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25" windowWidth="18855" windowHeight="11190" firstSheet="1" activeTab="9"/>
  </bookViews>
  <sheets>
    <sheet name="solution-Sandwiches" sheetId="1" r:id="rId1"/>
    <sheet name="Make a copy" sheetId="2" r:id="rId2"/>
    <sheet name="Orders" sheetId="3" r:id="rId3"/>
    <sheet name="Sandwiches" sheetId="4" r:id="rId4"/>
    <sheet name="Accounts" sheetId="5" r:id="rId5"/>
    <sheet name="solution-Accounts" sheetId="6" state="hidden" r:id="rId6"/>
    <sheet name="solution-Orders" sheetId="7" state="hidden" r:id="rId7"/>
    <sheet name="EnergyCosts" sheetId="8" r:id="rId8"/>
    <sheet name="solution-EnergyCosts" sheetId="9" state="hidden" r:id="rId9"/>
    <sheet name="Mileage" sheetId="10" r:id="rId10"/>
    <sheet name="MileageData" sheetId="11" r:id="rId11"/>
    <sheet name="solution-Mileage" sheetId="12" state="hidden" r:id="rId12"/>
    <sheet name="solution-MileageData" sheetId="13" state="hidden" r:id="rId13"/>
  </sheets>
  <calcPr calcId="125725"/>
</workbook>
</file>

<file path=xl/calcChain.xml><?xml version="1.0" encoding="utf-8"?>
<calcChain xmlns="http://schemas.openxmlformats.org/spreadsheetml/2006/main">
  <c r="B5" i="11"/>
  <c r="B4"/>
  <c r="E3" i="10"/>
  <c r="F3" s="1"/>
  <c r="E4"/>
  <c r="E5"/>
  <c r="E6"/>
  <c r="E7"/>
  <c r="F7" s="1"/>
  <c r="E8"/>
  <c r="E9"/>
  <c r="E10"/>
  <c r="E11"/>
  <c r="F11" s="1"/>
  <c r="E12"/>
  <c r="F12" s="1"/>
  <c r="E13"/>
  <c r="E14"/>
  <c r="E15"/>
  <c r="E16"/>
  <c r="E2"/>
  <c r="F2" s="1"/>
  <c r="F8"/>
  <c r="F15"/>
  <c r="B3" i="11"/>
  <c r="P17" i="8"/>
  <c r="P14"/>
  <c r="P16"/>
  <c r="P13"/>
  <c r="P12"/>
  <c r="C24"/>
  <c r="D24"/>
  <c r="E24"/>
  <c r="F24"/>
  <c r="G24"/>
  <c r="H24"/>
  <c r="I24"/>
  <c r="J24"/>
  <c r="K24"/>
  <c r="L24"/>
  <c r="M24"/>
  <c r="B24"/>
  <c r="C23"/>
  <c r="D23"/>
  <c r="E23"/>
  <c r="F23"/>
  <c r="G23"/>
  <c r="H23"/>
  <c r="I23"/>
  <c r="J23"/>
  <c r="K23"/>
  <c r="L23"/>
  <c r="M23"/>
  <c r="B23"/>
  <c r="C21"/>
  <c r="D21"/>
  <c r="E21"/>
  <c r="F21"/>
  <c r="G21"/>
  <c r="H21"/>
  <c r="I21"/>
  <c r="J21"/>
  <c r="K21"/>
  <c r="L21"/>
  <c r="M21"/>
  <c r="B21"/>
  <c r="C20"/>
  <c r="D20"/>
  <c r="E20"/>
  <c r="F20"/>
  <c r="G20"/>
  <c r="H20"/>
  <c r="I20"/>
  <c r="J20"/>
  <c r="K20"/>
  <c r="L20"/>
  <c r="M20"/>
  <c r="B20"/>
  <c r="C19"/>
  <c r="D19"/>
  <c r="E19"/>
  <c r="F19"/>
  <c r="G19"/>
  <c r="H19"/>
  <c r="I19"/>
  <c r="J19"/>
  <c r="K19"/>
  <c r="L19"/>
  <c r="M19"/>
  <c r="B19"/>
  <c r="C12"/>
  <c r="D12"/>
  <c r="E12"/>
  <c r="F12"/>
  <c r="G12"/>
  <c r="H12"/>
  <c r="I12"/>
  <c r="J12"/>
  <c r="K12"/>
  <c r="L12"/>
  <c r="M12"/>
  <c r="B12"/>
  <c r="C11"/>
  <c r="D11"/>
  <c r="E11"/>
  <c r="F11"/>
  <c r="G11"/>
  <c r="H11"/>
  <c r="I11"/>
  <c r="J11"/>
  <c r="K11"/>
  <c r="L11"/>
  <c r="M11"/>
  <c r="B11"/>
  <c r="C10"/>
  <c r="D10"/>
  <c r="E10"/>
  <c r="F10"/>
  <c r="G10"/>
  <c r="H10"/>
  <c r="I10"/>
  <c r="J10"/>
  <c r="K10"/>
  <c r="L10"/>
  <c r="M10"/>
  <c r="B10"/>
  <c r="C17" i="5"/>
  <c r="C19" s="1"/>
  <c r="D17"/>
  <c r="B17"/>
  <c r="D5"/>
  <c r="D6"/>
  <c r="D7"/>
  <c r="D8"/>
  <c r="D9"/>
  <c r="D10"/>
  <c r="D11"/>
  <c r="D12"/>
  <c r="D13"/>
  <c r="D14"/>
  <c r="D15"/>
  <c r="D4"/>
  <c r="D22" i="4"/>
  <c r="E22"/>
  <c r="F22"/>
  <c r="G22"/>
  <c r="C22"/>
  <c r="D21"/>
  <c r="E21"/>
  <c r="F21"/>
  <c r="G21"/>
  <c r="C21"/>
  <c r="D19"/>
  <c r="E19"/>
  <c r="F19"/>
  <c r="G19"/>
  <c r="C19"/>
  <c r="D20"/>
  <c r="E20"/>
  <c r="F20"/>
  <c r="G20"/>
  <c r="C20"/>
  <c r="D18"/>
  <c r="E18"/>
  <c r="F18"/>
  <c r="G18"/>
  <c r="C18"/>
  <c r="F5" i="3"/>
  <c r="F6"/>
  <c r="F7"/>
  <c r="F8"/>
  <c r="F9"/>
  <c r="F10"/>
  <c r="F4"/>
  <c r="D5"/>
  <c r="E5" s="1"/>
  <c r="D6"/>
  <c r="D7"/>
  <c r="D8"/>
  <c r="D9"/>
  <c r="E9" s="1"/>
  <c r="D10"/>
  <c r="D4"/>
  <c r="D16" i="12"/>
  <c r="E16" s="1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B4" i="13" s="1"/>
  <c r="E2" i="12"/>
  <c r="D2"/>
  <c r="D16" i="10"/>
  <c r="D15"/>
  <c r="F14"/>
  <c r="D14"/>
  <c r="F13"/>
  <c r="D13"/>
  <c r="D12"/>
  <c r="D11"/>
  <c r="F10"/>
  <c r="D10"/>
  <c r="F9"/>
  <c r="D9"/>
  <c r="D8"/>
  <c r="D7"/>
  <c r="F6"/>
  <c r="D6"/>
  <c r="F5"/>
  <c r="D5"/>
  <c r="F4"/>
  <c r="D4"/>
  <c r="D3"/>
  <c r="D2"/>
  <c r="M20" i="9"/>
  <c r="L20"/>
  <c r="K20"/>
  <c r="J20"/>
  <c r="I20"/>
  <c r="H20"/>
  <c r="G20"/>
  <c r="F20"/>
  <c r="E20"/>
  <c r="D20"/>
  <c r="C20"/>
  <c r="B20"/>
  <c r="N20" s="1"/>
  <c r="B19"/>
  <c r="B21" s="1"/>
  <c r="M17"/>
  <c r="M19" s="1"/>
  <c r="M21" s="1"/>
  <c r="K17"/>
  <c r="K19" s="1"/>
  <c r="K21" s="1"/>
  <c r="I17"/>
  <c r="I19" s="1"/>
  <c r="I21" s="1"/>
  <c r="G17"/>
  <c r="G19" s="1"/>
  <c r="G21" s="1"/>
  <c r="E17"/>
  <c r="E19" s="1"/>
  <c r="E21" s="1"/>
  <c r="C17"/>
  <c r="C19" s="1"/>
  <c r="C21" s="1"/>
  <c r="B17"/>
  <c r="P16"/>
  <c r="M15"/>
  <c r="L15"/>
  <c r="L17" s="1"/>
  <c r="L19" s="1"/>
  <c r="L21" s="1"/>
  <c r="K15"/>
  <c r="J15"/>
  <c r="J17" s="1"/>
  <c r="J19" s="1"/>
  <c r="J21" s="1"/>
  <c r="I15"/>
  <c r="H15"/>
  <c r="H17" s="1"/>
  <c r="H19" s="1"/>
  <c r="H21" s="1"/>
  <c r="G15"/>
  <c r="F15"/>
  <c r="F17" s="1"/>
  <c r="F19" s="1"/>
  <c r="F21" s="1"/>
  <c r="E15"/>
  <c r="D15"/>
  <c r="D17" s="1"/>
  <c r="D19" s="1"/>
  <c r="D21" s="1"/>
  <c r="C15"/>
  <c r="M11"/>
  <c r="L11"/>
  <c r="K11"/>
  <c r="J11"/>
  <c r="I11"/>
  <c r="H11"/>
  <c r="G11"/>
  <c r="F11"/>
  <c r="E11"/>
  <c r="D11"/>
  <c r="C11"/>
  <c r="B11"/>
  <c r="N11" s="1"/>
  <c r="B8"/>
  <c r="B10" s="1"/>
  <c r="M6"/>
  <c r="M8" s="1"/>
  <c r="M10" s="1"/>
  <c r="M12" s="1"/>
  <c r="M23" s="1"/>
  <c r="M24" s="1"/>
  <c r="L6"/>
  <c r="L8" s="1"/>
  <c r="L10" s="1"/>
  <c r="L12" s="1"/>
  <c r="L23" s="1"/>
  <c r="L24" s="1"/>
  <c r="K6"/>
  <c r="K8" s="1"/>
  <c r="K10" s="1"/>
  <c r="K12" s="1"/>
  <c r="J6"/>
  <c r="J8" s="1"/>
  <c r="J10" s="1"/>
  <c r="J12" s="1"/>
  <c r="J23" s="1"/>
  <c r="J24" s="1"/>
  <c r="I6"/>
  <c r="I8" s="1"/>
  <c r="I10" s="1"/>
  <c r="I12" s="1"/>
  <c r="H6"/>
  <c r="H8" s="1"/>
  <c r="H10" s="1"/>
  <c r="H12" s="1"/>
  <c r="H23" s="1"/>
  <c r="H24" s="1"/>
  <c r="G6"/>
  <c r="G8" s="1"/>
  <c r="G10" s="1"/>
  <c r="G12" s="1"/>
  <c r="F6"/>
  <c r="F8" s="1"/>
  <c r="F10" s="1"/>
  <c r="F12" s="1"/>
  <c r="F23" s="1"/>
  <c r="F24" s="1"/>
  <c r="E6"/>
  <c r="E8" s="1"/>
  <c r="E10" s="1"/>
  <c r="E12" s="1"/>
  <c r="E23" s="1"/>
  <c r="E24" s="1"/>
  <c r="D6"/>
  <c r="D8" s="1"/>
  <c r="D10" s="1"/>
  <c r="D12" s="1"/>
  <c r="D23" s="1"/>
  <c r="D24" s="1"/>
  <c r="C6"/>
  <c r="C8" s="1"/>
  <c r="C10" s="1"/>
  <c r="C12" s="1"/>
  <c r="L17" i="8"/>
  <c r="J17"/>
  <c r="H17"/>
  <c r="F17"/>
  <c r="D17"/>
  <c r="B17"/>
  <c r="M15"/>
  <c r="M17" s="1"/>
  <c r="L15"/>
  <c r="K15"/>
  <c r="K17" s="1"/>
  <c r="J15"/>
  <c r="I15"/>
  <c r="I17" s="1"/>
  <c r="H15"/>
  <c r="G15"/>
  <c r="G17" s="1"/>
  <c r="F15"/>
  <c r="E15"/>
  <c r="E17" s="1"/>
  <c r="D15"/>
  <c r="C15"/>
  <c r="C17" s="1"/>
  <c r="B8"/>
  <c r="M6"/>
  <c r="M8" s="1"/>
  <c r="L6"/>
  <c r="L8" s="1"/>
  <c r="K6"/>
  <c r="K8" s="1"/>
  <c r="J6"/>
  <c r="J8" s="1"/>
  <c r="I6"/>
  <c r="I8" s="1"/>
  <c r="H6"/>
  <c r="H8" s="1"/>
  <c r="G6"/>
  <c r="G8" s="1"/>
  <c r="F6"/>
  <c r="F8" s="1"/>
  <c r="E6"/>
  <c r="E8" s="1"/>
  <c r="D6"/>
  <c r="D8" s="1"/>
  <c r="C6"/>
  <c r="C8" s="1"/>
  <c r="D10" i="7"/>
  <c r="E10" s="1"/>
  <c r="E9"/>
  <c r="F9" s="1"/>
  <c r="D9"/>
  <c r="D8"/>
  <c r="E8" s="1"/>
  <c r="F8" s="1"/>
  <c r="E7"/>
  <c r="D7"/>
  <c r="F7" s="1"/>
  <c r="D6"/>
  <c r="E6" s="1"/>
  <c r="E5"/>
  <c r="F5" s="1"/>
  <c r="D5"/>
  <c r="D4"/>
  <c r="E4" s="1"/>
  <c r="F4" s="1"/>
  <c r="D19" i="5"/>
  <c r="B19"/>
  <c r="E10" i="3"/>
  <c r="E8"/>
  <c r="E7"/>
  <c r="E6"/>
  <c r="E4"/>
  <c r="G22" i="1"/>
  <c r="F22"/>
  <c r="E22"/>
  <c r="D22"/>
  <c r="C22"/>
  <c r="G21"/>
  <c r="F21"/>
  <c r="E21"/>
  <c r="D21"/>
  <c r="C21"/>
  <c r="G20"/>
  <c r="F20"/>
  <c r="E20"/>
  <c r="D20"/>
  <c r="C20"/>
  <c r="H20" i="4" s="1"/>
  <c r="G19" i="1"/>
  <c r="F19"/>
  <c r="F24" s="1"/>
  <c r="E19"/>
  <c r="D19"/>
  <c r="D24" s="1"/>
  <c r="C19"/>
  <c r="G18"/>
  <c r="G24" s="1"/>
  <c r="F18"/>
  <c r="E18"/>
  <c r="E24" s="1"/>
  <c r="D18"/>
  <c r="C18"/>
  <c r="C24" s="1"/>
  <c r="H24" i="4" s="1"/>
  <c r="C4" i="11" l="1"/>
  <c r="F16" i="10"/>
  <c r="Q16" i="8"/>
  <c r="N20"/>
  <c r="N11"/>
  <c r="E19" i="5"/>
  <c r="H22" i="4"/>
  <c r="H21"/>
  <c r="H19"/>
  <c r="C23" i="9"/>
  <c r="C24" s="1"/>
  <c r="G23"/>
  <c r="G24" s="1"/>
  <c r="K23"/>
  <c r="K24" s="1"/>
  <c r="N10"/>
  <c r="N10" i="8" s="1"/>
  <c r="B12" i="9"/>
  <c r="P13"/>
  <c r="Q13" i="8" s="1"/>
  <c r="N21" i="9"/>
  <c r="N21" i="8" s="1"/>
  <c r="I23" i="9"/>
  <c r="I24" s="1"/>
  <c r="B5" i="13"/>
  <c r="C5" i="11" s="1"/>
  <c r="H18" i="4"/>
  <c r="N19" i="9"/>
  <c r="N19" i="8" s="1"/>
  <c r="F6" i="7"/>
  <c r="G3" i="3" s="1"/>
  <c r="F10" i="7"/>
  <c r="B23" i="9" l="1"/>
  <c r="N12"/>
  <c r="N12" i="8" s="1"/>
  <c r="P12" i="9"/>
  <c r="N23" l="1"/>
  <c r="N23" i="8" s="1"/>
  <c r="B24" i="9"/>
  <c r="N24" s="1"/>
  <c r="N24" i="8" s="1"/>
  <c r="Q12"/>
  <c r="P14" i="9"/>
  <c r="P17" l="1"/>
  <c r="Q17" i="8" s="1"/>
  <c r="Q14"/>
</calcChain>
</file>

<file path=xl/sharedStrings.xml><?xml version="1.0" encoding="utf-8"?>
<sst xmlns="http://schemas.openxmlformats.org/spreadsheetml/2006/main" count="239" uniqueCount="117">
  <si>
    <t>Sandwiches</t>
  </si>
  <si>
    <t>Cost (£)</t>
  </si>
  <si>
    <t>Calories</t>
  </si>
  <si>
    <t>Protein (g)</t>
  </si>
  <si>
    <t>Carbs (g)</t>
  </si>
  <si>
    <t>Fat (g)</t>
  </si>
  <si>
    <t>Bread</t>
  </si>
  <si>
    <t>White</t>
  </si>
  <si>
    <t>Brown</t>
  </si>
  <si>
    <t>Fillings</t>
  </si>
  <si>
    <t>Cheese</t>
  </si>
  <si>
    <t>Ham</t>
  </si>
  <si>
    <t>Egg</t>
  </si>
  <si>
    <t>Bacon</t>
  </si>
  <si>
    <t>Tomato</t>
  </si>
  <si>
    <t>Lettuce</t>
  </si>
  <si>
    <t>Mayo</t>
  </si>
  <si>
    <t>Mustard</t>
  </si>
  <si>
    <t>Mon</t>
  </si>
  <si>
    <t>Cheese on white bread</t>
  </si>
  <si>
    <t>Tue</t>
  </si>
  <si>
    <t>Cheese and tomato on white</t>
  </si>
  <si>
    <t>Wed</t>
  </si>
  <si>
    <t>Egg and tomato with mustard on brown</t>
  </si>
  <si>
    <t>Thu</t>
  </si>
  <si>
    <t>Ham and mustard on brown</t>
  </si>
  <si>
    <t>Fri</t>
  </si>
  <si>
    <t>Bacon, lettuce and tomato with mayo on white</t>
  </si>
  <si>
    <t>Total for week</t>
  </si>
  <si>
    <t>Making your own copy of the exercise files:</t>
  </si>
  <si>
    <t>If you've not already been prompted to do so, you will need to make your own copy of this file:</t>
  </si>
  <si>
    <r>
      <rPr>
        <sz val="14"/>
        <color rgb="FF000000"/>
        <rFont val="Poppins"/>
      </rPr>
      <t xml:space="preserve">1) Ensure you're signed into a </t>
    </r>
    <r>
      <rPr>
        <u/>
        <sz val="14"/>
        <color rgb="FF1155CC"/>
        <rFont val="Poppins"/>
      </rPr>
      <t>Google account</t>
    </r>
  </si>
  <si>
    <r>
      <rPr>
        <sz val="14"/>
        <color rgb="FF000000"/>
        <rFont val="Poppins"/>
      </rPr>
      <t>2) Go to</t>
    </r>
    <r>
      <rPr>
        <b/>
        <sz val="14"/>
        <color rgb="FF000000"/>
        <rFont val="Poppins"/>
      </rPr>
      <t xml:space="preserve"> File &gt; Make a copy</t>
    </r>
  </si>
  <si>
    <r>
      <rPr>
        <sz val="14"/>
        <color rgb="FF000000"/>
        <rFont val="Poppins"/>
      </rPr>
      <t xml:space="preserve">3) Select </t>
    </r>
    <r>
      <rPr>
        <b/>
        <sz val="14"/>
        <color rgb="FF000000"/>
        <rFont val="Poppins"/>
      </rPr>
      <t>OK</t>
    </r>
    <r>
      <rPr>
        <sz val="14"/>
        <color rgb="FF000000"/>
        <rFont val="Poppins"/>
      </rPr>
      <t xml:space="preserve"> to save an editable copy to your Google Drive.</t>
    </r>
  </si>
  <si>
    <r>
      <rPr>
        <sz val="14"/>
        <color rgb="FF000000"/>
        <rFont val="Poppins"/>
      </rPr>
      <t xml:space="preserve">Alternatively, use </t>
    </r>
    <r>
      <rPr>
        <b/>
        <sz val="14"/>
        <color rgb="FF000000"/>
        <rFont val="Poppins"/>
      </rPr>
      <t>File &gt; Download</t>
    </r>
    <r>
      <rPr>
        <sz val="14"/>
        <color rgb="FF000000"/>
        <rFont val="Poppins"/>
      </rPr>
      <t xml:space="preserve"> to work with the file in Excel.</t>
    </r>
  </si>
  <si>
    <t>Exercises</t>
  </si>
  <si>
    <t>Orders</t>
  </si>
  <si>
    <t>Item</t>
  </si>
  <si>
    <t>price</t>
  </si>
  <si>
    <t>qty</t>
  </si>
  <si>
    <t>subtotal</t>
  </si>
  <si>
    <t>discount</t>
  </si>
  <si>
    <t>total</t>
  </si>
  <si>
    <t>A4 Paper (ream)</t>
  </si>
  <si>
    <t>Elastic bands (box)</t>
  </si>
  <si>
    <t>Pencils (pack)</t>
  </si>
  <si>
    <t>Envelopes (pack)</t>
  </si>
  <si>
    <t>Photgraphic paper (pack)</t>
  </si>
  <si>
    <t>Ground coffee</t>
  </si>
  <si>
    <t>Waste bin</t>
  </si>
  <si>
    <t>Accounts</t>
  </si>
  <si>
    <t>Credits</t>
  </si>
  <si>
    <t>Debits</t>
  </si>
  <si>
    <t>Cash Flow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</si>
  <si>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</si>
  <si>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</si>
  <si>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</si>
  <si>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</si>
  <si>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</si>
  <si>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</si>
  <si>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</si>
  <si>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</si>
  <si>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</si>
  <si>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</si>
  <si>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</si>
  <si>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</si>
  <si>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</si>
  <si>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Energy Costs</t>
  </si>
  <si>
    <t>Days in month</t>
  </si>
  <si>
    <t>Unit costs</t>
  </si>
  <si>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</si>
  <si>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</si>
  <si>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</si>
  <si>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</si>
  <si>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</si>
  <si>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</si>
  <si>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</si>
  <si>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</si>
  <si>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</si>
  <si>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</si>
  <si>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</si>
  <si>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</si>
  <si>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Electricy /kWh</t>
  </si>
  <si>
    <t>Gas /kWh</t>
  </si>
  <si>
    <t>Usage - Electric meter readings</t>
  </si>
  <si>
    <t>Start</t>
  </si>
  <si>
    <t>Standard charges</t>
  </si>
  <si>
    <t>per day /£</t>
  </si>
  <si>
    <t>end</t>
  </si>
  <si>
    <t>Electricity</t>
  </si>
  <si>
    <t>used /kWh</t>
  </si>
  <si>
    <t>Gas</t>
  </si>
  <si>
    <t>Cost of units used</t>
  </si>
  <si>
    <t>Monthly charge</t>
  </si>
  <si>
    <t>Total Costs</t>
  </si>
  <si>
    <t>/£</t>
  </si>
  <si>
    <t>Cost for month</t>
  </si>
  <si>
    <t>Usage - Gas meter readings</t>
  </si>
  <si>
    <t>Number of days</t>
  </si>
  <si>
    <t>Mean daily cost</t>
  </si>
  <si>
    <t>Total Energy Cost</t>
  </si>
  <si>
    <t>Cost per day</t>
  </si>
  <si>
    <t>Charges</t>
  </si>
  <si>
    <t>used /unit</t>
  </si>
  <si>
    <t>Date</t>
  </si>
  <si>
    <t>Start miles</t>
  </si>
  <si>
    <t>End miles</t>
  </si>
  <si>
    <t>Distance</t>
  </si>
  <si>
    <t>Claim cost /£</t>
  </si>
  <si>
    <t>Cost per mile</t>
  </si>
  <si>
    <t>(pence)</t>
  </si>
  <si>
    <t>Total Miles</t>
  </si>
  <si>
    <t>Total Cost</t>
  </si>
  <si>
    <t>=</t>
  </si>
  <si>
    <t>1 pound</t>
  </si>
  <si>
    <t>100 pence</t>
  </si>
  <si>
    <t>pound</t>
  </si>
</sst>
</file>

<file path=xl/styles.xml><?xml version="1.0" encoding="utf-8"?>
<styleSheet xmlns="http://schemas.openxmlformats.org/spreadsheetml/2006/main">
  <numFmts count="6">
    <numFmt numFmtId="164" formatCode="[$£-809]#,##0.00"/>
    <numFmt numFmtId="165" formatCode="0.000"/>
    <numFmt numFmtId="166" formatCode="[$£-809]#,##0.000"/>
    <numFmt numFmtId="167" formatCode="0.00000"/>
    <numFmt numFmtId="168" formatCode="0.0"/>
    <numFmt numFmtId="169" formatCode="#,##0.0"/>
  </numFmts>
  <fonts count="23">
    <font>
      <sz val="10"/>
      <color rgb="FF000000"/>
      <name val="Arial"/>
    </font>
    <font>
      <b/>
      <sz val="11"/>
      <name val="Arial"/>
    </font>
    <font>
      <sz val="11"/>
      <name val="Arial"/>
    </font>
    <font>
      <b/>
      <sz val="10"/>
      <name val="Arial"/>
    </font>
    <font>
      <b/>
      <sz val="14"/>
      <color rgb="FF000000"/>
      <name val="Poppins"/>
    </font>
    <font>
      <sz val="14"/>
      <color rgb="FF000000"/>
      <name val="Poppins"/>
    </font>
    <font>
      <sz val="10"/>
      <color rgb="FF000000"/>
      <name val="Arial"/>
    </font>
    <font>
      <u/>
      <sz val="14"/>
      <color rgb="FF000000"/>
      <name val="Poppins"/>
    </font>
    <font>
      <sz val="10"/>
      <name val="Arial"/>
    </font>
    <font>
      <b/>
      <u/>
      <sz val="10"/>
      <color rgb="FF1155CC"/>
      <name val="Poppins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rgb="FF4A86E8"/>
      <name val="Arial"/>
    </font>
    <font>
      <b/>
      <sz val="10"/>
      <name val="Arial"/>
    </font>
    <font>
      <sz val="10"/>
      <name val="Arial"/>
    </font>
    <font>
      <b/>
      <sz val="10"/>
      <color rgb="FF85200C"/>
      <name val="Arial"/>
    </font>
    <font>
      <sz val="10"/>
      <color rgb="FF4A86E8"/>
      <name val="Arial"/>
    </font>
    <font>
      <sz val="10"/>
      <color rgb="FF4A86E8"/>
      <name val="Arial"/>
    </font>
    <font>
      <sz val="10"/>
      <color rgb="FFD9D9D9"/>
      <name val="Arial"/>
    </font>
    <font>
      <sz val="10"/>
      <color rgb="FFD9D9D9"/>
      <name val="Arial"/>
    </font>
    <font>
      <sz val="12"/>
      <name val="Arial"/>
    </font>
    <font>
      <b/>
      <sz val="10"/>
      <color rgb="FF0B5394"/>
      <name val="Arial"/>
    </font>
    <font>
      <u/>
      <sz val="14"/>
      <color rgb="FF1155CC"/>
      <name val="Poppins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E2EFDA"/>
        <bgColor rgb="FFE2EFDA"/>
      </patternFill>
    </fill>
    <fill>
      <patternFill patternType="solid">
        <fgColor rgb="FFFFCCCC"/>
        <bgColor rgb="FFFFCCCC"/>
      </patternFill>
    </fill>
    <fill>
      <patternFill patternType="solid">
        <fgColor rgb="FFFFF2CC"/>
        <bgColor rgb="FFFFF2CC"/>
      </patternFill>
    </fill>
    <fill>
      <patternFill patternType="solid">
        <fgColor rgb="FFBDD7EE"/>
        <bgColor rgb="FFBDD7EE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/>
      <bottom/>
      <diagonal/>
    </border>
    <border>
      <left/>
      <right style="thin">
        <color rgb="FF4A86E8"/>
      </right>
      <top/>
      <bottom/>
      <diagonal/>
    </border>
    <border>
      <left style="thin">
        <color rgb="FF4A86E8"/>
      </left>
      <right/>
      <top/>
      <bottom style="thin">
        <color rgb="FF4A86E8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" fontId="2" fillId="0" borderId="0" xfId="0" applyNumberFormat="1" applyFont="1" applyAlignment="1"/>
    <xf numFmtId="0" fontId="2" fillId="0" borderId="0" xfId="0" applyFont="1" applyAlignment="1"/>
    <xf numFmtId="4" fontId="2" fillId="0" borderId="0" xfId="0" applyNumberFormat="1" applyFont="1" applyAlignment="1"/>
    <xf numFmtId="4" fontId="2" fillId="2" borderId="0" xfId="0" applyNumberFormat="1" applyFont="1" applyFill="1" applyAlignment="1"/>
    <xf numFmtId="3" fontId="2" fillId="2" borderId="0" xfId="0" applyNumberFormat="1" applyFont="1" applyFill="1" applyAlignment="1"/>
    <xf numFmtId="0" fontId="3" fillId="0" borderId="0" xfId="0" applyFont="1"/>
    <xf numFmtId="4" fontId="1" fillId="3" borderId="0" xfId="0" applyNumberFormat="1" applyFont="1" applyFill="1" applyAlignment="1"/>
    <xf numFmtId="3" fontId="1" fillId="3" borderId="0" xfId="0" applyNumberFormat="1" applyFont="1" applyFill="1" applyAlignme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3" fillId="0" borderId="0" xfId="0" applyFont="1" applyAlignment="1"/>
    <xf numFmtId="0" fontId="8" fillId="0" borderId="0" xfId="0" applyFont="1" applyAlignment="1"/>
    <xf numFmtId="164" fontId="8" fillId="0" borderId="0" xfId="0" applyNumberFormat="1" applyFont="1" applyAlignment="1"/>
    <xf numFmtId="0" fontId="3" fillId="0" borderId="1" xfId="0" applyFont="1" applyBorder="1" applyAlignment="1"/>
    <xf numFmtId="0" fontId="8" fillId="0" borderId="0" xfId="0" applyFont="1" applyAlignment="1">
      <alignment horizontal="center"/>
    </xf>
    <xf numFmtId="2" fontId="8" fillId="0" borderId="0" xfId="0" applyNumberFormat="1" applyFont="1"/>
    <xf numFmtId="0" fontId="8" fillId="0" borderId="0" xfId="0" applyFont="1" applyAlignment="1">
      <alignment horizontal="center"/>
    </xf>
    <xf numFmtId="0" fontId="1" fillId="3" borderId="0" xfId="0" applyFont="1" applyFill="1" applyAlignment="1"/>
    <xf numFmtId="0" fontId="10" fillId="0" borderId="0" xfId="0" applyFont="1" applyAlignment="1"/>
    <xf numFmtId="0" fontId="11" fillId="0" borderId="0" xfId="0" applyFont="1" applyAlignment="1">
      <alignment horizontal="right"/>
    </xf>
    <xf numFmtId="0" fontId="10" fillId="0" borderId="0" xfId="0" applyFont="1" applyAlignment="1"/>
    <xf numFmtId="0" fontId="10" fillId="4" borderId="0" xfId="0" applyFont="1" applyFill="1" applyAlignment="1">
      <alignment horizontal="right"/>
    </xf>
    <xf numFmtId="0" fontId="10" fillId="5" borderId="0" xfId="0" applyFont="1" applyFill="1" applyAlignment="1">
      <alignment horizontal="right"/>
    </xf>
    <xf numFmtId="0" fontId="10" fillId="6" borderId="0" xfId="0" applyFont="1" applyFill="1" applyAlignment="1"/>
    <xf numFmtId="0" fontId="11" fillId="0" borderId="0" xfId="0" applyFont="1" applyAlignment="1"/>
    <xf numFmtId="0" fontId="11" fillId="0" borderId="0" xfId="0" applyFont="1" applyAlignment="1"/>
    <xf numFmtId="0" fontId="10" fillId="6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7" borderId="0" xfId="0" applyFont="1" applyFill="1" applyAlignment="1">
      <alignment horizontal="right"/>
    </xf>
    <xf numFmtId="10" fontId="8" fillId="0" borderId="0" xfId="0" applyNumberFormat="1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3" fillId="8" borderId="2" xfId="0" applyFont="1" applyFill="1" applyBorder="1" applyAlignment="1"/>
    <xf numFmtId="0" fontId="14" fillId="8" borderId="3" xfId="0" applyFont="1" applyFill="1" applyBorder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6" borderId="4" xfId="0" applyFont="1" applyFill="1" applyBorder="1" applyAlignment="1"/>
    <xf numFmtId="165" fontId="14" fillId="6" borderId="5" xfId="0" applyNumberFormat="1" applyFont="1" applyFill="1" applyBorder="1" applyAlignment="1"/>
    <xf numFmtId="0" fontId="14" fillId="0" borderId="0" xfId="0" applyFont="1" applyAlignment="1"/>
    <xf numFmtId="0" fontId="14" fillId="0" borderId="0" xfId="0" applyFont="1"/>
    <xf numFmtId="0" fontId="14" fillId="9" borderId="6" xfId="0" applyFont="1" applyFill="1" applyBorder="1" applyAlignment="1"/>
    <xf numFmtId="165" fontId="14" fillId="9" borderId="7" xfId="0" applyNumberFormat="1" applyFont="1" applyFill="1" applyBorder="1" applyAlignment="1"/>
    <xf numFmtId="0" fontId="15" fillId="0" borderId="0" xfId="0" applyFont="1" applyAlignment="1"/>
    <xf numFmtId="0" fontId="13" fillId="6" borderId="0" xfId="0" applyFont="1" applyFill="1" applyAlignment="1"/>
    <xf numFmtId="0" fontId="14" fillId="6" borderId="0" xfId="0" applyFont="1" applyFill="1" applyAlignment="1">
      <alignment horizontal="right"/>
    </xf>
    <xf numFmtId="0" fontId="14" fillId="6" borderId="0" xfId="0" applyFont="1" applyFill="1" applyAlignment="1">
      <alignment horizontal="right"/>
    </xf>
    <xf numFmtId="0" fontId="13" fillId="8" borderId="2" xfId="0" applyFont="1" applyFill="1" applyBorder="1" applyAlignment="1"/>
    <xf numFmtId="0" fontId="3" fillId="8" borderId="3" xfId="0" applyFont="1" applyFill="1" applyBorder="1" applyAlignment="1">
      <alignment horizontal="right"/>
    </xf>
    <xf numFmtId="0" fontId="3" fillId="6" borderId="0" xfId="0" applyFont="1" applyFill="1" applyAlignment="1"/>
    <xf numFmtId="0" fontId="16" fillId="6" borderId="0" xfId="0" applyFont="1" applyFill="1" applyAlignment="1"/>
    <xf numFmtId="0" fontId="14" fillId="6" borderId="4" xfId="0" applyFont="1" applyFill="1" applyBorder="1" applyAlignment="1"/>
    <xf numFmtId="165" fontId="8" fillId="6" borderId="5" xfId="0" applyNumberFormat="1" applyFont="1" applyFill="1" applyBorder="1" applyAlignment="1"/>
    <xf numFmtId="0" fontId="8" fillId="6" borderId="0" xfId="0" applyFont="1" applyFill="1"/>
    <xf numFmtId="0" fontId="8" fillId="6" borderId="0" xfId="0" applyFont="1" applyFill="1" applyAlignment="1">
      <alignment horizontal="right"/>
    </xf>
    <xf numFmtId="0" fontId="14" fillId="9" borderId="6" xfId="0" applyFont="1" applyFill="1" applyBorder="1" applyAlignment="1"/>
    <xf numFmtId="165" fontId="8" fillId="9" borderId="7" xfId="0" applyNumberFormat="1" applyFont="1" applyFill="1" applyBorder="1" applyAlignment="1"/>
    <xf numFmtId="0" fontId="8" fillId="6" borderId="0" xfId="0" applyFont="1" applyFill="1" applyAlignment="1"/>
    <xf numFmtId="0" fontId="14" fillId="6" borderId="0" xfId="0" applyFont="1" applyFill="1"/>
    <xf numFmtId="0" fontId="14" fillId="0" borderId="8" xfId="0" applyFont="1" applyBorder="1"/>
    <xf numFmtId="2" fontId="14" fillId="0" borderId="8" xfId="0" applyNumberFormat="1" applyFont="1" applyBorder="1"/>
    <xf numFmtId="0" fontId="13" fillId="8" borderId="9" xfId="0" applyFont="1" applyFill="1" applyBorder="1" applyAlignment="1"/>
    <xf numFmtId="0" fontId="3" fillId="8" borderId="10" xfId="0" applyFont="1" applyFill="1" applyBorder="1" applyAlignment="1">
      <alignment horizontal="right"/>
    </xf>
    <xf numFmtId="0" fontId="8" fillId="8" borderId="11" xfId="0" applyFont="1" applyFill="1" applyBorder="1" applyAlignment="1"/>
    <xf numFmtId="2" fontId="14" fillId="0" borderId="0" xfId="0" applyNumberFormat="1" applyFont="1"/>
    <xf numFmtId="0" fontId="14" fillId="8" borderId="11" xfId="0" applyFont="1" applyFill="1" applyBorder="1" applyAlignment="1"/>
    <xf numFmtId="0" fontId="14" fillId="0" borderId="12" xfId="0" applyFont="1" applyBorder="1"/>
    <xf numFmtId="0" fontId="15" fillId="9" borderId="0" xfId="0" applyFont="1" applyFill="1" applyAlignment="1"/>
    <xf numFmtId="0" fontId="14" fillId="9" borderId="0" xfId="0" applyFont="1" applyFill="1" applyAlignment="1"/>
    <xf numFmtId="0" fontId="14" fillId="9" borderId="0" xfId="0" applyFont="1" applyFill="1"/>
    <xf numFmtId="0" fontId="3" fillId="8" borderId="13" xfId="0" applyFont="1" applyFill="1" applyBorder="1" applyAlignment="1"/>
    <xf numFmtId="0" fontId="13" fillId="9" borderId="0" xfId="0" applyFont="1" applyFill="1" applyAlignment="1"/>
    <xf numFmtId="0" fontId="14" fillId="9" borderId="0" xfId="0" applyFont="1" applyFill="1" applyAlignment="1">
      <alignment horizontal="right"/>
    </xf>
    <xf numFmtId="0" fontId="3" fillId="9" borderId="0" xfId="0" applyFont="1" applyFill="1" applyAlignment="1"/>
    <xf numFmtId="0" fontId="16" fillId="9" borderId="0" xfId="0" applyFont="1" applyFill="1" applyAlignment="1"/>
    <xf numFmtId="0" fontId="17" fillId="9" borderId="0" xfId="0" applyFont="1" applyFill="1" applyAlignment="1"/>
    <xf numFmtId="0" fontId="13" fillId="0" borderId="15" xfId="0" applyFont="1" applyBorder="1" applyAlignment="1"/>
    <xf numFmtId="0" fontId="14" fillId="8" borderId="16" xfId="0" applyFont="1" applyFill="1" applyBorder="1"/>
    <xf numFmtId="0" fontId="8" fillId="9" borderId="0" xfId="0" applyFont="1" applyFill="1"/>
    <xf numFmtId="0" fontId="8" fillId="9" borderId="0" xfId="0" applyFont="1" applyFill="1" applyAlignment="1"/>
    <xf numFmtId="0" fontId="14" fillId="8" borderId="4" xfId="0" applyFont="1" applyFill="1" applyBorder="1" applyAlignment="1"/>
    <xf numFmtId="165" fontId="14" fillId="8" borderId="5" xfId="0" applyNumberFormat="1" applyFont="1" applyFill="1" applyBorder="1" applyAlignment="1"/>
    <xf numFmtId="0" fontId="14" fillId="8" borderId="6" xfId="0" applyFont="1" applyFill="1" applyBorder="1" applyAlignment="1"/>
    <xf numFmtId="165" fontId="14" fillId="8" borderId="7" xfId="0" applyNumberFormat="1" applyFont="1" applyFill="1" applyBorder="1" applyAlignment="1"/>
    <xf numFmtId="0" fontId="13" fillId="0" borderId="0" xfId="0" applyFont="1" applyAlignment="1"/>
    <xf numFmtId="0" fontId="14" fillId="0" borderId="0" xfId="0" applyFont="1" applyAlignment="1">
      <alignment horizontal="right"/>
    </xf>
    <xf numFmtId="0" fontId="16" fillId="0" borderId="0" xfId="0" applyFont="1" applyAlignment="1"/>
    <xf numFmtId="0" fontId="14" fillId="8" borderId="4" xfId="0" applyFont="1" applyFill="1" applyBorder="1" applyAlignment="1"/>
    <xf numFmtId="165" fontId="8" fillId="8" borderId="5" xfId="0" applyNumberFormat="1" applyFont="1" applyFill="1" applyBorder="1" applyAlignment="1"/>
    <xf numFmtId="0" fontId="8" fillId="0" borderId="0" xfId="0" applyFont="1" applyAlignment="1">
      <alignment horizontal="right"/>
    </xf>
    <xf numFmtId="0" fontId="14" fillId="8" borderId="6" xfId="0" applyFont="1" applyFill="1" applyBorder="1" applyAlignment="1"/>
    <xf numFmtId="165" fontId="8" fillId="8" borderId="7" xfId="0" applyNumberFormat="1" applyFont="1" applyFill="1" applyBorder="1" applyAlignment="1"/>
    <xf numFmtId="4" fontId="14" fillId="2" borderId="8" xfId="0" applyNumberFormat="1" applyFont="1" applyFill="1" applyBorder="1"/>
    <xf numFmtId="4" fontId="18" fillId="0" borderId="0" xfId="0" applyNumberFormat="1" applyFont="1"/>
    <xf numFmtId="164" fontId="8" fillId="0" borderId="12" xfId="0" applyNumberFormat="1" applyFont="1" applyBorder="1"/>
    <xf numFmtId="0" fontId="18" fillId="0" borderId="0" xfId="0" applyFont="1"/>
    <xf numFmtId="164" fontId="14" fillId="0" borderId="12" xfId="0" applyNumberFormat="1" applyFont="1" applyBorder="1"/>
    <xf numFmtId="0" fontId="14" fillId="0" borderId="0" xfId="0" applyFont="1" applyAlignment="1"/>
    <xf numFmtId="164" fontId="3" fillId="0" borderId="14" xfId="0" applyNumberFormat="1" applyFont="1" applyBorder="1" applyAlignment="1"/>
    <xf numFmtId="0" fontId="17" fillId="0" borderId="0" xfId="0" applyFont="1" applyAlignment="1"/>
    <xf numFmtId="166" fontId="14" fillId="8" borderId="16" xfId="0" applyNumberFormat="1" applyFont="1" applyFill="1" applyBorder="1"/>
    <xf numFmtId="0" fontId="19" fillId="0" borderId="0" xfId="0" applyFont="1"/>
    <xf numFmtId="165" fontId="8" fillId="0" borderId="0" xfId="0" applyNumberFormat="1" applyFont="1" applyAlignment="1"/>
    <xf numFmtId="167" fontId="8" fillId="0" borderId="0" xfId="0" applyNumberFormat="1" applyFont="1" applyAlignment="1"/>
    <xf numFmtId="3" fontId="8" fillId="0" borderId="0" xfId="0" applyNumberFormat="1" applyFont="1"/>
    <xf numFmtId="3" fontId="8" fillId="0" borderId="0" xfId="0" applyNumberFormat="1" applyFont="1" applyAlignment="1"/>
    <xf numFmtId="14" fontId="8" fillId="0" borderId="0" xfId="0" applyNumberFormat="1" applyFont="1" applyAlignment="1"/>
    <xf numFmtId="0" fontId="20" fillId="0" borderId="0" xfId="0" applyFont="1"/>
    <xf numFmtId="0" fontId="20" fillId="0" borderId="0" xfId="0" applyFont="1" applyAlignment="1"/>
    <xf numFmtId="0" fontId="20" fillId="8" borderId="0" xfId="0" applyFont="1" applyFill="1" applyAlignme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8" fontId="21" fillId="0" borderId="0" xfId="0" applyNumberFormat="1" applyFont="1" applyAlignment="1">
      <alignment horizontal="right"/>
    </xf>
    <xf numFmtId="169" fontId="21" fillId="0" borderId="0" xfId="0" applyNumberFormat="1" applyFont="1" applyAlignment="1">
      <alignment horizontal="right"/>
    </xf>
    <xf numFmtId="4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168" fontId="8" fillId="0" borderId="0" xfId="0" applyNumberFormat="1" applyFont="1" applyAlignment="1"/>
    <xf numFmtId="169" fontId="8" fillId="0" borderId="0" xfId="0" applyNumberFormat="1" applyFont="1"/>
    <xf numFmtId="4" fontId="8" fillId="0" borderId="0" xfId="0" applyNumberFormat="1" applyFont="1"/>
    <xf numFmtId="168" fontId="8" fillId="0" borderId="0" xfId="0" applyNumberFormat="1" applyFont="1"/>
    <xf numFmtId="169" fontId="20" fillId="0" borderId="8" xfId="0" applyNumberFormat="1" applyFont="1" applyBorder="1"/>
    <xf numFmtId="164" fontId="20" fillId="0" borderId="8" xfId="0" applyNumberFormat="1" applyFont="1" applyBorder="1"/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5" fillId="0" borderId="0" xfId="0" applyFont="1" applyAlignment="1">
      <alignment vertical="center" wrapText="1"/>
    </xf>
    <xf numFmtId="0" fontId="0" fillId="0" borderId="0" xfId="0" applyAlignment="1"/>
    <xf numFmtId="0" fontId="0" fillId="7" borderId="0" xfId="0" applyFill="1" applyAlignment="1"/>
    <xf numFmtId="2" fontId="8" fillId="0" borderId="12" xfId="0" applyNumberFormat="1" applyFont="1" applyBorder="1"/>
    <xf numFmtId="2" fontId="3" fillId="0" borderId="14" xfId="0" applyNumberFormat="1" applyFont="1" applyBorder="1" applyAlignment="1"/>
    <xf numFmtId="4" fontId="20" fillId="0" borderId="8" xfId="0" applyNumberFormat="1" applyFont="1" applyBorder="1"/>
    <xf numFmtId="3" fontId="20" fillId="0" borderId="8" xfId="0" applyNumberFormat="1" applyFont="1" applyBorder="1"/>
  </cellXfs>
  <cellStyles count="1">
    <cellStyle name="Normal" xfId="0" builtinId="0"/>
  </cellStyles>
  <dxfs count="7"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solid">
          <fgColor rgb="FFFFFFFF"/>
          <bgColor rgb="FFFFFFFF"/>
        </patternFill>
      </fill>
    </dxf>
    <dxf>
      <font>
        <color rgb="FF38761D"/>
      </font>
      <fill>
        <patternFill patternType="solid">
          <fgColor rgb="FFFFFFFF"/>
          <bgColor rgb="FFFFFFFF"/>
        </patternFill>
      </fill>
    </dxf>
    <dxf>
      <font>
        <color rgb="FF38761D"/>
      </font>
      <fill>
        <patternFill patternType="solid">
          <fgColor rgb="FFFFFFFF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5534025</xdr:colOff>
      <xdr:row>0</xdr:row>
      <xdr:rowOff>0</xdr:rowOff>
    </xdr:from>
    <xdr:ext cx="4410075" cy="4257675"/>
    <xdr:pic>
      <xdr:nvPicPr>
        <xdr:cNvPr id="2" name="image1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document/d/1FM-BTbcZNWR65VyG1g1HbyVuAx2zQylDDh-KOazQRvI" TargetMode="External"/><Relationship Id="rId1" Type="http://schemas.openxmlformats.org/officeDocument/2006/relationships/hyperlink" Target="https://accounts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4"/>
  <sheetViews>
    <sheetView workbookViewId="0"/>
  </sheetViews>
  <sheetFormatPr defaultColWidth="12.5703125" defaultRowHeight="15.75" customHeight="1"/>
  <cols>
    <col min="1" max="1" width="10.42578125" customWidth="1"/>
    <col min="2" max="2" width="37.42578125" customWidth="1"/>
  </cols>
  <sheetData>
    <row r="1" spans="1:8">
      <c r="A1" s="1" t="s">
        <v>0</v>
      </c>
      <c r="B1" s="1"/>
      <c r="C1" s="2"/>
      <c r="D1" s="2"/>
      <c r="E1" s="2"/>
      <c r="F1" s="2"/>
      <c r="G1" s="2"/>
    </row>
    <row r="2" spans="1:8">
      <c r="A2" s="3"/>
      <c r="B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/>
    </row>
    <row r="3" spans="1:8">
      <c r="A3" s="2"/>
      <c r="B3" s="1" t="s">
        <v>6</v>
      </c>
      <c r="C3" s="6"/>
      <c r="D3" s="2"/>
      <c r="E3" s="2"/>
      <c r="F3" s="2"/>
      <c r="G3" s="2"/>
    </row>
    <row r="4" spans="1:8" ht="15.75" customHeight="1">
      <c r="A4" s="2"/>
      <c r="B4" s="7" t="s">
        <v>7</v>
      </c>
      <c r="C4" s="8">
        <v>0.2</v>
      </c>
      <c r="D4" s="7">
        <v>150</v>
      </c>
      <c r="E4" s="7">
        <v>2.4</v>
      </c>
      <c r="F4" s="7">
        <v>15</v>
      </c>
      <c r="G4" s="7">
        <v>1</v>
      </c>
    </row>
    <row r="5" spans="1:8" ht="15.75" customHeight="1">
      <c r="A5" s="2"/>
      <c r="B5" s="7" t="s">
        <v>8</v>
      </c>
      <c r="C5" s="8">
        <v>0.15</v>
      </c>
      <c r="D5" s="7">
        <v>130</v>
      </c>
      <c r="E5" s="7">
        <v>2.5</v>
      </c>
      <c r="F5" s="7">
        <v>19</v>
      </c>
      <c r="G5" s="7">
        <v>0.5</v>
      </c>
    </row>
    <row r="6" spans="1:8" ht="15.75" customHeight="1">
      <c r="A6" s="2"/>
      <c r="B6" s="2"/>
      <c r="C6" s="6"/>
      <c r="D6" s="2"/>
      <c r="E6" s="2"/>
      <c r="F6" s="2"/>
      <c r="G6" s="2"/>
    </row>
    <row r="7" spans="1:8">
      <c r="A7" s="2"/>
      <c r="B7" s="1" t="s">
        <v>9</v>
      </c>
      <c r="C7" s="6"/>
      <c r="D7" s="2"/>
      <c r="E7" s="2"/>
      <c r="F7" s="2"/>
      <c r="G7" s="2"/>
    </row>
    <row r="8" spans="1:8" ht="15.75" customHeight="1">
      <c r="A8" s="2"/>
      <c r="B8" s="7" t="s">
        <v>10</v>
      </c>
      <c r="C8" s="8">
        <v>0.5</v>
      </c>
      <c r="D8" s="7">
        <v>200</v>
      </c>
      <c r="E8" s="7">
        <v>12</v>
      </c>
      <c r="F8" s="7">
        <v>0</v>
      </c>
      <c r="G8" s="7">
        <v>15</v>
      </c>
    </row>
    <row r="9" spans="1:8" ht="15.75" customHeight="1">
      <c r="A9" s="2"/>
      <c r="B9" s="7" t="s">
        <v>11</v>
      </c>
      <c r="C9" s="8">
        <v>0.75</v>
      </c>
      <c r="D9" s="7">
        <v>120</v>
      </c>
      <c r="E9" s="7">
        <v>10</v>
      </c>
      <c r="F9" s="7">
        <v>1</v>
      </c>
      <c r="G9" s="7">
        <v>6</v>
      </c>
    </row>
    <row r="10" spans="1:8" ht="15.75" customHeight="1">
      <c r="A10" s="2"/>
      <c r="B10" s="7" t="s">
        <v>12</v>
      </c>
      <c r="C10" s="8">
        <v>0.35</v>
      </c>
      <c r="D10" s="7">
        <v>75</v>
      </c>
      <c r="E10" s="7">
        <v>5</v>
      </c>
      <c r="F10" s="7">
        <v>0.5</v>
      </c>
      <c r="G10" s="7">
        <v>4</v>
      </c>
    </row>
    <row r="11" spans="1:8" ht="15.75" customHeight="1">
      <c r="A11" s="2"/>
      <c r="B11" s="7" t="s">
        <v>13</v>
      </c>
      <c r="C11" s="8">
        <v>1</v>
      </c>
      <c r="D11" s="7">
        <v>300</v>
      </c>
      <c r="E11" s="7">
        <v>10</v>
      </c>
      <c r="F11" s="7">
        <v>0.5</v>
      </c>
      <c r="G11" s="7">
        <v>15</v>
      </c>
    </row>
    <row r="12" spans="1:8" ht="15.75" customHeight="1">
      <c r="A12" s="2"/>
      <c r="B12" s="7" t="s">
        <v>14</v>
      </c>
      <c r="C12" s="8">
        <v>0.1</v>
      </c>
      <c r="D12" s="7">
        <v>20</v>
      </c>
      <c r="E12" s="7">
        <v>1</v>
      </c>
      <c r="F12" s="7">
        <v>4</v>
      </c>
      <c r="G12" s="7">
        <v>0</v>
      </c>
    </row>
    <row r="13" spans="1:8" ht="15.75" customHeight="1">
      <c r="A13" s="2"/>
      <c r="B13" s="7" t="s">
        <v>15</v>
      </c>
      <c r="C13" s="8">
        <v>0.1</v>
      </c>
      <c r="D13" s="7">
        <v>10</v>
      </c>
      <c r="E13" s="7">
        <v>0</v>
      </c>
      <c r="F13" s="7">
        <v>0.25</v>
      </c>
      <c r="G13" s="7">
        <v>0</v>
      </c>
    </row>
    <row r="14" spans="1:8" ht="15.75" customHeight="1">
      <c r="A14" s="2"/>
      <c r="B14" s="7" t="s">
        <v>16</v>
      </c>
      <c r="C14" s="8">
        <v>0.05</v>
      </c>
      <c r="D14" s="7">
        <v>70</v>
      </c>
      <c r="E14" s="7">
        <v>0.25</v>
      </c>
      <c r="F14" s="7">
        <v>2</v>
      </c>
      <c r="G14" s="7">
        <v>8</v>
      </c>
    </row>
    <row r="15" spans="1:8" ht="15.75" customHeight="1">
      <c r="A15" s="2"/>
      <c r="B15" s="7" t="s">
        <v>17</v>
      </c>
      <c r="C15" s="8">
        <v>0.02</v>
      </c>
      <c r="D15" s="7">
        <v>10</v>
      </c>
      <c r="E15" s="7">
        <v>0.25</v>
      </c>
      <c r="F15" s="7">
        <v>0.25</v>
      </c>
      <c r="G15" s="7">
        <v>0.15</v>
      </c>
    </row>
    <row r="16" spans="1:8" ht="15.75" customHeight="1">
      <c r="A16" s="2"/>
      <c r="B16" s="2"/>
      <c r="C16" s="2"/>
      <c r="D16" s="2"/>
      <c r="E16" s="2"/>
      <c r="F16" s="2"/>
      <c r="G16" s="2"/>
    </row>
    <row r="17" spans="1:8" ht="15.75" customHeight="1">
      <c r="A17" s="2"/>
      <c r="B17" s="2"/>
      <c r="C17" s="2"/>
      <c r="D17" s="2"/>
      <c r="E17" s="2"/>
      <c r="F17" s="2"/>
      <c r="G17" s="2"/>
    </row>
    <row r="18" spans="1:8">
      <c r="A18" s="1" t="s">
        <v>18</v>
      </c>
      <c r="B18" s="7" t="s">
        <v>19</v>
      </c>
      <c r="C18" s="9">
        <f t="shared" ref="C18:G18" si="0">C4+C8</f>
        <v>0.7</v>
      </c>
      <c r="D18" s="10">
        <f t="shared" si="0"/>
        <v>350</v>
      </c>
      <c r="E18" s="10">
        <f t="shared" si="0"/>
        <v>14.4</v>
      </c>
      <c r="F18" s="10">
        <f t="shared" si="0"/>
        <v>15</v>
      </c>
      <c r="G18" s="10">
        <f t="shared" si="0"/>
        <v>16</v>
      </c>
    </row>
    <row r="19" spans="1:8">
      <c r="A19" s="1" t="s">
        <v>20</v>
      </c>
      <c r="B19" s="7" t="s">
        <v>21</v>
      </c>
      <c r="C19" s="9">
        <f t="shared" ref="C19:G19" si="1">C4+C8+C12</f>
        <v>0.79999999999999993</v>
      </c>
      <c r="D19" s="10">
        <f t="shared" si="1"/>
        <v>370</v>
      </c>
      <c r="E19" s="10">
        <f t="shared" si="1"/>
        <v>15.4</v>
      </c>
      <c r="F19" s="10">
        <f t="shared" si="1"/>
        <v>19</v>
      </c>
      <c r="G19" s="10">
        <f t="shared" si="1"/>
        <v>16</v>
      </c>
    </row>
    <row r="20" spans="1:8">
      <c r="A20" s="1" t="s">
        <v>22</v>
      </c>
      <c r="B20" s="7" t="s">
        <v>23</v>
      </c>
      <c r="C20" s="9">
        <f t="shared" ref="C20:G20" si="2">C5+C10+C12+C15</f>
        <v>0.62</v>
      </c>
      <c r="D20" s="10">
        <f t="shared" si="2"/>
        <v>235</v>
      </c>
      <c r="E20" s="10">
        <f t="shared" si="2"/>
        <v>8.75</v>
      </c>
      <c r="F20" s="10">
        <f t="shared" si="2"/>
        <v>23.75</v>
      </c>
      <c r="G20" s="10">
        <f t="shared" si="2"/>
        <v>4.6500000000000004</v>
      </c>
    </row>
    <row r="21" spans="1:8">
      <c r="A21" s="1" t="s">
        <v>24</v>
      </c>
      <c r="B21" s="7" t="s">
        <v>25</v>
      </c>
      <c r="C21" s="9">
        <f t="shared" ref="C21:G21" si="3">C5+C9+C15</f>
        <v>0.92</v>
      </c>
      <c r="D21" s="10">
        <f t="shared" si="3"/>
        <v>260</v>
      </c>
      <c r="E21" s="10">
        <f t="shared" si="3"/>
        <v>12.75</v>
      </c>
      <c r="F21" s="10">
        <f t="shared" si="3"/>
        <v>20.25</v>
      </c>
      <c r="G21" s="10">
        <f t="shared" si="3"/>
        <v>6.65</v>
      </c>
    </row>
    <row r="22" spans="1:8">
      <c r="A22" s="1" t="s">
        <v>26</v>
      </c>
      <c r="B22" s="7" t="s">
        <v>27</v>
      </c>
      <c r="C22" s="9">
        <f t="shared" ref="C22:G22" si="4">C4+C11+C13+C12+C14</f>
        <v>1.4500000000000002</v>
      </c>
      <c r="D22" s="10">
        <f t="shared" si="4"/>
        <v>550</v>
      </c>
      <c r="E22" s="10">
        <f t="shared" si="4"/>
        <v>13.65</v>
      </c>
      <c r="F22" s="10">
        <f t="shared" si="4"/>
        <v>21.75</v>
      </c>
      <c r="G22" s="10">
        <f t="shared" si="4"/>
        <v>24</v>
      </c>
    </row>
    <row r="23" spans="1:8" ht="15.75" customHeight="1">
      <c r="A23" s="2"/>
      <c r="B23" s="2"/>
      <c r="C23" s="2"/>
      <c r="D23" s="2"/>
      <c r="E23" s="2"/>
      <c r="F23" s="2"/>
      <c r="G23" s="2"/>
    </row>
    <row r="24" spans="1:8">
      <c r="A24" s="11"/>
      <c r="B24" s="1" t="s">
        <v>28</v>
      </c>
      <c r="C24" s="12">
        <f t="shared" ref="C24:G24" si="5">SUM(C18:C22)</f>
        <v>4.49</v>
      </c>
      <c r="D24" s="13">
        <f t="shared" si="5"/>
        <v>1765</v>
      </c>
      <c r="E24" s="13">
        <f t="shared" si="5"/>
        <v>64.95</v>
      </c>
      <c r="F24" s="13">
        <f t="shared" si="5"/>
        <v>99.75</v>
      </c>
      <c r="G24" s="13">
        <f t="shared" si="5"/>
        <v>67.3</v>
      </c>
      <c r="H24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999"/>
  <sheetViews>
    <sheetView tabSelected="1" workbookViewId="0">
      <selection activeCell="H6" sqref="H6"/>
    </sheetView>
  </sheetViews>
  <sheetFormatPr defaultColWidth="12.5703125" defaultRowHeight="15.75" customHeight="1"/>
  <cols>
    <col min="3" max="3" width="13.140625" customWidth="1"/>
  </cols>
  <sheetData>
    <row r="1" spans="1:6" ht="15.75" customHeight="1">
      <c r="A1" s="20" t="s">
        <v>104</v>
      </c>
      <c r="B1" s="112" t="s">
        <v>105</v>
      </c>
      <c r="C1" s="113" t="s">
        <v>106</v>
      </c>
      <c r="D1" s="114" t="s">
        <v>107</v>
      </c>
      <c r="E1" s="115" t="s">
        <v>108</v>
      </c>
      <c r="F1" s="25"/>
    </row>
    <row r="2" spans="1:6" ht="15.75" customHeight="1">
      <c r="A2" s="116">
        <v>42217</v>
      </c>
      <c r="B2" s="112">
        <v>100</v>
      </c>
      <c r="C2" s="113">
        <v>120.5</v>
      </c>
      <c r="D2" s="128">
        <f t="shared" ref="D2:D16" si="0">C2-B2</f>
        <v>20.5</v>
      </c>
      <c r="E2" s="114">
        <f>D2*MileageData!$B$3</f>
        <v>7.2065700000000001</v>
      </c>
      <c r="F2" s="25" t="str">
        <f>IF(E2='solution-Mileage'!E2,"ok","-")</f>
        <v>ok</v>
      </c>
    </row>
    <row r="3" spans="1:6" ht="15.75" customHeight="1">
      <c r="A3" s="116">
        <v>42218</v>
      </c>
      <c r="B3" s="112">
        <v>132.69999999999999</v>
      </c>
      <c r="C3" s="113">
        <v>189.3</v>
      </c>
      <c r="D3" s="128">
        <f t="shared" si="0"/>
        <v>56.600000000000023</v>
      </c>
      <c r="E3" s="114">
        <f>D3*MileageData!$B$3</f>
        <v>19.897164000000011</v>
      </c>
      <c r="F3" s="25" t="str">
        <f>IF(E3='solution-Mileage'!E3,"ok","-")</f>
        <v>ok</v>
      </c>
    </row>
    <row r="4" spans="1:6" ht="15.75" customHeight="1">
      <c r="A4" s="116">
        <v>42218</v>
      </c>
      <c r="B4" s="112">
        <v>205.1</v>
      </c>
      <c r="C4" s="113">
        <v>294.7</v>
      </c>
      <c r="D4" s="128">
        <f t="shared" si="0"/>
        <v>89.6</v>
      </c>
      <c r="E4" s="114">
        <f>D4*MileageData!$B$3</f>
        <v>31.497983999999999</v>
      </c>
      <c r="F4" s="25" t="str">
        <f>IF(E4='solution-Mileage'!E4,"ok","-")</f>
        <v>ok</v>
      </c>
    </row>
    <row r="5" spans="1:6" ht="15.75" customHeight="1">
      <c r="A5" s="116">
        <v>42219</v>
      </c>
      <c r="B5" s="112">
        <v>277.5</v>
      </c>
      <c r="C5" s="113">
        <v>400.09999999999997</v>
      </c>
      <c r="D5" s="128">
        <f t="shared" si="0"/>
        <v>122.59999999999997</v>
      </c>
      <c r="E5" s="114">
        <f>D5*MileageData!$B$3</f>
        <v>43.098803999999987</v>
      </c>
      <c r="F5" s="25" t="str">
        <f>IF(E5='solution-Mileage'!E5,"ok","-")</f>
        <v>ok</v>
      </c>
    </row>
    <row r="6" spans="1:6" ht="15.75" customHeight="1">
      <c r="A6" s="116">
        <v>42220</v>
      </c>
      <c r="B6" s="112">
        <v>349.90000000000009</v>
      </c>
      <c r="C6" s="113">
        <v>505.49999999999994</v>
      </c>
      <c r="D6" s="128">
        <f t="shared" si="0"/>
        <v>155.59999999999985</v>
      </c>
      <c r="E6" s="114">
        <f>D6*MileageData!$B$3</f>
        <v>54.69962399999995</v>
      </c>
      <c r="F6" s="25" t="str">
        <f>IF(E6='solution-Mileage'!E6,"ok","-")</f>
        <v>ok</v>
      </c>
    </row>
    <row r="7" spans="1:6" ht="15.75" customHeight="1">
      <c r="A7" s="116">
        <v>42221</v>
      </c>
      <c r="B7" s="112">
        <v>510</v>
      </c>
      <c r="C7" s="113">
        <v>610.89999999999986</v>
      </c>
      <c r="D7" s="128">
        <f t="shared" si="0"/>
        <v>100.89999999999986</v>
      </c>
      <c r="E7" s="114">
        <f>D7*MileageData!$B$3</f>
        <v>35.470385999999955</v>
      </c>
      <c r="F7" s="25" t="str">
        <f>IF(E7='solution-Mileage'!E7,"ok","-")</f>
        <v>ok</v>
      </c>
    </row>
    <row r="8" spans="1:6" ht="15.75" customHeight="1">
      <c r="A8" s="116">
        <v>42222</v>
      </c>
      <c r="B8" s="112">
        <v>626.70000000000005</v>
      </c>
      <c r="C8" s="113">
        <v>716.3</v>
      </c>
      <c r="D8" s="128">
        <f t="shared" si="0"/>
        <v>89.599999999999909</v>
      </c>
      <c r="E8" s="114">
        <f>D8*MileageData!$B$3</f>
        <v>31.49798399999997</v>
      </c>
      <c r="F8" s="25" t="str">
        <f>IF(E8='solution-Mileage'!E8,"ok","-")</f>
        <v>ok</v>
      </c>
    </row>
    <row r="9" spans="1:6" ht="15.75" customHeight="1">
      <c r="A9" s="116">
        <v>42223</v>
      </c>
      <c r="B9" s="112">
        <v>718.1</v>
      </c>
      <c r="C9" s="113">
        <v>821.69999999999982</v>
      </c>
      <c r="D9" s="128">
        <f t="shared" si="0"/>
        <v>103.5999999999998</v>
      </c>
      <c r="E9" s="114">
        <f>D9*MileageData!$B$3</f>
        <v>36.419543999999931</v>
      </c>
      <c r="F9" s="25" t="str">
        <f>IF(E9='solution-Mileage'!E9,"ok","-")</f>
        <v>ok</v>
      </c>
    </row>
    <row r="10" spans="1:6" ht="15.75" customHeight="1">
      <c r="A10" s="116">
        <v>42224</v>
      </c>
      <c r="B10" s="112">
        <v>830.6</v>
      </c>
      <c r="C10" s="113">
        <v>885.3</v>
      </c>
      <c r="D10" s="128">
        <f t="shared" si="0"/>
        <v>54.699999999999932</v>
      </c>
      <c r="E10" s="114">
        <f>D10*MileageData!$B$3</f>
        <v>19.229237999999977</v>
      </c>
      <c r="F10" s="25" t="str">
        <f>IF(E10='solution-Mileage'!E10,"ok","-")</f>
        <v>ok</v>
      </c>
    </row>
    <row r="11" spans="1:6" ht="15.75" customHeight="1">
      <c r="A11" s="116">
        <v>42225</v>
      </c>
      <c r="B11" s="112">
        <v>892.8</v>
      </c>
      <c r="C11" s="113">
        <v>943.9</v>
      </c>
      <c r="D11" s="128">
        <f t="shared" si="0"/>
        <v>51.100000000000023</v>
      </c>
      <c r="E11" s="114">
        <f>D11*MileageData!$B$3</f>
        <v>17.963694000000007</v>
      </c>
      <c r="F11" s="25" t="str">
        <f>IF(E11='solution-Mileage'!E11,"ok","-")</f>
        <v>ok</v>
      </c>
    </row>
    <row r="12" spans="1:6" ht="15.75" customHeight="1">
      <c r="A12" s="116">
        <v>42225</v>
      </c>
      <c r="B12" s="112">
        <v>962.1</v>
      </c>
      <c r="C12" s="113">
        <v>994.8</v>
      </c>
      <c r="D12" s="128">
        <f t="shared" si="0"/>
        <v>32.699999999999932</v>
      </c>
      <c r="E12" s="114">
        <f>D12*MileageData!$B$3</f>
        <v>11.495357999999976</v>
      </c>
      <c r="F12" s="25" t="str">
        <f>IF(E12='solution-Mileage'!E12,"ok","-")</f>
        <v>ok</v>
      </c>
    </row>
    <row r="13" spans="1:6" ht="15.75" customHeight="1">
      <c r="A13" s="116">
        <v>42227</v>
      </c>
      <c r="B13" s="112">
        <v>1045.2</v>
      </c>
      <c r="C13" s="113">
        <v>1108.4000000000001</v>
      </c>
      <c r="D13" s="128">
        <f t="shared" si="0"/>
        <v>63.200000000000045</v>
      </c>
      <c r="E13" s="114">
        <f>D13*MileageData!$B$3</f>
        <v>22.217328000000016</v>
      </c>
      <c r="F13" s="25" t="str">
        <f>IF(E13='solution-Mileage'!E13,"ok","-")</f>
        <v>ok</v>
      </c>
    </row>
    <row r="14" spans="1:6" ht="15.75" customHeight="1">
      <c r="A14" s="116">
        <v>42228</v>
      </c>
      <c r="B14" s="112">
        <v>1122.3</v>
      </c>
      <c r="C14" s="113">
        <v>1174.2</v>
      </c>
      <c r="D14" s="128">
        <f t="shared" si="0"/>
        <v>51.900000000000091</v>
      </c>
      <c r="E14" s="114">
        <f>D14*MileageData!$B$3</f>
        <v>18.244926000000032</v>
      </c>
      <c r="F14" s="25" t="str">
        <f>IF(E14='solution-Mileage'!E14,"ok","-")</f>
        <v>ok</v>
      </c>
    </row>
    <row r="15" spans="1:6" ht="15.75" customHeight="1">
      <c r="A15" s="116">
        <v>42229</v>
      </c>
      <c r="B15" s="112">
        <v>1185.9000000000001</v>
      </c>
      <c r="C15" s="113">
        <v>1216.7</v>
      </c>
      <c r="D15" s="128">
        <f t="shared" si="0"/>
        <v>30.799999999999955</v>
      </c>
      <c r="E15" s="114">
        <f>D15*MileageData!$B$3</f>
        <v>10.827431999999984</v>
      </c>
      <c r="F15" s="25" t="str">
        <f>IF(E15='solution-Mileage'!E15,"ok","-")</f>
        <v>ok</v>
      </c>
    </row>
    <row r="16" spans="1:6" ht="15.75" customHeight="1">
      <c r="A16" s="116">
        <v>42230</v>
      </c>
      <c r="B16" s="112">
        <v>1280.5</v>
      </c>
      <c r="C16" s="113">
        <v>1396.3</v>
      </c>
      <c r="D16" s="128">
        <f t="shared" si="0"/>
        <v>115.79999999999995</v>
      </c>
      <c r="E16" s="114">
        <f>D16*MileageData!$B$3</f>
        <v>40.708331999999984</v>
      </c>
      <c r="F16" s="25" t="str">
        <f>IF(E16='solution-Mileage'!E16,"ok","-")</f>
        <v>ok</v>
      </c>
    </row>
    <row r="17" spans="2:6" ht="15.75" customHeight="1">
      <c r="B17" s="112"/>
      <c r="C17" s="113"/>
      <c r="D17" s="114"/>
      <c r="E17" s="114"/>
      <c r="F17" s="25"/>
    </row>
    <row r="18" spans="2:6" ht="15.75" customHeight="1">
      <c r="B18" s="112"/>
      <c r="C18" s="113"/>
      <c r="D18" s="114"/>
      <c r="E18" s="114"/>
      <c r="F18" s="25"/>
    </row>
    <row r="19" spans="2:6" ht="15.75" customHeight="1">
      <c r="B19" s="112"/>
      <c r="C19" s="113"/>
      <c r="D19" s="114"/>
      <c r="E19" s="114"/>
      <c r="F19" s="25"/>
    </row>
    <row r="20" spans="2:6" ht="15.75" customHeight="1">
      <c r="B20" s="112"/>
      <c r="C20" s="113"/>
      <c r="D20" s="114"/>
      <c r="E20" s="114"/>
      <c r="F20" s="25"/>
    </row>
    <row r="21" spans="2:6" ht="15.75" customHeight="1">
      <c r="B21" s="112"/>
      <c r="C21" s="113"/>
      <c r="D21" s="114"/>
      <c r="E21" s="114"/>
      <c r="F21" s="25"/>
    </row>
    <row r="22" spans="2:6" ht="15.75" customHeight="1">
      <c r="B22" s="112"/>
      <c r="C22" s="113"/>
      <c r="D22" s="114"/>
      <c r="E22" s="114"/>
      <c r="F22" s="25"/>
    </row>
    <row r="23" spans="2:6" ht="15.75" customHeight="1">
      <c r="B23" s="112"/>
      <c r="C23" s="113"/>
      <c r="D23" s="114"/>
      <c r="E23" s="114"/>
      <c r="F23" s="25"/>
    </row>
    <row r="24" spans="2:6" ht="15.75" customHeight="1">
      <c r="B24" s="112"/>
      <c r="C24" s="113"/>
      <c r="D24" s="114"/>
      <c r="E24" s="114"/>
      <c r="F24" s="25"/>
    </row>
    <row r="25" spans="2:6" ht="15.75" customHeight="1">
      <c r="B25" s="112"/>
      <c r="C25" s="113"/>
      <c r="D25" s="114"/>
      <c r="E25" s="114"/>
      <c r="F25" s="25"/>
    </row>
    <row r="26" spans="2:6" ht="15.75" customHeight="1">
      <c r="B26" s="112"/>
      <c r="C26" s="113"/>
      <c r="D26" s="114"/>
      <c r="E26" s="114"/>
      <c r="F26" s="25"/>
    </row>
    <row r="27" spans="2:6" ht="15.75" customHeight="1">
      <c r="B27" s="112"/>
      <c r="C27" s="113"/>
      <c r="D27" s="114"/>
      <c r="E27" s="114"/>
      <c r="F27" s="25"/>
    </row>
    <row r="28" spans="2:6" ht="15.75" customHeight="1">
      <c r="B28" s="112"/>
      <c r="C28" s="113"/>
      <c r="D28" s="114"/>
      <c r="E28" s="114"/>
      <c r="F28" s="25"/>
    </row>
    <row r="29" spans="2:6" ht="15.75" customHeight="1">
      <c r="B29" s="112"/>
      <c r="C29" s="113"/>
      <c r="D29" s="114"/>
      <c r="E29" s="114"/>
      <c r="F29" s="25"/>
    </row>
    <row r="30" spans="2:6" ht="15.75" customHeight="1">
      <c r="B30" s="112"/>
      <c r="C30" s="113"/>
      <c r="D30" s="114"/>
      <c r="E30" s="114"/>
      <c r="F30" s="25"/>
    </row>
    <row r="31" spans="2:6" ht="15.75" customHeight="1">
      <c r="B31" s="112"/>
      <c r="C31" s="113"/>
      <c r="D31" s="114"/>
      <c r="E31" s="114"/>
      <c r="F31" s="25"/>
    </row>
    <row r="32" spans="2:6" ht="15.75" customHeight="1">
      <c r="B32" s="112"/>
      <c r="C32" s="113"/>
      <c r="D32" s="114"/>
      <c r="E32" s="114"/>
      <c r="F32" s="25"/>
    </row>
    <row r="33" spans="2:6" ht="15.75" customHeight="1">
      <c r="B33" s="112"/>
      <c r="C33" s="113"/>
      <c r="D33" s="114"/>
      <c r="E33" s="114"/>
      <c r="F33" s="25"/>
    </row>
    <row r="34" spans="2:6" ht="15.75" customHeight="1">
      <c r="B34" s="112"/>
      <c r="C34" s="113"/>
      <c r="D34" s="114"/>
      <c r="E34" s="114"/>
      <c r="F34" s="25"/>
    </row>
    <row r="35" spans="2:6" ht="15.75" customHeight="1">
      <c r="B35" s="112"/>
      <c r="C35" s="113"/>
      <c r="D35" s="114"/>
      <c r="E35" s="114"/>
      <c r="F35" s="25"/>
    </row>
    <row r="36" spans="2:6" ht="15.75" customHeight="1">
      <c r="B36" s="112"/>
      <c r="C36" s="113"/>
      <c r="D36" s="114"/>
      <c r="E36" s="114"/>
      <c r="F36" s="25"/>
    </row>
    <row r="37" spans="2:6" ht="15.75" customHeight="1">
      <c r="B37" s="112"/>
      <c r="C37" s="113"/>
      <c r="D37" s="114"/>
      <c r="E37" s="114"/>
      <c r="F37" s="25"/>
    </row>
    <row r="38" spans="2:6" ht="15.75" customHeight="1">
      <c r="B38" s="112"/>
      <c r="C38" s="113"/>
      <c r="D38" s="114"/>
      <c r="E38" s="114"/>
      <c r="F38" s="25"/>
    </row>
    <row r="39" spans="2:6" ht="15.75" customHeight="1">
      <c r="B39" s="112"/>
      <c r="C39" s="113"/>
      <c r="D39" s="114"/>
      <c r="E39" s="114"/>
      <c r="F39" s="25"/>
    </row>
    <row r="40" spans="2:6" ht="15.75" customHeight="1">
      <c r="B40" s="112"/>
      <c r="C40" s="113"/>
      <c r="D40" s="114"/>
      <c r="E40" s="114"/>
      <c r="F40" s="25"/>
    </row>
    <row r="41" spans="2:6" ht="15.75" customHeight="1">
      <c r="B41" s="112"/>
      <c r="C41" s="113"/>
      <c r="D41" s="114"/>
      <c r="E41" s="114"/>
      <c r="F41" s="25"/>
    </row>
    <row r="42" spans="2:6" ht="15.75" customHeight="1">
      <c r="B42" s="112"/>
      <c r="C42" s="113"/>
      <c r="D42" s="114"/>
      <c r="E42" s="114"/>
      <c r="F42" s="25"/>
    </row>
    <row r="43" spans="2:6" ht="15.75" customHeight="1">
      <c r="B43" s="112"/>
      <c r="C43" s="113"/>
      <c r="D43" s="114"/>
      <c r="E43" s="114"/>
      <c r="F43" s="25"/>
    </row>
    <row r="44" spans="2:6" ht="15.75" customHeight="1">
      <c r="B44" s="112"/>
      <c r="C44" s="113"/>
      <c r="D44" s="114"/>
      <c r="E44" s="114"/>
      <c r="F44" s="25"/>
    </row>
    <row r="45" spans="2:6" ht="15.75" customHeight="1">
      <c r="B45" s="112"/>
      <c r="C45" s="113"/>
      <c r="D45" s="114"/>
      <c r="E45" s="114"/>
      <c r="F45" s="25"/>
    </row>
    <row r="46" spans="2:6" ht="15.75" customHeight="1">
      <c r="B46" s="112"/>
      <c r="C46" s="113"/>
      <c r="D46" s="114"/>
      <c r="E46" s="114"/>
      <c r="F46" s="25"/>
    </row>
    <row r="47" spans="2:6" ht="15.75" customHeight="1">
      <c r="B47" s="112"/>
      <c r="C47" s="113"/>
      <c r="D47" s="114"/>
      <c r="E47" s="114"/>
      <c r="F47" s="25"/>
    </row>
    <row r="48" spans="2:6" ht="15.75" customHeight="1">
      <c r="B48" s="112"/>
      <c r="C48" s="113"/>
      <c r="D48" s="114"/>
      <c r="E48" s="114"/>
      <c r="F48" s="25"/>
    </row>
    <row r="49" spans="2:6" ht="15.75" customHeight="1">
      <c r="B49" s="112"/>
      <c r="C49" s="113"/>
      <c r="D49" s="114"/>
      <c r="E49" s="114"/>
      <c r="F49" s="25"/>
    </row>
    <row r="50" spans="2:6" ht="15.75" customHeight="1">
      <c r="B50" s="112"/>
      <c r="C50" s="113"/>
      <c r="D50" s="114"/>
      <c r="E50" s="114"/>
      <c r="F50" s="25"/>
    </row>
    <row r="51" spans="2:6" ht="15.75" customHeight="1">
      <c r="B51" s="112"/>
      <c r="C51" s="113"/>
      <c r="D51" s="114"/>
      <c r="E51" s="114"/>
      <c r="F51" s="25"/>
    </row>
    <row r="52" spans="2:6" ht="15.75" customHeight="1">
      <c r="B52" s="112"/>
      <c r="C52" s="113"/>
      <c r="D52" s="114"/>
      <c r="E52" s="114"/>
      <c r="F52" s="25"/>
    </row>
    <row r="53" spans="2:6" ht="15.75" customHeight="1">
      <c r="B53" s="112"/>
      <c r="C53" s="113"/>
      <c r="D53" s="114"/>
      <c r="E53" s="114"/>
      <c r="F53" s="25"/>
    </row>
    <row r="54" spans="2:6" ht="15.75" customHeight="1">
      <c r="B54" s="112"/>
      <c r="C54" s="113"/>
      <c r="D54" s="114"/>
      <c r="E54" s="114"/>
      <c r="F54" s="25"/>
    </row>
    <row r="55" spans="2:6" ht="15.75" customHeight="1">
      <c r="B55" s="112"/>
      <c r="C55" s="113"/>
      <c r="D55" s="114"/>
      <c r="E55" s="114"/>
      <c r="F55" s="25"/>
    </row>
    <row r="56" spans="2:6" ht="15.75" customHeight="1">
      <c r="B56" s="112"/>
      <c r="C56" s="113"/>
      <c r="D56" s="114"/>
      <c r="E56" s="114"/>
      <c r="F56" s="25"/>
    </row>
    <row r="57" spans="2:6" ht="15.75" customHeight="1">
      <c r="B57" s="112"/>
      <c r="C57" s="113"/>
      <c r="D57" s="114"/>
      <c r="E57" s="114"/>
      <c r="F57" s="25"/>
    </row>
    <row r="58" spans="2:6" ht="15.75" customHeight="1">
      <c r="B58" s="112"/>
      <c r="C58" s="113"/>
      <c r="D58" s="114"/>
      <c r="E58" s="114"/>
      <c r="F58" s="25"/>
    </row>
    <row r="59" spans="2:6" ht="15.75" customHeight="1">
      <c r="B59" s="112"/>
      <c r="C59" s="113"/>
      <c r="D59" s="114"/>
      <c r="E59" s="114"/>
      <c r="F59" s="25"/>
    </row>
    <row r="60" spans="2:6" ht="15.75" customHeight="1">
      <c r="B60" s="112"/>
      <c r="C60" s="113"/>
      <c r="D60" s="114"/>
      <c r="E60" s="114"/>
      <c r="F60" s="25"/>
    </row>
    <row r="61" spans="2:6" ht="15.75" customHeight="1">
      <c r="B61" s="112"/>
      <c r="C61" s="113"/>
      <c r="D61" s="114"/>
      <c r="E61" s="114"/>
      <c r="F61" s="25"/>
    </row>
    <row r="62" spans="2:6" ht="15.75" customHeight="1">
      <c r="B62" s="112"/>
      <c r="C62" s="113"/>
      <c r="D62" s="114"/>
      <c r="E62" s="114"/>
      <c r="F62" s="25"/>
    </row>
    <row r="63" spans="2:6" ht="15.75" customHeight="1">
      <c r="B63" s="112"/>
      <c r="C63" s="113"/>
      <c r="D63" s="114"/>
      <c r="E63" s="114"/>
      <c r="F63" s="25"/>
    </row>
    <row r="64" spans="2:6" ht="15.75" customHeight="1">
      <c r="B64" s="112"/>
      <c r="C64" s="113"/>
      <c r="D64" s="114"/>
      <c r="E64" s="114"/>
      <c r="F64" s="25"/>
    </row>
    <row r="65" spans="2:6" ht="15.75" customHeight="1">
      <c r="B65" s="112"/>
      <c r="C65" s="113"/>
      <c r="D65" s="114"/>
      <c r="E65" s="114"/>
      <c r="F65" s="25"/>
    </row>
    <row r="66" spans="2:6" ht="15.75" customHeight="1">
      <c r="B66" s="112"/>
      <c r="C66" s="113"/>
      <c r="D66" s="114"/>
      <c r="E66" s="114"/>
      <c r="F66" s="25"/>
    </row>
    <row r="67" spans="2:6" ht="15.75" customHeight="1">
      <c r="B67" s="112"/>
      <c r="C67" s="113"/>
      <c r="D67" s="114"/>
      <c r="E67" s="114"/>
      <c r="F67" s="25"/>
    </row>
    <row r="68" spans="2:6" ht="15.75" customHeight="1">
      <c r="B68" s="112"/>
      <c r="C68" s="113"/>
      <c r="D68" s="114"/>
      <c r="E68" s="114"/>
      <c r="F68" s="25"/>
    </row>
    <row r="69" spans="2:6" ht="15.75" customHeight="1">
      <c r="B69" s="112"/>
      <c r="C69" s="113"/>
      <c r="D69" s="114"/>
      <c r="E69" s="114"/>
      <c r="F69" s="25"/>
    </row>
    <row r="70" spans="2:6" ht="15.75" customHeight="1">
      <c r="B70" s="112"/>
      <c r="C70" s="113"/>
      <c r="D70" s="114"/>
      <c r="E70" s="114"/>
      <c r="F70" s="25"/>
    </row>
    <row r="71" spans="2:6" ht="15.75" customHeight="1">
      <c r="B71" s="112"/>
      <c r="C71" s="113"/>
      <c r="D71" s="114"/>
      <c r="E71" s="114"/>
      <c r="F71" s="25"/>
    </row>
    <row r="72" spans="2:6" ht="15.75" customHeight="1">
      <c r="B72" s="112"/>
      <c r="C72" s="113"/>
      <c r="D72" s="114"/>
      <c r="E72" s="114"/>
      <c r="F72" s="25"/>
    </row>
    <row r="73" spans="2:6" ht="15.75" customHeight="1">
      <c r="B73" s="112"/>
      <c r="C73" s="113"/>
      <c r="D73" s="114"/>
      <c r="E73" s="114"/>
      <c r="F73" s="25"/>
    </row>
    <row r="74" spans="2:6" ht="15.75" customHeight="1">
      <c r="B74" s="112"/>
      <c r="C74" s="113"/>
      <c r="D74" s="114"/>
      <c r="E74" s="114"/>
      <c r="F74" s="25"/>
    </row>
    <row r="75" spans="2:6" ht="15.75" customHeight="1">
      <c r="B75" s="112"/>
      <c r="C75" s="113"/>
      <c r="D75" s="114"/>
      <c r="E75" s="114"/>
      <c r="F75" s="25"/>
    </row>
    <row r="76" spans="2:6" ht="15.75" customHeight="1">
      <c r="B76" s="112"/>
      <c r="C76" s="113"/>
      <c r="D76" s="114"/>
      <c r="E76" s="114"/>
      <c r="F76" s="25"/>
    </row>
    <row r="77" spans="2:6" ht="15.75" customHeight="1">
      <c r="B77" s="112"/>
      <c r="C77" s="113"/>
      <c r="D77" s="114"/>
      <c r="E77" s="114"/>
      <c r="F77" s="25"/>
    </row>
    <row r="78" spans="2:6" ht="15.75" customHeight="1">
      <c r="B78" s="112"/>
      <c r="C78" s="113"/>
      <c r="D78" s="114"/>
      <c r="E78" s="114"/>
      <c r="F78" s="25"/>
    </row>
    <row r="79" spans="2:6" ht="15.75" customHeight="1">
      <c r="B79" s="112"/>
      <c r="C79" s="113"/>
      <c r="D79" s="114"/>
      <c r="E79" s="114"/>
      <c r="F79" s="25"/>
    </row>
    <row r="80" spans="2:6" ht="15.75" customHeight="1">
      <c r="B80" s="112"/>
      <c r="C80" s="113"/>
      <c r="D80" s="114"/>
      <c r="E80" s="114"/>
      <c r="F80" s="25"/>
    </row>
    <row r="81" spans="2:6" ht="15.75" customHeight="1">
      <c r="B81" s="112"/>
      <c r="C81" s="113"/>
      <c r="D81" s="114"/>
      <c r="E81" s="114"/>
      <c r="F81" s="25"/>
    </row>
    <row r="82" spans="2:6" ht="15.75" customHeight="1">
      <c r="B82" s="112"/>
      <c r="C82" s="113"/>
      <c r="D82" s="114"/>
      <c r="E82" s="114"/>
      <c r="F82" s="25"/>
    </row>
    <row r="83" spans="2:6" ht="15.75" customHeight="1">
      <c r="B83" s="112"/>
      <c r="C83" s="113"/>
      <c r="D83" s="114"/>
      <c r="E83" s="114"/>
      <c r="F83" s="25"/>
    </row>
    <row r="84" spans="2:6" ht="15.75" customHeight="1">
      <c r="B84" s="112"/>
      <c r="C84" s="113"/>
      <c r="D84" s="114"/>
      <c r="E84" s="114"/>
      <c r="F84" s="25"/>
    </row>
    <row r="85" spans="2:6" ht="15.75" customHeight="1">
      <c r="B85" s="112"/>
      <c r="C85" s="113"/>
      <c r="D85" s="114"/>
      <c r="E85" s="114"/>
      <c r="F85" s="25"/>
    </row>
    <row r="86" spans="2:6" ht="15.75" customHeight="1">
      <c r="B86" s="112"/>
      <c r="C86" s="113"/>
      <c r="D86" s="114"/>
      <c r="E86" s="114"/>
      <c r="F86" s="25"/>
    </row>
    <row r="87" spans="2:6" ht="15.75" customHeight="1">
      <c r="B87" s="112"/>
      <c r="C87" s="113"/>
      <c r="D87" s="114"/>
      <c r="E87" s="114"/>
      <c r="F87" s="25"/>
    </row>
    <row r="88" spans="2:6" ht="15.75" customHeight="1">
      <c r="B88" s="112"/>
      <c r="C88" s="113"/>
      <c r="D88" s="114"/>
      <c r="E88" s="114"/>
      <c r="F88" s="25"/>
    </row>
    <row r="89" spans="2:6" ht="15.75" customHeight="1">
      <c r="B89" s="112"/>
      <c r="C89" s="113"/>
      <c r="D89" s="114"/>
      <c r="E89" s="114"/>
      <c r="F89" s="25"/>
    </row>
    <row r="90" spans="2:6" ht="15.75" customHeight="1">
      <c r="B90" s="112"/>
      <c r="C90" s="113"/>
      <c r="D90" s="114"/>
      <c r="E90" s="114"/>
      <c r="F90" s="25"/>
    </row>
    <row r="91" spans="2:6" ht="15.75" customHeight="1">
      <c r="B91" s="112"/>
      <c r="C91" s="113"/>
      <c r="D91" s="114"/>
      <c r="E91" s="114"/>
      <c r="F91" s="25"/>
    </row>
    <row r="92" spans="2:6" ht="15.75" customHeight="1">
      <c r="B92" s="112"/>
      <c r="C92" s="113"/>
      <c r="D92" s="114"/>
      <c r="E92" s="114"/>
      <c r="F92" s="25"/>
    </row>
    <row r="93" spans="2:6" ht="15.75" customHeight="1">
      <c r="B93" s="112"/>
      <c r="C93" s="113"/>
      <c r="D93" s="114"/>
      <c r="E93" s="114"/>
      <c r="F93" s="25"/>
    </row>
    <row r="94" spans="2:6" ht="15.75" customHeight="1">
      <c r="B94" s="112"/>
      <c r="C94" s="113"/>
      <c r="D94" s="114"/>
      <c r="E94" s="114"/>
      <c r="F94" s="25"/>
    </row>
    <row r="95" spans="2:6" ht="15.75" customHeight="1">
      <c r="B95" s="112"/>
      <c r="C95" s="113"/>
      <c r="D95" s="114"/>
      <c r="E95" s="114"/>
      <c r="F95" s="25"/>
    </row>
    <row r="96" spans="2:6" ht="15.75" customHeight="1">
      <c r="B96" s="112"/>
      <c r="C96" s="113"/>
      <c r="D96" s="114"/>
      <c r="E96" s="114"/>
      <c r="F96" s="25"/>
    </row>
    <row r="97" spans="2:6" ht="15.75" customHeight="1">
      <c r="B97" s="112"/>
      <c r="C97" s="113"/>
      <c r="D97" s="114"/>
      <c r="E97" s="114"/>
      <c r="F97" s="25"/>
    </row>
    <row r="98" spans="2:6" ht="15.75" customHeight="1">
      <c r="B98" s="112"/>
      <c r="C98" s="113"/>
      <c r="D98" s="114"/>
      <c r="E98" s="114"/>
      <c r="F98" s="25"/>
    </row>
    <row r="99" spans="2:6" ht="15.75" customHeight="1">
      <c r="B99" s="112"/>
      <c r="C99" s="113"/>
      <c r="D99" s="114"/>
      <c r="E99" s="114"/>
      <c r="F99" s="25"/>
    </row>
    <row r="100" spans="2:6" ht="15.75" customHeight="1">
      <c r="B100" s="112"/>
      <c r="C100" s="113"/>
      <c r="D100" s="114"/>
      <c r="E100" s="114"/>
      <c r="F100" s="25"/>
    </row>
    <row r="101" spans="2:6" ht="15.75" customHeight="1">
      <c r="B101" s="112"/>
      <c r="C101" s="113"/>
      <c r="D101" s="114"/>
      <c r="E101" s="114"/>
      <c r="F101" s="25"/>
    </row>
    <row r="102" spans="2:6" ht="15.75" customHeight="1">
      <c r="B102" s="112"/>
      <c r="C102" s="113"/>
      <c r="D102" s="114"/>
      <c r="E102" s="114"/>
      <c r="F102" s="25"/>
    </row>
    <row r="103" spans="2:6" ht="15.75" customHeight="1">
      <c r="B103" s="112"/>
      <c r="C103" s="113"/>
      <c r="D103" s="114"/>
      <c r="E103" s="114"/>
      <c r="F103" s="25"/>
    </row>
    <row r="104" spans="2:6" ht="15.75" customHeight="1">
      <c r="B104" s="112"/>
      <c r="C104" s="113"/>
      <c r="D104" s="114"/>
      <c r="E104" s="114"/>
      <c r="F104" s="25"/>
    </row>
    <row r="105" spans="2:6" ht="15.75" customHeight="1">
      <c r="B105" s="112"/>
      <c r="C105" s="113"/>
      <c r="D105" s="114"/>
      <c r="E105" s="114"/>
      <c r="F105" s="25"/>
    </row>
    <row r="106" spans="2:6" ht="15.75" customHeight="1">
      <c r="B106" s="112"/>
      <c r="C106" s="113"/>
      <c r="D106" s="114"/>
      <c r="E106" s="114"/>
      <c r="F106" s="25"/>
    </row>
    <row r="107" spans="2:6" ht="15.75" customHeight="1">
      <c r="B107" s="112"/>
      <c r="C107" s="113"/>
      <c r="D107" s="114"/>
      <c r="E107" s="114"/>
      <c r="F107" s="25"/>
    </row>
    <row r="108" spans="2:6" ht="15.75" customHeight="1">
      <c r="B108" s="112"/>
      <c r="C108" s="113"/>
      <c r="D108" s="114"/>
      <c r="E108" s="114"/>
      <c r="F108" s="25"/>
    </row>
    <row r="109" spans="2:6" ht="15.75" customHeight="1">
      <c r="B109" s="112"/>
      <c r="C109" s="113"/>
      <c r="D109" s="114"/>
      <c r="E109" s="114"/>
      <c r="F109" s="25"/>
    </row>
    <row r="110" spans="2:6" ht="15.75" customHeight="1">
      <c r="B110" s="112"/>
      <c r="C110" s="113"/>
      <c r="D110" s="114"/>
      <c r="E110" s="114"/>
      <c r="F110" s="25"/>
    </row>
    <row r="111" spans="2:6" ht="15.75" customHeight="1">
      <c r="B111" s="112"/>
      <c r="C111" s="113"/>
      <c r="D111" s="114"/>
      <c r="E111" s="114"/>
      <c r="F111" s="25"/>
    </row>
    <row r="112" spans="2:6" ht="15.75" customHeight="1">
      <c r="B112" s="112"/>
      <c r="C112" s="113"/>
      <c r="D112" s="114"/>
      <c r="E112" s="114"/>
      <c r="F112" s="25"/>
    </row>
    <row r="113" spans="2:6" ht="15.75" customHeight="1">
      <c r="B113" s="112"/>
      <c r="C113" s="113"/>
      <c r="D113" s="114"/>
      <c r="E113" s="114"/>
      <c r="F113" s="25"/>
    </row>
    <row r="114" spans="2:6" ht="15.75" customHeight="1">
      <c r="B114" s="112"/>
      <c r="C114" s="113"/>
      <c r="D114" s="114"/>
      <c r="E114" s="114"/>
      <c r="F114" s="25"/>
    </row>
    <row r="115" spans="2:6" ht="15.75" customHeight="1">
      <c r="B115" s="112"/>
      <c r="C115" s="113"/>
      <c r="D115" s="114"/>
      <c r="E115" s="114"/>
      <c r="F115" s="25"/>
    </row>
    <row r="116" spans="2:6" ht="15.75" customHeight="1">
      <c r="B116" s="112"/>
      <c r="C116" s="113"/>
      <c r="D116" s="114"/>
      <c r="E116" s="114"/>
      <c r="F116" s="25"/>
    </row>
    <row r="117" spans="2:6" ht="15.75" customHeight="1">
      <c r="B117" s="112"/>
      <c r="C117" s="113"/>
      <c r="D117" s="114"/>
      <c r="E117" s="114"/>
      <c r="F117" s="25"/>
    </row>
    <row r="118" spans="2:6" ht="15.75" customHeight="1">
      <c r="B118" s="112"/>
      <c r="C118" s="113"/>
      <c r="D118" s="114"/>
      <c r="E118" s="114"/>
      <c r="F118" s="25"/>
    </row>
    <row r="119" spans="2:6" ht="15.75" customHeight="1">
      <c r="B119" s="112"/>
      <c r="C119" s="113"/>
      <c r="D119" s="114"/>
      <c r="E119" s="114"/>
      <c r="F119" s="25"/>
    </row>
    <row r="120" spans="2:6" ht="15.75" customHeight="1">
      <c r="B120" s="112"/>
      <c r="C120" s="113"/>
      <c r="D120" s="114"/>
      <c r="E120" s="114"/>
      <c r="F120" s="25"/>
    </row>
    <row r="121" spans="2:6" ht="15.75" customHeight="1">
      <c r="B121" s="112"/>
      <c r="C121" s="113"/>
      <c r="D121" s="114"/>
      <c r="E121" s="114"/>
      <c r="F121" s="25"/>
    </row>
    <row r="122" spans="2:6" ht="15.75" customHeight="1">
      <c r="B122" s="112"/>
      <c r="C122" s="113"/>
      <c r="D122" s="114"/>
      <c r="E122" s="114"/>
      <c r="F122" s="25"/>
    </row>
    <row r="123" spans="2:6" ht="15.75" customHeight="1">
      <c r="B123" s="112"/>
      <c r="C123" s="113"/>
      <c r="D123" s="114"/>
      <c r="E123" s="114"/>
      <c r="F123" s="25"/>
    </row>
    <row r="124" spans="2:6" ht="15.75" customHeight="1">
      <c r="B124" s="112"/>
      <c r="C124" s="113"/>
      <c r="D124" s="114"/>
      <c r="E124" s="114"/>
      <c r="F124" s="25"/>
    </row>
    <row r="125" spans="2:6" ht="15.75" customHeight="1">
      <c r="B125" s="112"/>
      <c r="C125" s="113"/>
      <c r="D125" s="114"/>
      <c r="E125" s="114"/>
      <c r="F125" s="25"/>
    </row>
    <row r="126" spans="2:6" ht="15.75" customHeight="1">
      <c r="B126" s="112"/>
      <c r="C126" s="113"/>
      <c r="D126" s="114"/>
      <c r="E126" s="114"/>
      <c r="F126" s="25"/>
    </row>
    <row r="127" spans="2:6" ht="15.75" customHeight="1">
      <c r="B127" s="112"/>
      <c r="C127" s="113"/>
      <c r="D127" s="114"/>
      <c r="E127" s="114"/>
      <c r="F127" s="25"/>
    </row>
    <row r="128" spans="2:6" ht="15.75" customHeight="1">
      <c r="B128" s="112"/>
      <c r="C128" s="113"/>
      <c r="D128" s="114"/>
      <c r="E128" s="114"/>
      <c r="F128" s="25"/>
    </row>
    <row r="129" spans="2:6" ht="15.75" customHeight="1">
      <c r="B129" s="112"/>
      <c r="C129" s="113"/>
      <c r="D129" s="114"/>
      <c r="E129" s="114"/>
      <c r="F129" s="25"/>
    </row>
    <row r="130" spans="2:6" ht="15.75" customHeight="1">
      <c r="B130" s="112"/>
      <c r="C130" s="113"/>
      <c r="D130" s="114"/>
      <c r="E130" s="114"/>
      <c r="F130" s="25"/>
    </row>
    <row r="131" spans="2:6" ht="15.75" customHeight="1">
      <c r="B131" s="112"/>
      <c r="C131" s="113"/>
      <c r="D131" s="114"/>
      <c r="E131" s="114"/>
      <c r="F131" s="25"/>
    </row>
    <row r="132" spans="2:6" ht="15.75" customHeight="1">
      <c r="B132" s="112"/>
      <c r="C132" s="113"/>
      <c r="D132" s="114"/>
      <c r="E132" s="114"/>
      <c r="F132" s="25"/>
    </row>
    <row r="133" spans="2:6" ht="15.75" customHeight="1">
      <c r="B133" s="112"/>
      <c r="C133" s="113"/>
      <c r="D133" s="114"/>
      <c r="E133" s="114"/>
      <c r="F133" s="25"/>
    </row>
    <row r="134" spans="2:6" ht="15.75" customHeight="1">
      <c r="B134" s="112"/>
      <c r="C134" s="113"/>
      <c r="D134" s="114"/>
      <c r="E134" s="114"/>
      <c r="F134" s="25"/>
    </row>
    <row r="135" spans="2:6" ht="15.75" customHeight="1">
      <c r="B135" s="112"/>
      <c r="C135" s="113"/>
      <c r="D135" s="114"/>
      <c r="E135" s="114"/>
      <c r="F135" s="25"/>
    </row>
    <row r="136" spans="2:6" ht="15.75" customHeight="1">
      <c r="B136" s="112"/>
      <c r="C136" s="113"/>
      <c r="D136" s="114"/>
      <c r="E136" s="114"/>
      <c r="F136" s="25"/>
    </row>
    <row r="137" spans="2:6" ht="15.75" customHeight="1">
      <c r="B137" s="112"/>
      <c r="C137" s="113"/>
      <c r="D137" s="114"/>
      <c r="E137" s="114"/>
      <c r="F137" s="25"/>
    </row>
    <row r="138" spans="2:6" ht="15.75" customHeight="1">
      <c r="B138" s="112"/>
      <c r="C138" s="113"/>
      <c r="D138" s="114"/>
      <c r="E138" s="114"/>
      <c r="F138" s="25"/>
    </row>
    <row r="139" spans="2:6" ht="15.75" customHeight="1">
      <c r="B139" s="112"/>
      <c r="C139" s="113"/>
      <c r="D139" s="114"/>
      <c r="E139" s="114"/>
      <c r="F139" s="25"/>
    </row>
    <row r="140" spans="2:6" ht="15.75" customHeight="1">
      <c r="B140" s="112"/>
      <c r="C140" s="113"/>
      <c r="D140" s="114"/>
      <c r="E140" s="114"/>
      <c r="F140" s="25"/>
    </row>
    <row r="141" spans="2:6" ht="15.75" customHeight="1">
      <c r="B141" s="112"/>
      <c r="C141" s="113"/>
      <c r="D141" s="114"/>
      <c r="E141" s="114"/>
      <c r="F141" s="25"/>
    </row>
    <row r="142" spans="2:6" ht="15.75" customHeight="1">
      <c r="B142" s="112"/>
      <c r="C142" s="113"/>
      <c r="D142" s="114"/>
      <c r="E142" s="114"/>
      <c r="F142" s="25"/>
    </row>
    <row r="143" spans="2:6" ht="15.75" customHeight="1">
      <c r="B143" s="112"/>
      <c r="C143" s="113"/>
      <c r="D143" s="114"/>
      <c r="E143" s="114"/>
      <c r="F143" s="25"/>
    </row>
    <row r="144" spans="2:6" ht="15.75" customHeight="1">
      <c r="B144" s="112"/>
      <c r="C144" s="113"/>
      <c r="D144" s="114"/>
      <c r="E144" s="114"/>
      <c r="F144" s="25"/>
    </row>
    <row r="145" spans="2:6" ht="15.75" customHeight="1">
      <c r="B145" s="112"/>
      <c r="C145" s="113"/>
      <c r="D145" s="114"/>
      <c r="E145" s="114"/>
      <c r="F145" s="25"/>
    </row>
    <row r="146" spans="2:6" ht="15.75" customHeight="1">
      <c r="B146" s="112"/>
      <c r="C146" s="113"/>
      <c r="D146" s="114"/>
      <c r="E146" s="114"/>
      <c r="F146" s="25"/>
    </row>
    <row r="147" spans="2:6" ht="15.75" customHeight="1">
      <c r="B147" s="112"/>
      <c r="C147" s="113"/>
      <c r="D147" s="114"/>
      <c r="E147" s="114"/>
      <c r="F147" s="25"/>
    </row>
    <row r="148" spans="2:6" ht="15.75" customHeight="1">
      <c r="B148" s="112"/>
      <c r="C148" s="113"/>
      <c r="D148" s="114"/>
      <c r="E148" s="114"/>
      <c r="F148" s="25"/>
    </row>
    <row r="149" spans="2:6" ht="15.75" customHeight="1">
      <c r="B149" s="112"/>
      <c r="C149" s="113"/>
      <c r="D149" s="114"/>
      <c r="E149" s="114"/>
      <c r="F149" s="25"/>
    </row>
    <row r="150" spans="2:6" ht="15.75" customHeight="1">
      <c r="B150" s="112"/>
      <c r="C150" s="113"/>
      <c r="D150" s="114"/>
      <c r="E150" s="114"/>
      <c r="F150" s="25"/>
    </row>
    <row r="151" spans="2:6" ht="15.75" customHeight="1">
      <c r="B151" s="112"/>
      <c r="C151" s="113"/>
      <c r="D151" s="114"/>
      <c r="E151" s="114"/>
      <c r="F151" s="25"/>
    </row>
    <row r="152" spans="2:6" ht="15.75" customHeight="1">
      <c r="B152" s="112"/>
      <c r="C152" s="113"/>
      <c r="D152" s="114"/>
      <c r="E152" s="114"/>
      <c r="F152" s="25"/>
    </row>
    <row r="153" spans="2:6" ht="15.75" customHeight="1">
      <c r="B153" s="112"/>
      <c r="C153" s="113"/>
      <c r="D153" s="114"/>
      <c r="E153" s="114"/>
      <c r="F153" s="25"/>
    </row>
    <row r="154" spans="2:6" ht="15.75" customHeight="1">
      <c r="B154" s="112"/>
      <c r="C154" s="113"/>
      <c r="D154" s="114"/>
      <c r="E154" s="114"/>
      <c r="F154" s="25"/>
    </row>
    <row r="155" spans="2:6" ht="15.75" customHeight="1">
      <c r="B155" s="112"/>
      <c r="C155" s="113"/>
      <c r="D155" s="114"/>
      <c r="E155" s="114"/>
      <c r="F155" s="25"/>
    </row>
    <row r="156" spans="2:6" ht="15.75" customHeight="1">
      <c r="B156" s="112"/>
      <c r="C156" s="113"/>
      <c r="D156" s="114"/>
      <c r="E156" s="114"/>
      <c r="F156" s="25"/>
    </row>
    <row r="157" spans="2:6" ht="15.75" customHeight="1">
      <c r="B157" s="112"/>
      <c r="C157" s="113"/>
      <c r="D157" s="114"/>
      <c r="E157" s="114"/>
      <c r="F157" s="25"/>
    </row>
    <row r="158" spans="2:6" ht="15.75" customHeight="1">
      <c r="B158" s="112"/>
      <c r="C158" s="113"/>
      <c r="D158" s="114"/>
      <c r="E158" s="114"/>
      <c r="F158" s="25"/>
    </row>
    <row r="159" spans="2:6" ht="15.75" customHeight="1">
      <c r="B159" s="112"/>
      <c r="C159" s="113"/>
      <c r="D159" s="114"/>
      <c r="E159" s="114"/>
      <c r="F159" s="25"/>
    </row>
    <row r="160" spans="2:6" ht="15.75" customHeight="1">
      <c r="B160" s="112"/>
      <c r="C160" s="113"/>
      <c r="D160" s="114"/>
      <c r="E160" s="114"/>
      <c r="F160" s="25"/>
    </row>
    <row r="161" spans="2:6" ht="15.75" customHeight="1">
      <c r="B161" s="112"/>
      <c r="C161" s="113"/>
      <c r="D161" s="114"/>
      <c r="E161" s="114"/>
      <c r="F161" s="25"/>
    </row>
    <row r="162" spans="2:6" ht="15.75" customHeight="1">
      <c r="B162" s="112"/>
      <c r="C162" s="113"/>
      <c r="D162" s="114"/>
      <c r="E162" s="114"/>
      <c r="F162" s="25"/>
    </row>
    <row r="163" spans="2:6" ht="15.75" customHeight="1">
      <c r="B163" s="112"/>
      <c r="C163" s="113"/>
      <c r="D163" s="114"/>
      <c r="E163" s="114"/>
      <c r="F163" s="25"/>
    </row>
    <row r="164" spans="2:6" ht="15.75" customHeight="1">
      <c r="B164" s="112"/>
      <c r="C164" s="113"/>
      <c r="D164" s="114"/>
      <c r="E164" s="114"/>
      <c r="F164" s="25"/>
    </row>
    <row r="165" spans="2:6" ht="15.75" customHeight="1">
      <c r="B165" s="112"/>
      <c r="C165" s="113"/>
      <c r="D165" s="114"/>
      <c r="E165" s="114"/>
      <c r="F165" s="25"/>
    </row>
    <row r="166" spans="2:6" ht="15.75" customHeight="1">
      <c r="B166" s="112"/>
      <c r="C166" s="113"/>
      <c r="D166" s="114"/>
      <c r="E166" s="114"/>
      <c r="F166" s="25"/>
    </row>
    <row r="167" spans="2:6" ht="15.75" customHeight="1">
      <c r="B167" s="112"/>
      <c r="C167" s="113"/>
      <c r="D167" s="114"/>
      <c r="E167" s="114"/>
      <c r="F167" s="25"/>
    </row>
    <row r="168" spans="2:6" ht="15.75" customHeight="1">
      <c r="B168" s="112"/>
      <c r="C168" s="113"/>
      <c r="D168" s="114"/>
      <c r="E168" s="114"/>
      <c r="F168" s="25"/>
    </row>
    <row r="169" spans="2:6" ht="15.75" customHeight="1">
      <c r="B169" s="112"/>
      <c r="C169" s="113"/>
      <c r="D169" s="114"/>
      <c r="E169" s="114"/>
      <c r="F169" s="25"/>
    </row>
    <row r="170" spans="2:6" ht="15.75" customHeight="1">
      <c r="B170" s="112"/>
      <c r="C170" s="113"/>
      <c r="D170" s="114"/>
      <c r="E170" s="114"/>
      <c r="F170" s="25"/>
    </row>
    <row r="171" spans="2:6" ht="15.75" customHeight="1">
      <c r="B171" s="112"/>
      <c r="C171" s="113"/>
      <c r="D171" s="114"/>
      <c r="E171" s="114"/>
      <c r="F171" s="25"/>
    </row>
    <row r="172" spans="2:6" ht="15.75" customHeight="1">
      <c r="B172" s="112"/>
      <c r="C172" s="113"/>
      <c r="D172" s="114"/>
      <c r="E172" s="114"/>
      <c r="F172" s="25"/>
    </row>
    <row r="173" spans="2:6" ht="15.75" customHeight="1">
      <c r="B173" s="112"/>
      <c r="C173" s="113"/>
      <c r="D173" s="114"/>
      <c r="E173" s="114"/>
      <c r="F173" s="25"/>
    </row>
    <row r="174" spans="2:6" ht="15.75" customHeight="1">
      <c r="B174" s="112"/>
      <c r="C174" s="113"/>
      <c r="D174" s="114"/>
      <c r="E174" s="114"/>
      <c r="F174" s="25"/>
    </row>
    <row r="175" spans="2:6" ht="15.75" customHeight="1">
      <c r="B175" s="112"/>
      <c r="C175" s="113"/>
      <c r="D175" s="114"/>
      <c r="E175" s="114"/>
      <c r="F175" s="25"/>
    </row>
    <row r="176" spans="2:6" ht="15.75" customHeight="1">
      <c r="B176" s="112"/>
      <c r="C176" s="113"/>
      <c r="D176" s="114"/>
      <c r="E176" s="114"/>
      <c r="F176" s="25"/>
    </row>
    <row r="177" spans="2:6" ht="15.75" customHeight="1">
      <c r="B177" s="112"/>
      <c r="C177" s="113"/>
      <c r="D177" s="114"/>
      <c r="E177" s="114"/>
      <c r="F177" s="25"/>
    </row>
    <row r="178" spans="2:6" ht="15.75" customHeight="1">
      <c r="B178" s="112"/>
      <c r="C178" s="113"/>
      <c r="D178" s="114"/>
      <c r="E178" s="114"/>
      <c r="F178" s="25"/>
    </row>
    <row r="179" spans="2:6" ht="15.75" customHeight="1">
      <c r="B179" s="112"/>
      <c r="C179" s="113"/>
      <c r="D179" s="114"/>
      <c r="E179" s="114"/>
      <c r="F179" s="25"/>
    </row>
    <row r="180" spans="2:6" ht="15.75" customHeight="1">
      <c r="B180" s="112"/>
      <c r="C180" s="113"/>
      <c r="D180" s="114"/>
      <c r="E180" s="114"/>
      <c r="F180" s="25"/>
    </row>
    <row r="181" spans="2:6" ht="15.75" customHeight="1">
      <c r="B181" s="112"/>
      <c r="C181" s="113"/>
      <c r="D181" s="114"/>
      <c r="E181" s="114"/>
      <c r="F181" s="25"/>
    </row>
    <row r="182" spans="2:6" ht="15.75" customHeight="1">
      <c r="B182" s="112"/>
      <c r="C182" s="113"/>
      <c r="D182" s="114"/>
      <c r="E182" s="114"/>
      <c r="F182" s="25"/>
    </row>
    <row r="183" spans="2:6" ht="15.75" customHeight="1">
      <c r="B183" s="112"/>
      <c r="C183" s="113"/>
      <c r="D183" s="114"/>
      <c r="E183" s="114"/>
      <c r="F183" s="25"/>
    </row>
    <row r="184" spans="2:6" ht="15.75" customHeight="1">
      <c r="B184" s="112"/>
      <c r="C184" s="113"/>
      <c r="D184" s="114"/>
      <c r="E184" s="114"/>
      <c r="F184" s="25"/>
    </row>
    <row r="185" spans="2:6" ht="15.75" customHeight="1">
      <c r="B185" s="112"/>
      <c r="C185" s="113"/>
      <c r="D185" s="114"/>
      <c r="E185" s="114"/>
      <c r="F185" s="25"/>
    </row>
    <row r="186" spans="2:6" ht="15.75" customHeight="1">
      <c r="B186" s="112"/>
      <c r="C186" s="113"/>
      <c r="D186" s="114"/>
      <c r="E186" s="114"/>
      <c r="F186" s="25"/>
    </row>
    <row r="187" spans="2:6" ht="15.75" customHeight="1">
      <c r="B187" s="112"/>
      <c r="C187" s="113"/>
      <c r="D187" s="114"/>
      <c r="E187" s="114"/>
      <c r="F187" s="25"/>
    </row>
    <row r="188" spans="2:6" ht="15.75" customHeight="1">
      <c r="B188" s="112"/>
      <c r="C188" s="113"/>
      <c r="D188" s="114"/>
      <c r="E188" s="114"/>
      <c r="F188" s="25"/>
    </row>
    <row r="189" spans="2:6" ht="15.75" customHeight="1">
      <c r="B189" s="112"/>
      <c r="C189" s="113"/>
      <c r="D189" s="114"/>
      <c r="E189" s="114"/>
      <c r="F189" s="25"/>
    </row>
    <row r="190" spans="2:6" ht="15.75" customHeight="1">
      <c r="B190" s="112"/>
      <c r="C190" s="113"/>
      <c r="D190" s="114"/>
      <c r="E190" s="114"/>
      <c r="F190" s="25"/>
    </row>
    <row r="191" spans="2:6" ht="15.75" customHeight="1">
      <c r="B191" s="112"/>
      <c r="C191" s="113"/>
      <c r="D191" s="114"/>
      <c r="E191" s="114"/>
      <c r="F191" s="25"/>
    </row>
    <row r="192" spans="2:6" ht="15.75" customHeight="1">
      <c r="B192" s="112"/>
      <c r="C192" s="113"/>
      <c r="D192" s="114"/>
      <c r="E192" s="114"/>
      <c r="F192" s="25"/>
    </row>
    <row r="193" spans="2:6" ht="15.75" customHeight="1">
      <c r="B193" s="112"/>
      <c r="C193" s="113"/>
      <c r="D193" s="114"/>
      <c r="E193" s="114"/>
      <c r="F193" s="25"/>
    </row>
    <row r="194" spans="2:6" ht="15.75" customHeight="1">
      <c r="B194" s="112"/>
      <c r="C194" s="113"/>
      <c r="D194" s="114"/>
      <c r="E194" s="114"/>
      <c r="F194" s="25"/>
    </row>
    <row r="195" spans="2:6" ht="15.75" customHeight="1">
      <c r="B195" s="112"/>
      <c r="C195" s="113"/>
      <c r="D195" s="114"/>
      <c r="E195" s="114"/>
      <c r="F195" s="25"/>
    </row>
    <row r="196" spans="2:6" ht="15.75" customHeight="1">
      <c r="B196" s="112"/>
      <c r="C196" s="113"/>
      <c r="D196" s="114"/>
      <c r="E196" s="114"/>
      <c r="F196" s="25"/>
    </row>
    <row r="197" spans="2:6" ht="15.75" customHeight="1">
      <c r="B197" s="112"/>
      <c r="C197" s="113"/>
      <c r="D197" s="114"/>
      <c r="E197" s="114"/>
      <c r="F197" s="25"/>
    </row>
    <row r="198" spans="2:6" ht="15.75" customHeight="1">
      <c r="B198" s="112"/>
      <c r="C198" s="113"/>
      <c r="D198" s="114"/>
      <c r="E198" s="114"/>
      <c r="F198" s="25"/>
    </row>
    <row r="199" spans="2:6" ht="15.75" customHeight="1">
      <c r="B199" s="112"/>
      <c r="C199" s="113"/>
      <c r="D199" s="114"/>
      <c r="E199" s="114"/>
      <c r="F199" s="25"/>
    </row>
    <row r="200" spans="2:6" ht="15.75" customHeight="1">
      <c r="B200" s="112"/>
      <c r="C200" s="113"/>
      <c r="D200" s="114"/>
      <c r="E200" s="114"/>
      <c r="F200" s="25"/>
    </row>
    <row r="201" spans="2:6" ht="15.75" customHeight="1">
      <c r="B201" s="112"/>
      <c r="C201" s="113"/>
      <c r="D201" s="114"/>
      <c r="E201" s="114"/>
      <c r="F201" s="25"/>
    </row>
    <row r="202" spans="2:6" ht="15.75" customHeight="1">
      <c r="B202" s="112"/>
      <c r="C202" s="113"/>
      <c r="D202" s="114"/>
      <c r="E202" s="114"/>
      <c r="F202" s="25"/>
    </row>
    <row r="203" spans="2:6" ht="15.75" customHeight="1">
      <c r="B203" s="112"/>
      <c r="C203" s="113"/>
      <c r="D203" s="114"/>
      <c r="E203" s="114"/>
      <c r="F203" s="25"/>
    </row>
    <row r="204" spans="2:6" ht="15.75" customHeight="1">
      <c r="B204" s="112"/>
      <c r="C204" s="113"/>
      <c r="D204" s="114"/>
      <c r="E204" s="114"/>
      <c r="F204" s="25"/>
    </row>
    <row r="205" spans="2:6" ht="15.75" customHeight="1">
      <c r="B205" s="112"/>
      <c r="C205" s="113"/>
      <c r="D205" s="114"/>
      <c r="E205" s="114"/>
      <c r="F205" s="25"/>
    </row>
    <row r="206" spans="2:6" ht="15.75" customHeight="1">
      <c r="B206" s="112"/>
      <c r="C206" s="113"/>
      <c r="D206" s="114"/>
      <c r="E206" s="114"/>
      <c r="F206" s="25"/>
    </row>
    <row r="207" spans="2:6" ht="15.75" customHeight="1">
      <c r="B207" s="112"/>
      <c r="C207" s="113"/>
      <c r="D207" s="114"/>
      <c r="E207" s="114"/>
      <c r="F207" s="25"/>
    </row>
    <row r="208" spans="2:6" ht="15.75" customHeight="1">
      <c r="B208" s="112"/>
      <c r="C208" s="113"/>
      <c r="D208" s="114"/>
      <c r="E208" s="114"/>
      <c r="F208" s="25"/>
    </row>
    <row r="209" spans="2:6" ht="15.75" customHeight="1">
      <c r="B209" s="112"/>
      <c r="C209" s="113"/>
      <c r="D209" s="114"/>
      <c r="E209" s="114"/>
      <c r="F209" s="25"/>
    </row>
    <row r="210" spans="2:6" ht="15.75" customHeight="1">
      <c r="B210" s="112"/>
      <c r="C210" s="113"/>
      <c r="D210" s="114"/>
      <c r="E210" s="114"/>
      <c r="F210" s="25"/>
    </row>
    <row r="211" spans="2:6" ht="15.75" customHeight="1">
      <c r="B211" s="112"/>
      <c r="C211" s="113"/>
      <c r="D211" s="114"/>
      <c r="E211" s="114"/>
      <c r="F211" s="25"/>
    </row>
    <row r="212" spans="2:6" ht="15.75" customHeight="1">
      <c r="B212" s="112"/>
      <c r="C212" s="113"/>
      <c r="D212" s="114"/>
      <c r="E212" s="114"/>
      <c r="F212" s="25"/>
    </row>
    <row r="213" spans="2:6" ht="15.75" customHeight="1">
      <c r="B213" s="112"/>
      <c r="C213" s="113"/>
      <c r="D213" s="114"/>
      <c r="E213" s="114"/>
      <c r="F213" s="25"/>
    </row>
    <row r="214" spans="2:6" ht="15.75" customHeight="1">
      <c r="B214" s="112"/>
      <c r="C214" s="113"/>
      <c r="D214" s="114"/>
      <c r="E214" s="114"/>
      <c r="F214" s="25"/>
    </row>
    <row r="215" spans="2:6" ht="15.75" customHeight="1">
      <c r="B215" s="112"/>
      <c r="C215" s="113"/>
      <c r="D215" s="114"/>
      <c r="E215" s="114"/>
      <c r="F215" s="25"/>
    </row>
    <row r="216" spans="2:6" ht="15.75" customHeight="1">
      <c r="B216" s="112"/>
      <c r="C216" s="113"/>
      <c r="D216" s="114"/>
      <c r="E216" s="114"/>
      <c r="F216" s="25"/>
    </row>
    <row r="217" spans="2:6" ht="15.75" customHeight="1">
      <c r="B217" s="112"/>
      <c r="C217" s="113"/>
      <c r="D217" s="114"/>
      <c r="E217" s="114"/>
      <c r="F217" s="25"/>
    </row>
    <row r="218" spans="2:6" ht="15.75" customHeight="1">
      <c r="B218" s="112"/>
      <c r="C218" s="113"/>
      <c r="D218" s="114"/>
      <c r="E218" s="114"/>
      <c r="F218" s="25"/>
    </row>
    <row r="219" spans="2:6" ht="15.75" customHeight="1">
      <c r="B219" s="112"/>
      <c r="C219" s="113"/>
      <c r="D219" s="114"/>
      <c r="E219" s="114"/>
      <c r="F219" s="25"/>
    </row>
    <row r="220" spans="2:6" ht="15.75" customHeight="1">
      <c r="B220" s="112"/>
      <c r="C220" s="113"/>
      <c r="D220" s="114"/>
      <c r="E220" s="114"/>
      <c r="F220" s="25"/>
    </row>
    <row r="221" spans="2:6" ht="15.75" customHeight="1">
      <c r="B221" s="112"/>
      <c r="C221" s="113"/>
      <c r="D221" s="114"/>
      <c r="E221" s="114"/>
      <c r="F221" s="25"/>
    </row>
    <row r="222" spans="2:6" ht="15.75" customHeight="1">
      <c r="B222" s="112"/>
      <c r="C222" s="113"/>
      <c r="D222" s="114"/>
      <c r="E222" s="114"/>
      <c r="F222" s="25"/>
    </row>
    <row r="223" spans="2:6" ht="15.75" customHeight="1">
      <c r="B223" s="112"/>
      <c r="C223" s="113"/>
      <c r="D223" s="114"/>
      <c r="E223" s="114"/>
      <c r="F223" s="25"/>
    </row>
    <row r="224" spans="2:6" ht="15.75" customHeight="1">
      <c r="B224" s="112"/>
      <c r="C224" s="113"/>
      <c r="D224" s="114"/>
      <c r="E224" s="114"/>
      <c r="F224" s="25"/>
    </row>
    <row r="225" spans="2:6" ht="15.75" customHeight="1">
      <c r="B225" s="112"/>
      <c r="C225" s="113"/>
      <c r="D225" s="114"/>
      <c r="E225" s="114"/>
      <c r="F225" s="25"/>
    </row>
    <row r="226" spans="2:6" ht="15.75" customHeight="1">
      <c r="B226" s="112"/>
      <c r="C226" s="113"/>
      <c r="D226" s="114"/>
      <c r="E226" s="114"/>
      <c r="F226" s="25"/>
    </row>
    <row r="227" spans="2:6" ht="15.75" customHeight="1">
      <c r="B227" s="112"/>
      <c r="C227" s="113"/>
      <c r="D227" s="114"/>
      <c r="E227" s="114"/>
      <c r="F227" s="25"/>
    </row>
    <row r="228" spans="2:6" ht="15.75" customHeight="1">
      <c r="B228" s="112"/>
      <c r="C228" s="113"/>
      <c r="D228" s="114"/>
      <c r="E228" s="114"/>
      <c r="F228" s="25"/>
    </row>
    <row r="229" spans="2:6" ht="15.75" customHeight="1">
      <c r="B229" s="112"/>
      <c r="C229" s="113"/>
      <c r="D229" s="114"/>
      <c r="E229" s="114"/>
      <c r="F229" s="25"/>
    </row>
    <row r="230" spans="2:6" ht="15.75" customHeight="1">
      <c r="B230" s="112"/>
      <c r="C230" s="113"/>
      <c r="D230" s="114"/>
      <c r="E230" s="114"/>
      <c r="F230" s="25"/>
    </row>
    <row r="231" spans="2:6" ht="15.75" customHeight="1">
      <c r="B231" s="112"/>
      <c r="C231" s="113"/>
      <c r="D231" s="114"/>
      <c r="E231" s="114"/>
      <c r="F231" s="25"/>
    </row>
    <row r="232" spans="2:6" ht="15.75" customHeight="1">
      <c r="B232" s="112"/>
      <c r="C232" s="113"/>
      <c r="D232" s="114"/>
      <c r="E232" s="114"/>
      <c r="F232" s="25"/>
    </row>
    <row r="233" spans="2:6" ht="15.75" customHeight="1">
      <c r="B233" s="112"/>
      <c r="C233" s="113"/>
      <c r="D233" s="114"/>
      <c r="E233" s="114"/>
      <c r="F233" s="25"/>
    </row>
    <row r="234" spans="2:6" ht="15.75" customHeight="1">
      <c r="B234" s="112"/>
      <c r="C234" s="113"/>
      <c r="D234" s="114"/>
      <c r="E234" s="114"/>
      <c r="F234" s="25"/>
    </row>
    <row r="235" spans="2:6" ht="15.75" customHeight="1">
      <c r="B235" s="112"/>
      <c r="C235" s="113"/>
      <c r="D235" s="114"/>
      <c r="E235" s="114"/>
      <c r="F235" s="25"/>
    </row>
    <row r="236" spans="2:6" ht="15.75" customHeight="1">
      <c r="B236" s="112"/>
      <c r="C236" s="113"/>
      <c r="D236" s="114"/>
      <c r="E236" s="114"/>
      <c r="F236" s="25"/>
    </row>
    <row r="237" spans="2:6" ht="15.75" customHeight="1">
      <c r="B237" s="112"/>
      <c r="C237" s="113"/>
      <c r="D237" s="114"/>
      <c r="E237" s="114"/>
      <c r="F237" s="25"/>
    </row>
    <row r="238" spans="2:6" ht="15.75" customHeight="1">
      <c r="B238" s="112"/>
      <c r="C238" s="113"/>
      <c r="D238" s="114"/>
      <c r="E238" s="114"/>
      <c r="F238" s="25"/>
    </row>
    <row r="239" spans="2:6" ht="15.75" customHeight="1">
      <c r="B239" s="112"/>
      <c r="C239" s="113"/>
      <c r="D239" s="114"/>
      <c r="E239" s="114"/>
      <c r="F239" s="25"/>
    </row>
    <row r="240" spans="2:6" ht="15.75" customHeight="1">
      <c r="B240" s="112"/>
      <c r="C240" s="113"/>
      <c r="D240" s="114"/>
      <c r="E240" s="114"/>
      <c r="F240" s="25"/>
    </row>
    <row r="241" spans="2:6" ht="15.75" customHeight="1">
      <c r="B241" s="112"/>
      <c r="C241" s="113"/>
      <c r="D241" s="114"/>
      <c r="E241" s="114"/>
      <c r="F241" s="25"/>
    </row>
    <row r="242" spans="2:6" ht="15.75" customHeight="1">
      <c r="B242" s="112"/>
      <c r="C242" s="113"/>
      <c r="D242" s="114"/>
      <c r="E242" s="114"/>
      <c r="F242" s="25"/>
    </row>
    <row r="243" spans="2:6" ht="15.75" customHeight="1">
      <c r="B243" s="112"/>
      <c r="C243" s="113"/>
      <c r="D243" s="114"/>
      <c r="E243" s="114"/>
      <c r="F243" s="25"/>
    </row>
    <row r="244" spans="2:6" ht="15.75" customHeight="1">
      <c r="B244" s="112"/>
      <c r="C244" s="113"/>
      <c r="D244" s="114"/>
      <c r="E244" s="114"/>
      <c r="F244" s="25"/>
    </row>
    <row r="245" spans="2:6" ht="15.75" customHeight="1">
      <c r="B245" s="112"/>
      <c r="C245" s="113"/>
      <c r="D245" s="114"/>
      <c r="E245" s="114"/>
      <c r="F245" s="25"/>
    </row>
    <row r="246" spans="2:6" ht="15.75" customHeight="1">
      <c r="B246" s="112"/>
      <c r="C246" s="113"/>
      <c r="D246" s="114"/>
      <c r="E246" s="114"/>
      <c r="F246" s="25"/>
    </row>
    <row r="247" spans="2:6" ht="15.75" customHeight="1">
      <c r="B247" s="112"/>
      <c r="C247" s="113"/>
      <c r="D247" s="114"/>
      <c r="E247" s="114"/>
      <c r="F247" s="25"/>
    </row>
    <row r="248" spans="2:6" ht="15.75" customHeight="1">
      <c r="B248" s="112"/>
      <c r="C248" s="113"/>
      <c r="D248" s="114"/>
      <c r="E248" s="114"/>
      <c r="F248" s="25"/>
    </row>
    <row r="249" spans="2:6" ht="15.75" customHeight="1">
      <c r="B249" s="112"/>
      <c r="C249" s="113"/>
      <c r="D249" s="114"/>
      <c r="E249" s="114"/>
      <c r="F249" s="25"/>
    </row>
    <row r="250" spans="2:6" ht="15.75" customHeight="1">
      <c r="B250" s="112"/>
      <c r="C250" s="113"/>
      <c r="D250" s="114"/>
      <c r="E250" s="114"/>
      <c r="F250" s="25"/>
    </row>
    <row r="251" spans="2:6" ht="15.75" customHeight="1">
      <c r="B251" s="112"/>
      <c r="C251" s="113"/>
      <c r="D251" s="114"/>
      <c r="E251" s="114"/>
      <c r="F251" s="25"/>
    </row>
    <row r="252" spans="2:6" ht="15.75" customHeight="1">
      <c r="B252" s="112"/>
      <c r="C252" s="113"/>
      <c r="D252" s="114"/>
      <c r="E252" s="114"/>
      <c r="F252" s="25"/>
    </row>
    <row r="253" spans="2:6" ht="15.75" customHeight="1">
      <c r="B253" s="112"/>
      <c r="C253" s="113"/>
      <c r="D253" s="114"/>
      <c r="E253" s="114"/>
      <c r="F253" s="25"/>
    </row>
    <row r="254" spans="2:6" ht="15.75" customHeight="1">
      <c r="B254" s="112"/>
      <c r="C254" s="113"/>
      <c r="D254" s="114"/>
      <c r="E254" s="114"/>
      <c r="F254" s="25"/>
    </row>
    <row r="255" spans="2:6" ht="15.75" customHeight="1">
      <c r="B255" s="112"/>
      <c r="C255" s="113"/>
      <c r="D255" s="114"/>
      <c r="E255" s="114"/>
      <c r="F255" s="25"/>
    </row>
    <row r="256" spans="2:6" ht="15.75" customHeight="1">
      <c r="B256" s="112"/>
      <c r="C256" s="113"/>
      <c r="D256" s="114"/>
      <c r="E256" s="114"/>
      <c r="F256" s="25"/>
    </row>
    <row r="257" spans="2:6" ht="15.75" customHeight="1">
      <c r="B257" s="112"/>
      <c r="C257" s="113"/>
      <c r="D257" s="114"/>
      <c r="E257" s="114"/>
      <c r="F257" s="25"/>
    </row>
    <row r="258" spans="2:6" ht="15.75" customHeight="1">
      <c r="B258" s="112"/>
      <c r="C258" s="113"/>
      <c r="D258" s="114"/>
      <c r="E258" s="114"/>
      <c r="F258" s="25"/>
    </row>
    <row r="259" spans="2:6" ht="15.75" customHeight="1">
      <c r="B259" s="112"/>
      <c r="C259" s="113"/>
      <c r="D259" s="114"/>
      <c r="E259" s="114"/>
      <c r="F259" s="25"/>
    </row>
    <row r="260" spans="2:6" ht="15.75" customHeight="1">
      <c r="B260" s="112"/>
      <c r="C260" s="113"/>
      <c r="D260" s="114"/>
      <c r="E260" s="114"/>
      <c r="F260" s="25"/>
    </row>
    <row r="261" spans="2:6" ht="15.75" customHeight="1">
      <c r="B261" s="112"/>
      <c r="C261" s="113"/>
      <c r="D261" s="114"/>
      <c r="E261" s="114"/>
      <c r="F261" s="25"/>
    </row>
    <row r="262" spans="2:6" ht="15.75" customHeight="1">
      <c r="B262" s="112"/>
      <c r="C262" s="113"/>
      <c r="D262" s="114"/>
      <c r="E262" s="114"/>
      <c r="F262" s="25"/>
    </row>
    <row r="263" spans="2:6" ht="15.75" customHeight="1">
      <c r="B263" s="112"/>
      <c r="C263" s="113"/>
      <c r="D263" s="114"/>
      <c r="E263" s="114"/>
      <c r="F263" s="25"/>
    </row>
    <row r="264" spans="2:6" ht="15.75" customHeight="1">
      <c r="B264" s="112"/>
      <c r="C264" s="113"/>
      <c r="D264" s="114"/>
      <c r="E264" s="114"/>
      <c r="F264" s="25"/>
    </row>
    <row r="265" spans="2:6" ht="15.75" customHeight="1">
      <c r="B265" s="112"/>
      <c r="C265" s="113"/>
      <c r="D265" s="114"/>
      <c r="E265" s="114"/>
      <c r="F265" s="25"/>
    </row>
    <row r="266" spans="2:6" ht="15.75" customHeight="1">
      <c r="B266" s="112"/>
      <c r="C266" s="113"/>
      <c r="D266" s="114"/>
      <c r="E266" s="114"/>
      <c r="F266" s="25"/>
    </row>
    <row r="267" spans="2:6" ht="15.75" customHeight="1">
      <c r="B267" s="112"/>
      <c r="C267" s="113"/>
      <c r="D267" s="114"/>
      <c r="E267" s="114"/>
      <c r="F267" s="25"/>
    </row>
    <row r="268" spans="2:6" ht="15.75" customHeight="1">
      <c r="B268" s="112"/>
      <c r="C268" s="113"/>
      <c r="D268" s="114"/>
      <c r="E268" s="114"/>
      <c r="F268" s="25"/>
    </row>
    <row r="269" spans="2:6" ht="15.75" customHeight="1">
      <c r="B269" s="112"/>
      <c r="C269" s="113"/>
      <c r="D269" s="114"/>
      <c r="E269" s="114"/>
      <c r="F269" s="25"/>
    </row>
    <row r="270" spans="2:6" ht="15.75" customHeight="1">
      <c r="B270" s="112"/>
      <c r="C270" s="113"/>
      <c r="D270" s="114"/>
      <c r="E270" s="114"/>
      <c r="F270" s="25"/>
    </row>
    <row r="271" spans="2:6" ht="15.75" customHeight="1">
      <c r="B271" s="112"/>
      <c r="C271" s="113"/>
      <c r="D271" s="114"/>
      <c r="E271" s="114"/>
      <c r="F271" s="25"/>
    </row>
    <row r="272" spans="2:6" ht="15.75" customHeight="1">
      <c r="B272" s="112"/>
      <c r="C272" s="113"/>
      <c r="D272" s="114"/>
      <c r="E272" s="114"/>
      <c r="F272" s="25"/>
    </row>
    <row r="273" spans="2:6" ht="15.75" customHeight="1">
      <c r="B273" s="112"/>
      <c r="C273" s="113"/>
      <c r="D273" s="114"/>
      <c r="E273" s="114"/>
      <c r="F273" s="25"/>
    </row>
    <row r="274" spans="2:6" ht="15.75" customHeight="1">
      <c r="B274" s="112"/>
      <c r="C274" s="113"/>
      <c r="D274" s="114"/>
      <c r="E274" s="114"/>
      <c r="F274" s="25"/>
    </row>
    <row r="275" spans="2:6" ht="15.75" customHeight="1">
      <c r="B275" s="112"/>
      <c r="C275" s="113"/>
      <c r="D275" s="114"/>
      <c r="E275" s="114"/>
      <c r="F275" s="25"/>
    </row>
    <row r="276" spans="2:6" ht="15.75" customHeight="1">
      <c r="B276" s="112"/>
      <c r="C276" s="113"/>
      <c r="D276" s="114"/>
      <c r="E276" s="114"/>
      <c r="F276" s="25"/>
    </row>
    <row r="277" spans="2:6" ht="15.75" customHeight="1">
      <c r="B277" s="112"/>
      <c r="C277" s="113"/>
      <c r="D277" s="114"/>
      <c r="E277" s="114"/>
      <c r="F277" s="25"/>
    </row>
    <row r="278" spans="2:6" ht="15.75" customHeight="1">
      <c r="B278" s="112"/>
      <c r="C278" s="113"/>
      <c r="D278" s="114"/>
      <c r="E278" s="114"/>
      <c r="F278" s="25"/>
    </row>
    <row r="279" spans="2:6" ht="15.75" customHeight="1">
      <c r="B279" s="112"/>
      <c r="C279" s="113"/>
      <c r="D279" s="114"/>
      <c r="E279" s="114"/>
      <c r="F279" s="25"/>
    </row>
    <row r="280" spans="2:6" ht="15.75" customHeight="1">
      <c r="B280" s="112"/>
      <c r="C280" s="113"/>
      <c r="D280" s="114"/>
      <c r="E280" s="114"/>
      <c r="F280" s="25"/>
    </row>
    <row r="281" spans="2:6" ht="15.75" customHeight="1">
      <c r="B281" s="112"/>
      <c r="C281" s="113"/>
      <c r="D281" s="114"/>
      <c r="E281" s="114"/>
      <c r="F281" s="25"/>
    </row>
    <row r="282" spans="2:6" ht="15.75" customHeight="1">
      <c r="B282" s="112"/>
      <c r="C282" s="113"/>
      <c r="D282" s="114"/>
      <c r="E282" s="114"/>
      <c r="F282" s="25"/>
    </row>
    <row r="283" spans="2:6" ht="15.75" customHeight="1">
      <c r="B283" s="112"/>
      <c r="C283" s="113"/>
      <c r="D283" s="114"/>
      <c r="E283" s="114"/>
      <c r="F283" s="25"/>
    </row>
    <row r="284" spans="2:6" ht="15.75" customHeight="1">
      <c r="B284" s="112"/>
      <c r="C284" s="113"/>
      <c r="D284" s="114"/>
      <c r="E284" s="114"/>
      <c r="F284" s="25"/>
    </row>
    <row r="285" spans="2:6" ht="15.75" customHeight="1">
      <c r="B285" s="112"/>
      <c r="C285" s="113"/>
      <c r="D285" s="114"/>
      <c r="E285" s="114"/>
      <c r="F285" s="25"/>
    </row>
    <row r="286" spans="2:6" ht="15.75" customHeight="1">
      <c r="B286" s="112"/>
      <c r="C286" s="113"/>
      <c r="D286" s="114"/>
      <c r="E286" s="114"/>
      <c r="F286" s="25"/>
    </row>
    <row r="287" spans="2:6" ht="15.75" customHeight="1">
      <c r="B287" s="112"/>
      <c r="C287" s="113"/>
      <c r="D287" s="114"/>
      <c r="E287" s="114"/>
      <c r="F287" s="25"/>
    </row>
    <row r="288" spans="2:6" ht="15.75" customHeight="1">
      <c r="B288" s="112"/>
      <c r="C288" s="113"/>
      <c r="D288" s="114"/>
      <c r="E288" s="114"/>
      <c r="F288" s="25"/>
    </row>
    <row r="289" spans="2:6" ht="15.75" customHeight="1">
      <c r="B289" s="112"/>
      <c r="C289" s="113"/>
      <c r="D289" s="114"/>
      <c r="E289" s="114"/>
      <c r="F289" s="25"/>
    </row>
    <row r="290" spans="2:6" ht="15.75" customHeight="1">
      <c r="B290" s="112"/>
      <c r="C290" s="113"/>
      <c r="D290" s="114"/>
      <c r="E290" s="114"/>
      <c r="F290" s="25"/>
    </row>
    <row r="291" spans="2:6" ht="15.75" customHeight="1">
      <c r="B291" s="112"/>
      <c r="C291" s="113"/>
      <c r="D291" s="114"/>
      <c r="E291" s="114"/>
      <c r="F291" s="25"/>
    </row>
    <row r="292" spans="2:6" ht="15.75" customHeight="1">
      <c r="B292" s="112"/>
      <c r="C292" s="113"/>
      <c r="D292" s="114"/>
      <c r="E292" s="114"/>
      <c r="F292" s="25"/>
    </row>
    <row r="293" spans="2:6" ht="15.75" customHeight="1">
      <c r="B293" s="112"/>
      <c r="C293" s="113"/>
      <c r="D293" s="114"/>
      <c r="E293" s="114"/>
      <c r="F293" s="25"/>
    </row>
    <row r="294" spans="2:6" ht="15.75" customHeight="1">
      <c r="B294" s="112"/>
      <c r="C294" s="113"/>
      <c r="D294" s="114"/>
      <c r="E294" s="114"/>
      <c r="F294" s="25"/>
    </row>
    <row r="295" spans="2:6" ht="15.75" customHeight="1">
      <c r="B295" s="112"/>
      <c r="C295" s="113"/>
      <c r="D295" s="114"/>
      <c r="E295" s="114"/>
      <c r="F295" s="25"/>
    </row>
    <row r="296" spans="2:6" ht="15.75" customHeight="1">
      <c r="B296" s="112"/>
      <c r="C296" s="113"/>
      <c r="D296" s="114"/>
      <c r="E296" s="114"/>
      <c r="F296" s="25"/>
    </row>
    <row r="297" spans="2:6" ht="15.75" customHeight="1">
      <c r="B297" s="112"/>
      <c r="C297" s="113"/>
      <c r="D297" s="114"/>
      <c r="E297" s="114"/>
      <c r="F297" s="25"/>
    </row>
    <row r="298" spans="2:6" ht="15.75" customHeight="1">
      <c r="B298" s="112"/>
      <c r="C298" s="113"/>
      <c r="D298" s="114"/>
      <c r="E298" s="114"/>
      <c r="F298" s="25"/>
    </row>
    <row r="299" spans="2:6" ht="15.75" customHeight="1">
      <c r="B299" s="112"/>
      <c r="C299" s="113"/>
      <c r="D299" s="114"/>
      <c r="E299" s="114"/>
      <c r="F299" s="25"/>
    </row>
    <row r="300" spans="2:6" ht="15.75" customHeight="1">
      <c r="B300" s="112"/>
      <c r="C300" s="113"/>
      <c r="D300" s="114"/>
      <c r="E300" s="114"/>
      <c r="F300" s="25"/>
    </row>
    <row r="301" spans="2:6" ht="15.75" customHeight="1">
      <c r="B301" s="112"/>
      <c r="C301" s="113"/>
      <c r="D301" s="114"/>
      <c r="E301" s="114"/>
      <c r="F301" s="25"/>
    </row>
    <row r="302" spans="2:6" ht="15.75" customHeight="1">
      <c r="B302" s="112"/>
      <c r="C302" s="113"/>
      <c r="D302" s="114"/>
      <c r="E302" s="114"/>
      <c r="F302" s="25"/>
    </row>
    <row r="303" spans="2:6" ht="15.75" customHeight="1">
      <c r="B303" s="112"/>
      <c r="C303" s="113"/>
      <c r="D303" s="114"/>
      <c r="E303" s="114"/>
      <c r="F303" s="25"/>
    </row>
    <row r="304" spans="2:6" ht="15.75" customHeight="1">
      <c r="B304" s="112"/>
      <c r="C304" s="113"/>
      <c r="D304" s="114"/>
      <c r="E304" s="114"/>
      <c r="F304" s="25"/>
    </row>
    <row r="305" spans="2:6" ht="15.75" customHeight="1">
      <c r="B305" s="112"/>
      <c r="C305" s="113"/>
      <c r="D305" s="114"/>
      <c r="E305" s="114"/>
      <c r="F305" s="25"/>
    </row>
    <row r="306" spans="2:6" ht="15.75" customHeight="1">
      <c r="B306" s="112"/>
      <c r="C306" s="113"/>
      <c r="D306" s="114"/>
      <c r="E306" s="114"/>
      <c r="F306" s="25"/>
    </row>
    <row r="307" spans="2:6" ht="15.75" customHeight="1">
      <c r="B307" s="112"/>
      <c r="C307" s="113"/>
      <c r="D307" s="114"/>
      <c r="E307" s="114"/>
      <c r="F307" s="25"/>
    </row>
    <row r="308" spans="2:6" ht="15.75" customHeight="1">
      <c r="B308" s="112"/>
      <c r="C308" s="113"/>
      <c r="D308" s="114"/>
      <c r="E308" s="114"/>
      <c r="F308" s="25"/>
    </row>
    <row r="309" spans="2:6" ht="15.75" customHeight="1">
      <c r="B309" s="112"/>
      <c r="C309" s="113"/>
      <c r="D309" s="114"/>
      <c r="E309" s="114"/>
      <c r="F309" s="25"/>
    </row>
    <row r="310" spans="2:6" ht="15.75" customHeight="1">
      <c r="B310" s="112"/>
      <c r="C310" s="113"/>
      <c r="D310" s="114"/>
      <c r="E310" s="114"/>
      <c r="F310" s="25"/>
    </row>
    <row r="311" spans="2:6" ht="15.75" customHeight="1">
      <c r="B311" s="112"/>
      <c r="C311" s="113"/>
      <c r="D311" s="114"/>
      <c r="E311" s="114"/>
      <c r="F311" s="25"/>
    </row>
    <row r="312" spans="2:6" ht="15.75" customHeight="1">
      <c r="B312" s="112"/>
      <c r="C312" s="113"/>
      <c r="D312" s="114"/>
      <c r="E312" s="114"/>
      <c r="F312" s="25"/>
    </row>
    <row r="313" spans="2:6" ht="15.75" customHeight="1">
      <c r="B313" s="112"/>
      <c r="C313" s="113"/>
      <c r="D313" s="114"/>
      <c r="E313" s="114"/>
      <c r="F313" s="25"/>
    </row>
    <row r="314" spans="2:6" ht="15.75" customHeight="1">
      <c r="B314" s="112"/>
      <c r="C314" s="113"/>
      <c r="D314" s="114"/>
      <c r="E314" s="114"/>
      <c r="F314" s="25"/>
    </row>
    <row r="315" spans="2:6" ht="15.75" customHeight="1">
      <c r="B315" s="112"/>
      <c r="C315" s="113"/>
      <c r="D315" s="114"/>
      <c r="E315" s="114"/>
      <c r="F315" s="25"/>
    </row>
    <row r="316" spans="2:6" ht="15.75" customHeight="1">
      <c r="B316" s="112"/>
      <c r="C316" s="113"/>
      <c r="D316" s="114"/>
      <c r="E316" s="114"/>
      <c r="F316" s="25"/>
    </row>
    <row r="317" spans="2:6" ht="15.75" customHeight="1">
      <c r="B317" s="112"/>
      <c r="C317" s="113"/>
      <c r="D317" s="114"/>
      <c r="E317" s="114"/>
      <c r="F317" s="25"/>
    </row>
    <row r="318" spans="2:6" ht="15.75" customHeight="1">
      <c r="B318" s="112"/>
      <c r="C318" s="113"/>
      <c r="D318" s="114"/>
      <c r="E318" s="114"/>
      <c r="F318" s="25"/>
    </row>
    <row r="319" spans="2:6" ht="15.75" customHeight="1">
      <c r="B319" s="112"/>
      <c r="C319" s="113"/>
      <c r="D319" s="114"/>
      <c r="E319" s="114"/>
      <c r="F319" s="25"/>
    </row>
    <row r="320" spans="2:6" ht="15.75" customHeight="1">
      <c r="B320" s="112"/>
      <c r="C320" s="113"/>
      <c r="D320" s="114"/>
      <c r="E320" s="114"/>
      <c r="F320" s="25"/>
    </row>
    <row r="321" spans="2:6" ht="15.75" customHeight="1">
      <c r="B321" s="112"/>
      <c r="C321" s="113"/>
      <c r="D321" s="114"/>
      <c r="E321" s="114"/>
      <c r="F321" s="25"/>
    </row>
    <row r="322" spans="2:6" ht="15.75" customHeight="1">
      <c r="B322" s="112"/>
      <c r="C322" s="113"/>
      <c r="D322" s="114"/>
      <c r="E322" s="114"/>
      <c r="F322" s="25"/>
    </row>
    <row r="323" spans="2:6" ht="15.75" customHeight="1">
      <c r="B323" s="112"/>
      <c r="C323" s="113"/>
      <c r="D323" s="114"/>
      <c r="E323" s="114"/>
      <c r="F323" s="25"/>
    </row>
    <row r="324" spans="2:6" ht="15.75" customHeight="1">
      <c r="B324" s="112"/>
      <c r="C324" s="113"/>
      <c r="D324" s="114"/>
      <c r="E324" s="114"/>
      <c r="F324" s="25"/>
    </row>
    <row r="325" spans="2:6" ht="15.75" customHeight="1">
      <c r="B325" s="112"/>
      <c r="C325" s="113"/>
      <c r="D325" s="114"/>
      <c r="E325" s="114"/>
      <c r="F325" s="25"/>
    </row>
    <row r="326" spans="2:6" ht="15.75" customHeight="1">
      <c r="B326" s="112"/>
      <c r="C326" s="113"/>
      <c r="D326" s="114"/>
      <c r="E326" s="114"/>
      <c r="F326" s="25"/>
    </row>
    <row r="327" spans="2:6" ht="15.75" customHeight="1">
      <c r="B327" s="112"/>
      <c r="C327" s="113"/>
      <c r="D327" s="114"/>
      <c r="E327" s="114"/>
      <c r="F327" s="25"/>
    </row>
    <row r="328" spans="2:6" ht="15.75" customHeight="1">
      <c r="B328" s="112"/>
      <c r="C328" s="113"/>
      <c r="D328" s="114"/>
      <c r="E328" s="114"/>
      <c r="F328" s="25"/>
    </row>
    <row r="329" spans="2:6" ht="15.75" customHeight="1">
      <c r="B329" s="112"/>
      <c r="C329" s="113"/>
      <c r="D329" s="114"/>
      <c r="E329" s="114"/>
      <c r="F329" s="25"/>
    </row>
    <row r="330" spans="2:6" ht="15.75" customHeight="1">
      <c r="B330" s="112"/>
      <c r="C330" s="113"/>
      <c r="D330" s="114"/>
      <c r="E330" s="114"/>
      <c r="F330" s="25"/>
    </row>
    <row r="331" spans="2:6" ht="15.75" customHeight="1">
      <c r="B331" s="112"/>
      <c r="C331" s="113"/>
      <c r="D331" s="114"/>
      <c r="E331" s="114"/>
      <c r="F331" s="25"/>
    </row>
    <row r="332" spans="2:6" ht="15.75" customHeight="1">
      <c r="B332" s="112"/>
      <c r="C332" s="113"/>
      <c r="D332" s="114"/>
      <c r="E332" s="114"/>
      <c r="F332" s="25"/>
    </row>
    <row r="333" spans="2:6" ht="15.75" customHeight="1">
      <c r="B333" s="112"/>
      <c r="C333" s="113"/>
      <c r="D333" s="114"/>
      <c r="E333" s="114"/>
      <c r="F333" s="25"/>
    </row>
    <row r="334" spans="2:6" ht="15.75" customHeight="1">
      <c r="B334" s="112"/>
      <c r="C334" s="113"/>
      <c r="D334" s="114"/>
      <c r="E334" s="114"/>
      <c r="F334" s="25"/>
    </row>
    <row r="335" spans="2:6" ht="15.75" customHeight="1">
      <c r="B335" s="112"/>
      <c r="C335" s="113"/>
      <c r="D335" s="114"/>
      <c r="E335" s="114"/>
      <c r="F335" s="25"/>
    </row>
    <row r="336" spans="2:6" ht="15.75" customHeight="1">
      <c r="B336" s="112"/>
      <c r="C336" s="113"/>
      <c r="D336" s="114"/>
      <c r="E336" s="114"/>
      <c r="F336" s="25"/>
    </row>
    <row r="337" spans="2:6" ht="15.75" customHeight="1">
      <c r="B337" s="112"/>
      <c r="C337" s="113"/>
      <c r="D337" s="114"/>
      <c r="E337" s="114"/>
      <c r="F337" s="25"/>
    </row>
    <row r="338" spans="2:6" ht="15.75" customHeight="1">
      <c r="B338" s="112"/>
      <c r="C338" s="113"/>
      <c r="D338" s="114"/>
      <c r="E338" s="114"/>
      <c r="F338" s="25"/>
    </row>
    <row r="339" spans="2:6" ht="15.75" customHeight="1">
      <c r="B339" s="112"/>
      <c r="C339" s="113"/>
      <c r="D339" s="114"/>
      <c r="E339" s="114"/>
      <c r="F339" s="25"/>
    </row>
    <row r="340" spans="2:6" ht="15.75" customHeight="1">
      <c r="B340" s="112"/>
      <c r="C340" s="113"/>
      <c r="D340" s="114"/>
      <c r="E340" s="114"/>
      <c r="F340" s="25"/>
    </row>
    <row r="341" spans="2:6" ht="15.75" customHeight="1">
      <c r="B341" s="112"/>
      <c r="C341" s="113"/>
      <c r="D341" s="114"/>
      <c r="E341" s="114"/>
      <c r="F341" s="25"/>
    </row>
    <row r="342" spans="2:6" ht="15.75" customHeight="1">
      <c r="B342" s="112"/>
      <c r="C342" s="113"/>
      <c r="D342" s="114"/>
      <c r="E342" s="114"/>
      <c r="F342" s="25"/>
    </row>
    <row r="343" spans="2:6" ht="15.75" customHeight="1">
      <c r="B343" s="112"/>
      <c r="C343" s="113"/>
      <c r="D343" s="114"/>
      <c r="E343" s="114"/>
      <c r="F343" s="25"/>
    </row>
    <row r="344" spans="2:6" ht="15.75" customHeight="1">
      <c r="B344" s="112"/>
      <c r="C344" s="113"/>
      <c r="D344" s="114"/>
      <c r="E344" s="114"/>
      <c r="F344" s="25"/>
    </row>
    <row r="345" spans="2:6" ht="15.75" customHeight="1">
      <c r="B345" s="112"/>
      <c r="C345" s="113"/>
      <c r="D345" s="114"/>
      <c r="E345" s="114"/>
      <c r="F345" s="25"/>
    </row>
    <row r="346" spans="2:6" ht="15.75" customHeight="1">
      <c r="B346" s="112"/>
      <c r="C346" s="113"/>
      <c r="D346" s="114"/>
      <c r="E346" s="114"/>
      <c r="F346" s="25"/>
    </row>
    <row r="347" spans="2:6" ht="15.75" customHeight="1">
      <c r="B347" s="112"/>
      <c r="C347" s="113"/>
      <c r="D347" s="114"/>
      <c r="E347" s="114"/>
      <c r="F347" s="25"/>
    </row>
    <row r="348" spans="2:6" ht="15.75" customHeight="1">
      <c r="B348" s="112"/>
      <c r="C348" s="113"/>
      <c r="D348" s="114"/>
      <c r="E348" s="114"/>
      <c r="F348" s="25"/>
    </row>
    <row r="349" spans="2:6" ht="15.75" customHeight="1">
      <c r="B349" s="112"/>
      <c r="C349" s="113"/>
      <c r="D349" s="114"/>
      <c r="E349" s="114"/>
      <c r="F349" s="25"/>
    </row>
    <row r="350" spans="2:6" ht="15.75" customHeight="1">
      <c r="B350" s="112"/>
      <c r="C350" s="113"/>
      <c r="D350" s="114"/>
      <c r="E350" s="114"/>
      <c r="F350" s="25"/>
    </row>
    <row r="351" spans="2:6" ht="15.75" customHeight="1">
      <c r="B351" s="112"/>
      <c r="C351" s="113"/>
      <c r="D351" s="114"/>
      <c r="E351" s="114"/>
      <c r="F351" s="25"/>
    </row>
    <row r="352" spans="2:6" ht="15.75" customHeight="1">
      <c r="B352" s="112"/>
      <c r="C352" s="113"/>
      <c r="D352" s="114"/>
      <c r="E352" s="114"/>
      <c r="F352" s="25"/>
    </row>
    <row r="353" spans="2:6" ht="15.75" customHeight="1">
      <c r="B353" s="112"/>
      <c r="C353" s="113"/>
      <c r="D353" s="114"/>
      <c r="E353" s="114"/>
      <c r="F353" s="25"/>
    </row>
    <row r="354" spans="2:6" ht="15.75" customHeight="1">
      <c r="B354" s="112"/>
      <c r="C354" s="113"/>
      <c r="D354" s="114"/>
      <c r="E354" s="114"/>
      <c r="F354" s="25"/>
    </row>
    <row r="355" spans="2:6" ht="15.75" customHeight="1">
      <c r="B355" s="112"/>
      <c r="C355" s="113"/>
      <c r="D355" s="114"/>
      <c r="E355" s="114"/>
      <c r="F355" s="25"/>
    </row>
    <row r="356" spans="2:6" ht="15.75" customHeight="1">
      <c r="B356" s="112"/>
      <c r="C356" s="113"/>
      <c r="D356" s="114"/>
      <c r="E356" s="114"/>
      <c r="F356" s="25"/>
    </row>
    <row r="357" spans="2:6" ht="15.75" customHeight="1">
      <c r="B357" s="112"/>
      <c r="C357" s="113"/>
      <c r="D357" s="114"/>
      <c r="E357" s="114"/>
      <c r="F357" s="25"/>
    </row>
    <row r="358" spans="2:6" ht="15.75" customHeight="1">
      <c r="B358" s="112"/>
      <c r="C358" s="113"/>
      <c r="D358" s="114"/>
      <c r="E358" s="114"/>
      <c r="F358" s="25"/>
    </row>
    <row r="359" spans="2:6" ht="15.75" customHeight="1">
      <c r="B359" s="112"/>
      <c r="C359" s="113"/>
      <c r="D359" s="114"/>
      <c r="E359" s="114"/>
      <c r="F359" s="25"/>
    </row>
    <row r="360" spans="2:6" ht="15.75" customHeight="1">
      <c r="B360" s="112"/>
      <c r="C360" s="113"/>
      <c r="D360" s="114"/>
      <c r="E360" s="114"/>
      <c r="F360" s="25"/>
    </row>
    <row r="361" spans="2:6" ht="15.75" customHeight="1">
      <c r="B361" s="112"/>
      <c r="C361" s="113"/>
      <c r="D361" s="114"/>
      <c r="E361" s="114"/>
      <c r="F361" s="25"/>
    </row>
    <row r="362" spans="2:6" ht="15.75" customHeight="1">
      <c r="B362" s="112"/>
      <c r="C362" s="113"/>
      <c r="D362" s="114"/>
      <c r="E362" s="114"/>
      <c r="F362" s="25"/>
    </row>
    <row r="363" spans="2:6" ht="15.75" customHeight="1">
      <c r="B363" s="112"/>
      <c r="C363" s="113"/>
      <c r="D363" s="114"/>
      <c r="E363" s="114"/>
      <c r="F363" s="25"/>
    </row>
    <row r="364" spans="2:6" ht="15.75" customHeight="1">
      <c r="B364" s="112"/>
      <c r="C364" s="113"/>
      <c r="D364" s="114"/>
      <c r="E364" s="114"/>
      <c r="F364" s="25"/>
    </row>
    <row r="365" spans="2:6" ht="15.75" customHeight="1">
      <c r="B365" s="112"/>
      <c r="C365" s="113"/>
      <c r="D365" s="114"/>
      <c r="E365" s="114"/>
      <c r="F365" s="25"/>
    </row>
    <row r="366" spans="2:6" ht="15.75" customHeight="1">
      <c r="B366" s="112"/>
      <c r="C366" s="113"/>
      <c r="D366" s="114"/>
      <c r="E366" s="114"/>
      <c r="F366" s="25"/>
    </row>
    <row r="367" spans="2:6" ht="15.75" customHeight="1">
      <c r="B367" s="112"/>
      <c r="C367" s="113"/>
      <c r="D367" s="114"/>
      <c r="E367" s="114"/>
      <c r="F367" s="25"/>
    </row>
    <row r="368" spans="2:6" ht="15.75" customHeight="1">
      <c r="B368" s="112"/>
      <c r="C368" s="113"/>
      <c r="D368" s="114"/>
      <c r="E368" s="114"/>
      <c r="F368" s="25"/>
    </row>
    <row r="369" spans="2:6" ht="15.75" customHeight="1">
      <c r="B369" s="112"/>
      <c r="C369" s="113"/>
      <c r="D369" s="114"/>
      <c r="E369" s="114"/>
      <c r="F369" s="25"/>
    </row>
    <row r="370" spans="2:6" ht="15.75" customHeight="1">
      <c r="B370" s="112"/>
      <c r="C370" s="113"/>
      <c r="D370" s="114"/>
      <c r="E370" s="114"/>
      <c r="F370" s="25"/>
    </row>
    <row r="371" spans="2:6" ht="15.75" customHeight="1">
      <c r="B371" s="112"/>
      <c r="C371" s="113"/>
      <c r="D371" s="114"/>
      <c r="E371" s="114"/>
      <c r="F371" s="25"/>
    </row>
    <row r="372" spans="2:6" ht="15.75" customHeight="1">
      <c r="B372" s="112"/>
      <c r="C372" s="113"/>
      <c r="D372" s="114"/>
      <c r="E372" s="114"/>
      <c r="F372" s="25"/>
    </row>
    <row r="373" spans="2:6" ht="15.75" customHeight="1">
      <c r="B373" s="112"/>
      <c r="C373" s="113"/>
      <c r="D373" s="114"/>
      <c r="E373" s="114"/>
      <c r="F373" s="25"/>
    </row>
    <row r="374" spans="2:6" ht="15.75" customHeight="1">
      <c r="B374" s="112"/>
      <c r="C374" s="113"/>
      <c r="D374" s="114"/>
      <c r="E374" s="114"/>
      <c r="F374" s="25"/>
    </row>
    <row r="375" spans="2:6" ht="15.75" customHeight="1">
      <c r="B375" s="112"/>
      <c r="C375" s="113"/>
      <c r="D375" s="114"/>
      <c r="E375" s="114"/>
      <c r="F375" s="25"/>
    </row>
    <row r="376" spans="2:6" ht="15.75" customHeight="1">
      <c r="B376" s="112"/>
      <c r="C376" s="113"/>
      <c r="D376" s="114"/>
      <c r="E376" s="114"/>
      <c r="F376" s="25"/>
    </row>
    <row r="377" spans="2:6" ht="15.75" customHeight="1">
      <c r="B377" s="112"/>
      <c r="C377" s="113"/>
      <c r="D377" s="114"/>
      <c r="E377" s="114"/>
      <c r="F377" s="25"/>
    </row>
    <row r="378" spans="2:6" ht="15.75" customHeight="1">
      <c r="B378" s="112"/>
      <c r="C378" s="113"/>
      <c r="D378" s="114"/>
      <c r="E378" s="114"/>
      <c r="F378" s="25"/>
    </row>
    <row r="379" spans="2:6" ht="15.75" customHeight="1">
      <c r="B379" s="112"/>
      <c r="C379" s="113"/>
      <c r="D379" s="114"/>
      <c r="E379" s="114"/>
      <c r="F379" s="25"/>
    </row>
    <row r="380" spans="2:6" ht="15.75" customHeight="1">
      <c r="B380" s="112"/>
      <c r="C380" s="113"/>
      <c r="D380" s="114"/>
      <c r="E380" s="114"/>
      <c r="F380" s="25"/>
    </row>
    <row r="381" spans="2:6" ht="15.75" customHeight="1">
      <c r="B381" s="112"/>
      <c r="C381" s="113"/>
      <c r="D381" s="114"/>
      <c r="E381" s="114"/>
      <c r="F381" s="25"/>
    </row>
    <row r="382" spans="2:6" ht="15.75" customHeight="1">
      <c r="B382" s="112"/>
      <c r="C382" s="113"/>
      <c r="D382" s="114"/>
      <c r="E382" s="114"/>
      <c r="F382" s="25"/>
    </row>
    <row r="383" spans="2:6" ht="15.75" customHeight="1">
      <c r="B383" s="112"/>
      <c r="C383" s="113"/>
      <c r="D383" s="114"/>
      <c r="E383" s="114"/>
      <c r="F383" s="25"/>
    </row>
    <row r="384" spans="2:6" ht="15.75" customHeight="1">
      <c r="B384" s="112"/>
      <c r="C384" s="113"/>
      <c r="D384" s="114"/>
      <c r="E384" s="114"/>
      <c r="F384" s="25"/>
    </row>
    <row r="385" spans="2:6" ht="15.75" customHeight="1">
      <c r="B385" s="112"/>
      <c r="C385" s="113"/>
      <c r="D385" s="114"/>
      <c r="E385" s="114"/>
      <c r="F385" s="25"/>
    </row>
    <row r="386" spans="2:6" ht="15.75" customHeight="1">
      <c r="B386" s="112"/>
      <c r="C386" s="113"/>
      <c r="D386" s="114"/>
      <c r="E386" s="114"/>
      <c r="F386" s="25"/>
    </row>
    <row r="387" spans="2:6" ht="15.75" customHeight="1">
      <c r="B387" s="112"/>
      <c r="C387" s="113"/>
      <c r="D387" s="114"/>
      <c r="E387" s="114"/>
      <c r="F387" s="25"/>
    </row>
    <row r="388" spans="2:6" ht="15.75" customHeight="1">
      <c r="B388" s="112"/>
      <c r="C388" s="113"/>
      <c r="D388" s="114"/>
      <c r="E388" s="114"/>
      <c r="F388" s="25"/>
    </row>
    <row r="389" spans="2:6" ht="15.75" customHeight="1">
      <c r="B389" s="112"/>
      <c r="C389" s="113"/>
      <c r="D389" s="114"/>
      <c r="E389" s="114"/>
      <c r="F389" s="25"/>
    </row>
    <row r="390" spans="2:6" ht="15.75" customHeight="1">
      <c r="B390" s="112"/>
      <c r="C390" s="113"/>
      <c r="D390" s="114"/>
      <c r="E390" s="114"/>
      <c r="F390" s="25"/>
    </row>
    <row r="391" spans="2:6" ht="15.75" customHeight="1">
      <c r="B391" s="112"/>
      <c r="C391" s="113"/>
      <c r="D391" s="114"/>
      <c r="E391" s="114"/>
      <c r="F391" s="25"/>
    </row>
    <row r="392" spans="2:6" ht="15.75" customHeight="1">
      <c r="B392" s="112"/>
      <c r="C392" s="113"/>
      <c r="D392" s="114"/>
      <c r="E392" s="114"/>
      <c r="F392" s="25"/>
    </row>
    <row r="393" spans="2:6" ht="15.75" customHeight="1">
      <c r="B393" s="112"/>
      <c r="C393" s="113"/>
      <c r="D393" s="114"/>
      <c r="E393" s="114"/>
      <c r="F393" s="25"/>
    </row>
    <row r="394" spans="2:6" ht="15.75" customHeight="1">
      <c r="B394" s="112"/>
      <c r="C394" s="113"/>
      <c r="D394" s="114"/>
      <c r="E394" s="114"/>
      <c r="F394" s="25"/>
    </row>
    <row r="395" spans="2:6" ht="15.75" customHeight="1">
      <c r="B395" s="112"/>
      <c r="C395" s="113"/>
      <c r="D395" s="114"/>
      <c r="E395" s="114"/>
      <c r="F395" s="25"/>
    </row>
    <row r="396" spans="2:6" ht="15.75" customHeight="1">
      <c r="B396" s="112"/>
      <c r="C396" s="113"/>
      <c r="D396" s="114"/>
      <c r="E396" s="114"/>
      <c r="F396" s="25"/>
    </row>
    <row r="397" spans="2:6" ht="15.75" customHeight="1">
      <c r="B397" s="112"/>
      <c r="C397" s="113"/>
      <c r="D397" s="114"/>
      <c r="E397" s="114"/>
      <c r="F397" s="25"/>
    </row>
    <row r="398" spans="2:6" ht="15.75" customHeight="1">
      <c r="B398" s="112"/>
      <c r="C398" s="113"/>
      <c r="D398" s="114"/>
      <c r="E398" s="114"/>
      <c r="F398" s="25"/>
    </row>
    <row r="399" spans="2:6" ht="15.75" customHeight="1">
      <c r="B399" s="112"/>
      <c r="C399" s="113"/>
      <c r="D399" s="114"/>
      <c r="E399" s="114"/>
      <c r="F399" s="25"/>
    </row>
    <row r="400" spans="2:6" ht="15.75" customHeight="1">
      <c r="B400" s="112"/>
      <c r="C400" s="113"/>
      <c r="D400" s="114"/>
      <c r="E400" s="114"/>
      <c r="F400" s="25"/>
    </row>
    <row r="401" spans="2:6" ht="15.75" customHeight="1">
      <c r="B401" s="112"/>
      <c r="C401" s="113"/>
      <c r="D401" s="114"/>
      <c r="E401" s="114"/>
      <c r="F401" s="25"/>
    </row>
    <row r="402" spans="2:6" ht="15.75" customHeight="1">
      <c r="B402" s="112"/>
      <c r="C402" s="113"/>
      <c r="D402" s="114"/>
      <c r="E402" s="114"/>
      <c r="F402" s="25"/>
    </row>
    <row r="403" spans="2:6" ht="15.75" customHeight="1">
      <c r="B403" s="112"/>
      <c r="C403" s="113"/>
      <c r="D403" s="114"/>
      <c r="E403" s="114"/>
      <c r="F403" s="25"/>
    </row>
    <row r="404" spans="2:6" ht="15.75" customHeight="1">
      <c r="B404" s="112"/>
      <c r="C404" s="113"/>
      <c r="D404" s="114"/>
      <c r="E404" s="114"/>
      <c r="F404" s="25"/>
    </row>
    <row r="405" spans="2:6" ht="15.75" customHeight="1">
      <c r="B405" s="112"/>
      <c r="C405" s="113"/>
      <c r="D405" s="114"/>
      <c r="E405" s="114"/>
      <c r="F405" s="25"/>
    </row>
    <row r="406" spans="2:6" ht="15.75" customHeight="1">
      <c r="B406" s="112"/>
      <c r="C406" s="113"/>
      <c r="D406" s="114"/>
      <c r="E406" s="114"/>
      <c r="F406" s="25"/>
    </row>
    <row r="407" spans="2:6" ht="15.75" customHeight="1">
      <c r="B407" s="112"/>
      <c r="C407" s="113"/>
      <c r="D407" s="114"/>
      <c r="E407" s="114"/>
      <c r="F407" s="25"/>
    </row>
    <row r="408" spans="2:6" ht="15.75" customHeight="1">
      <c r="B408" s="112"/>
      <c r="C408" s="113"/>
      <c r="D408" s="114"/>
      <c r="E408" s="114"/>
      <c r="F408" s="25"/>
    </row>
    <row r="409" spans="2:6" ht="15.75" customHeight="1">
      <c r="B409" s="112"/>
      <c r="C409" s="113"/>
      <c r="D409" s="114"/>
      <c r="E409" s="114"/>
      <c r="F409" s="25"/>
    </row>
    <row r="410" spans="2:6" ht="15.75" customHeight="1">
      <c r="B410" s="112"/>
      <c r="C410" s="113"/>
      <c r="D410" s="114"/>
      <c r="E410" s="114"/>
      <c r="F410" s="25"/>
    </row>
    <row r="411" spans="2:6" ht="15.75" customHeight="1">
      <c r="B411" s="112"/>
      <c r="C411" s="113"/>
      <c r="D411" s="114"/>
      <c r="E411" s="114"/>
      <c r="F411" s="25"/>
    </row>
    <row r="412" spans="2:6" ht="15.75" customHeight="1">
      <c r="B412" s="112"/>
      <c r="C412" s="113"/>
      <c r="D412" s="114"/>
      <c r="E412" s="114"/>
      <c r="F412" s="25"/>
    </row>
    <row r="413" spans="2:6" ht="15.75" customHeight="1">
      <c r="B413" s="112"/>
      <c r="C413" s="113"/>
      <c r="D413" s="114"/>
      <c r="E413" s="114"/>
      <c r="F413" s="25"/>
    </row>
    <row r="414" spans="2:6" ht="15.75" customHeight="1">
      <c r="B414" s="112"/>
      <c r="C414" s="113"/>
      <c r="D414" s="114"/>
      <c r="E414" s="114"/>
      <c r="F414" s="25"/>
    </row>
    <row r="415" spans="2:6" ht="15.75" customHeight="1">
      <c r="B415" s="112"/>
      <c r="C415" s="113"/>
      <c r="D415" s="114"/>
      <c r="E415" s="114"/>
      <c r="F415" s="25"/>
    </row>
    <row r="416" spans="2:6" ht="15.75" customHeight="1">
      <c r="B416" s="112"/>
      <c r="C416" s="113"/>
      <c r="D416" s="114"/>
      <c r="E416" s="114"/>
      <c r="F416" s="25"/>
    </row>
    <row r="417" spans="2:6" ht="15.75" customHeight="1">
      <c r="B417" s="112"/>
      <c r="C417" s="113"/>
      <c r="D417" s="114"/>
      <c r="E417" s="114"/>
      <c r="F417" s="25"/>
    </row>
    <row r="418" spans="2:6" ht="15.75" customHeight="1">
      <c r="B418" s="112"/>
      <c r="C418" s="113"/>
      <c r="D418" s="114"/>
      <c r="E418" s="114"/>
      <c r="F418" s="25"/>
    </row>
    <row r="419" spans="2:6" ht="15.75" customHeight="1">
      <c r="B419" s="112"/>
      <c r="C419" s="113"/>
      <c r="D419" s="114"/>
      <c r="E419" s="114"/>
      <c r="F419" s="25"/>
    </row>
    <row r="420" spans="2:6" ht="15.75" customHeight="1">
      <c r="B420" s="112"/>
      <c r="C420" s="113"/>
      <c r="D420" s="114"/>
      <c r="E420" s="114"/>
      <c r="F420" s="25"/>
    </row>
    <row r="421" spans="2:6" ht="15.75" customHeight="1">
      <c r="B421" s="112"/>
      <c r="C421" s="113"/>
      <c r="D421" s="114"/>
      <c r="E421" s="114"/>
      <c r="F421" s="25"/>
    </row>
    <row r="422" spans="2:6" ht="15.75" customHeight="1">
      <c r="B422" s="112"/>
      <c r="C422" s="113"/>
      <c r="D422" s="114"/>
      <c r="E422" s="114"/>
      <c r="F422" s="25"/>
    </row>
    <row r="423" spans="2:6" ht="15.75" customHeight="1">
      <c r="B423" s="112"/>
      <c r="C423" s="113"/>
      <c r="D423" s="114"/>
      <c r="E423" s="114"/>
      <c r="F423" s="25"/>
    </row>
    <row r="424" spans="2:6" ht="15.75" customHeight="1">
      <c r="B424" s="112"/>
      <c r="C424" s="113"/>
      <c r="D424" s="114"/>
      <c r="E424" s="114"/>
      <c r="F424" s="25"/>
    </row>
    <row r="425" spans="2:6" ht="15.75" customHeight="1">
      <c r="B425" s="112"/>
      <c r="C425" s="113"/>
      <c r="D425" s="114"/>
      <c r="E425" s="114"/>
      <c r="F425" s="25"/>
    </row>
    <row r="426" spans="2:6" ht="15.75" customHeight="1">
      <c r="B426" s="112"/>
      <c r="C426" s="113"/>
      <c r="D426" s="114"/>
      <c r="E426" s="114"/>
      <c r="F426" s="25"/>
    </row>
    <row r="427" spans="2:6" ht="15.75" customHeight="1">
      <c r="B427" s="112"/>
      <c r="C427" s="113"/>
      <c r="D427" s="114"/>
      <c r="E427" s="114"/>
      <c r="F427" s="25"/>
    </row>
    <row r="428" spans="2:6" ht="15.75" customHeight="1">
      <c r="B428" s="112"/>
      <c r="C428" s="113"/>
      <c r="D428" s="114"/>
      <c r="E428" s="114"/>
      <c r="F428" s="25"/>
    </row>
    <row r="429" spans="2:6" ht="15.75" customHeight="1">
      <c r="B429" s="112"/>
      <c r="C429" s="113"/>
      <c r="D429" s="114"/>
      <c r="E429" s="114"/>
      <c r="F429" s="25"/>
    </row>
    <row r="430" spans="2:6" ht="15.75" customHeight="1">
      <c r="B430" s="112"/>
      <c r="C430" s="113"/>
      <c r="D430" s="114"/>
      <c r="E430" s="114"/>
      <c r="F430" s="25"/>
    </row>
    <row r="431" spans="2:6" ht="15.75" customHeight="1">
      <c r="B431" s="112"/>
      <c r="C431" s="113"/>
      <c r="D431" s="114"/>
      <c r="E431" s="114"/>
      <c r="F431" s="25"/>
    </row>
    <row r="432" spans="2:6" ht="15.75" customHeight="1">
      <c r="B432" s="112"/>
      <c r="C432" s="113"/>
      <c r="D432" s="114"/>
      <c r="E432" s="114"/>
      <c r="F432" s="25"/>
    </row>
    <row r="433" spans="2:6" ht="15.75" customHeight="1">
      <c r="B433" s="112"/>
      <c r="C433" s="113"/>
      <c r="D433" s="114"/>
      <c r="E433" s="114"/>
      <c r="F433" s="25"/>
    </row>
    <row r="434" spans="2:6" ht="15.75" customHeight="1">
      <c r="B434" s="112"/>
      <c r="C434" s="113"/>
      <c r="D434" s="114"/>
      <c r="E434" s="114"/>
      <c r="F434" s="25"/>
    </row>
    <row r="435" spans="2:6" ht="15.75" customHeight="1">
      <c r="B435" s="112"/>
      <c r="C435" s="113"/>
      <c r="D435" s="114"/>
      <c r="E435" s="114"/>
      <c r="F435" s="25"/>
    </row>
    <row r="436" spans="2:6" ht="15.75" customHeight="1">
      <c r="B436" s="112"/>
      <c r="C436" s="113"/>
      <c r="D436" s="114"/>
      <c r="E436" s="114"/>
      <c r="F436" s="25"/>
    </row>
    <row r="437" spans="2:6" ht="15.75" customHeight="1">
      <c r="B437" s="112"/>
      <c r="C437" s="113"/>
      <c r="D437" s="114"/>
      <c r="E437" s="114"/>
      <c r="F437" s="25"/>
    </row>
    <row r="438" spans="2:6" ht="15.75" customHeight="1">
      <c r="B438" s="112"/>
      <c r="C438" s="113"/>
      <c r="D438" s="114"/>
      <c r="E438" s="114"/>
      <c r="F438" s="25"/>
    </row>
    <row r="439" spans="2:6" ht="15.75" customHeight="1">
      <c r="B439" s="112"/>
      <c r="C439" s="113"/>
      <c r="D439" s="114"/>
      <c r="E439" s="114"/>
      <c r="F439" s="25"/>
    </row>
    <row r="440" spans="2:6" ht="15.75" customHeight="1">
      <c r="B440" s="112"/>
      <c r="C440" s="113"/>
      <c r="D440" s="114"/>
      <c r="E440" s="114"/>
      <c r="F440" s="25"/>
    </row>
    <row r="441" spans="2:6" ht="15.75" customHeight="1">
      <c r="B441" s="112"/>
      <c r="C441" s="113"/>
      <c r="D441" s="114"/>
      <c r="E441" s="114"/>
      <c r="F441" s="25"/>
    </row>
    <row r="442" spans="2:6" ht="15.75" customHeight="1">
      <c r="B442" s="112"/>
      <c r="C442" s="113"/>
      <c r="D442" s="114"/>
      <c r="E442" s="114"/>
      <c r="F442" s="25"/>
    </row>
    <row r="443" spans="2:6" ht="15.75" customHeight="1">
      <c r="B443" s="112"/>
      <c r="C443" s="113"/>
      <c r="D443" s="114"/>
      <c r="E443" s="114"/>
      <c r="F443" s="25"/>
    </row>
    <row r="444" spans="2:6" ht="15.75" customHeight="1">
      <c r="B444" s="112"/>
      <c r="C444" s="113"/>
      <c r="D444" s="114"/>
      <c r="E444" s="114"/>
      <c r="F444" s="25"/>
    </row>
    <row r="445" spans="2:6" ht="15.75" customHeight="1">
      <c r="B445" s="112"/>
      <c r="C445" s="113"/>
      <c r="D445" s="114"/>
      <c r="E445" s="114"/>
      <c r="F445" s="25"/>
    </row>
    <row r="446" spans="2:6" ht="15.75" customHeight="1">
      <c r="B446" s="112"/>
      <c r="C446" s="113"/>
      <c r="D446" s="114"/>
      <c r="E446" s="114"/>
      <c r="F446" s="25"/>
    </row>
    <row r="447" spans="2:6" ht="15.75" customHeight="1">
      <c r="B447" s="112"/>
      <c r="C447" s="113"/>
      <c r="D447" s="114"/>
      <c r="E447" s="114"/>
      <c r="F447" s="25"/>
    </row>
    <row r="448" spans="2:6" ht="15.75" customHeight="1">
      <c r="B448" s="112"/>
      <c r="C448" s="113"/>
      <c r="D448" s="114"/>
      <c r="E448" s="114"/>
      <c r="F448" s="25"/>
    </row>
    <row r="449" spans="2:6" ht="15.75" customHeight="1">
      <c r="B449" s="112"/>
      <c r="C449" s="113"/>
      <c r="D449" s="114"/>
      <c r="E449" s="114"/>
      <c r="F449" s="25"/>
    </row>
    <row r="450" spans="2:6" ht="15.75" customHeight="1">
      <c r="B450" s="112"/>
      <c r="C450" s="113"/>
      <c r="D450" s="114"/>
      <c r="E450" s="114"/>
      <c r="F450" s="25"/>
    </row>
    <row r="451" spans="2:6" ht="15.75" customHeight="1">
      <c r="B451" s="112"/>
      <c r="C451" s="113"/>
      <c r="D451" s="114"/>
      <c r="E451" s="114"/>
      <c r="F451" s="25"/>
    </row>
    <row r="452" spans="2:6" ht="15.75" customHeight="1">
      <c r="B452" s="112"/>
      <c r="C452" s="113"/>
      <c r="D452" s="114"/>
      <c r="E452" s="114"/>
      <c r="F452" s="25"/>
    </row>
    <row r="453" spans="2:6" ht="15.75" customHeight="1">
      <c r="B453" s="112"/>
      <c r="C453" s="113"/>
      <c r="D453" s="114"/>
      <c r="E453" s="114"/>
      <c r="F453" s="25"/>
    </row>
    <row r="454" spans="2:6" ht="15.75" customHeight="1">
      <c r="B454" s="112"/>
      <c r="C454" s="113"/>
      <c r="D454" s="114"/>
      <c r="E454" s="114"/>
      <c r="F454" s="25"/>
    </row>
    <row r="455" spans="2:6" ht="15.75" customHeight="1">
      <c r="B455" s="112"/>
      <c r="C455" s="113"/>
      <c r="D455" s="114"/>
      <c r="E455" s="114"/>
      <c r="F455" s="25"/>
    </row>
    <row r="456" spans="2:6" ht="15.75" customHeight="1">
      <c r="B456" s="112"/>
      <c r="C456" s="113"/>
      <c r="D456" s="114"/>
      <c r="E456" s="114"/>
      <c r="F456" s="25"/>
    </row>
    <row r="457" spans="2:6" ht="15.75" customHeight="1">
      <c r="B457" s="112"/>
      <c r="C457" s="113"/>
      <c r="D457" s="114"/>
      <c r="E457" s="114"/>
      <c r="F457" s="25"/>
    </row>
    <row r="458" spans="2:6" ht="15.75" customHeight="1">
      <c r="B458" s="112"/>
      <c r="C458" s="113"/>
      <c r="D458" s="114"/>
      <c r="E458" s="114"/>
      <c r="F458" s="25"/>
    </row>
    <row r="459" spans="2:6" ht="15.75" customHeight="1">
      <c r="B459" s="112"/>
      <c r="C459" s="113"/>
      <c r="D459" s="114"/>
      <c r="E459" s="114"/>
      <c r="F459" s="25"/>
    </row>
    <row r="460" spans="2:6" ht="15.75" customHeight="1">
      <c r="B460" s="112"/>
      <c r="C460" s="113"/>
      <c r="D460" s="114"/>
      <c r="E460" s="114"/>
      <c r="F460" s="25"/>
    </row>
    <row r="461" spans="2:6" ht="15.75" customHeight="1">
      <c r="B461" s="112"/>
      <c r="C461" s="113"/>
      <c r="D461" s="114"/>
      <c r="E461" s="114"/>
      <c r="F461" s="25"/>
    </row>
    <row r="462" spans="2:6" ht="15.75" customHeight="1">
      <c r="B462" s="112"/>
      <c r="C462" s="113"/>
      <c r="D462" s="114"/>
      <c r="E462" s="114"/>
      <c r="F462" s="25"/>
    </row>
    <row r="463" spans="2:6" ht="15.75" customHeight="1">
      <c r="B463" s="112"/>
      <c r="C463" s="113"/>
      <c r="D463" s="114"/>
      <c r="E463" s="114"/>
      <c r="F463" s="25"/>
    </row>
    <row r="464" spans="2:6" ht="15.75" customHeight="1">
      <c r="B464" s="112"/>
      <c r="C464" s="113"/>
      <c r="D464" s="114"/>
      <c r="E464" s="114"/>
      <c r="F464" s="25"/>
    </row>
    <row r="465" spans="2:6" ht="15.75" customHeight="1">
      <c r="B465" s="112"/>
      <c r="C465" s="113"/>
      <c r="D465" s="114"/>
      <c r="E465" s="114"/>
      <c r="F465" s="25"/>
    </row>
    <row r="466" spans="2:6" ht="15.75" customHeight="1">
      <c r="B466" s="112"/>
      <c r="C466" s="113"/>
      <c r="D466" s="114"/>
      <c r="E466" s="114"/>
      <c r="F466" s="25"/>
    </row>
    <row r="467" spans="2:6" ht="15.75" customHeight="1">
      <c r="B467" s="112"/>
      <c r="C467" s="113"/>
      <c r="D467" s="114"/>
      <c r="E467" s="114"/>
      <c r="F467" s="25"/>
    </row>
    <row r="468" spans="2:6" ht="15.75" customHeight="1">
      <c r="B468" s="112"/>
      <c r="C468" s="113"/>
      <c r="D468" s="114"/>
      <c r="E468" s="114"/>
      <c r="F468" s="25"/>
    </row>
    <row r="469" spans="2:6" ht="15.75" customHeight="1">
      <c r="B469" s="112"/>
      <c r="C469" s="113"/>
      <c r="D469" s="114"/>
      <c r="E469" s="114"/>
      <c r="F469" s="25"/>
    </row>
    <row r="470" spans="2:6" ht="15.75" customHeight="1">
      <c r="B470" s="112"/>
      <c r="C470" s="113"/>
      <c r="D470" s="114"/>
      <c r="E470" s="114"/>
      <c r="F470" s="25"/>
    </row>
    <row r="471" spans="2:6" ht="15.75" customHeight="1">
      <c r="B471" s="112"/>
      <c r="C471" s="113"/>
      <c r="D471" s="114"/>
      <c r="E471" s="114"/>
      <c r="F471" s="25"/>
    </row>
    <row r="472" spans="2:6" ht="15.75" customHeight="1">
      <c r="B472" s="112"/>
      <c r="C472" s="113"/>
      <c r="D472" s="114"/>
      <c r="E472" s="114"/>
      <c r="F472" s="25"/>
    </row>
    <row r="473" spans="2:6" ht="15.75" customHeight="1">
      <c r="B473" s="112"/>
      <c r="C473" s="113"/>
      <c r="D473" s="114"/>
      <c r="E473" s="114"/>
      <c r="F473" s="25"/>
    </row>
    <row r="474" spans="2:6" ht="15.75" customHeight="1">
      <c r="B474" s="112"/>
      <c r="C474" s="113"/>
      <c r="D474" s="114"/>
      <c r="E474" s="114"/>
      <c r="F474" s="25"/>
    </row>
    <row r="475" spans="2:6" ht="15.75" customHeight="1">
      <c r="B475" s="112"/>
      <c r="C475" s="113"/>
      <c r="D475" s="114"/>
      <c r="E475" s="114"/>
      <c r="F475" s="25"/>
    </row>
    <row r="476" spans="2:6" ht="15.75" customHeight="1">
      <c r="B476" s="112"/>
      <c r="C476" s="113"/>
      <c r="D476" s="114"/>
      <c r="E476" s="114"/>
      <c r="F476" s="25"/>
    </row>
    <row r="477" spans="2:6" ht="15.75" customHeight="1">
      <c r="B477" s="112"/>
      <c r="C477" s="113"/>
      <c r="D477" s="114"/>
      <c r="E477" s="114"/>
      <c r="F477" s="25"/>
    </row>
    <row r="478" spans="2:6" ht="15.75" customHeight="1">
      <c r="B478" s="112"/>
      <c r="C478" s="113"/>
      <c r="D478" s="114"/>
      <c r="E478" s="114"/>
      <c r="F478" s="25"/>
    </row>
    <row r="479" spans="2:6" ht="15.75" customHeight="1">
      <c r="B479" s="112"/>
      <c r="C479" s="113"/>
      <c r="D479" s="114"/>
      <c r="E479" s="114"/>
      <c r="F479" s="25"/>
    </row>
    <row r="480" spans="2:6" ht="15.75" customHeight="1">
      <c r="B480" s="112"/>
      <c r="C480" s="113"/>
      <c r="D480" s="114"/>
      <c r="E480" s="114"/>
      <c r="F480" s="25"/>
    </row>
    <row r="481" spans="2:6" ht="15.75" customHeight="1">
      <c r="B481" s="112"/>
      <c r="C481" s="113"/>
      <c r="D481" s="114"/>
      <c r="E481" s="114"/>
      <c r="F481" s="25"/>
    </row>
    <row r="482" spans="2:6" ht="15.75" customHeight="1">
      <c r="B482" s="112"/>
      <c r="C482" s="113"/>
      <c r="D482" s="114"/>
      <c r="E482" s="114"/>
      <c r="F482" s="25"/>
    </row>
    <row r="483" spans="2:6" ht="15.75" customHeight="1">
      <c r="B483" s="112"/>
      <c r="C483" s="113"/>
      <c r="D483" s="114"/>
      <c r="E483" s="114"/>
      <c r="F483" s="25"/>
    </row>
    <row r="484" spans="2:6" ht="15.75" customHeight="1">
      <c r="B484" s="112"/>
      <c r="C484" s="113"/>
      <c r="D484" s="114"/>
      <c r="E484" s="114"/>
      <c r="F484" s="25"/>
    </row>
    <row r="485" spans="2:6" ht="15.75" customHeight="1">
      <c r="B485" s="112"/>
      <c r="C485" s="113"/>
      <c r="D485" s="114"/>
      <c r="E485" s="114"/>
      <c r="F485" s="25"/>
    </row>
    <row r="486" spans="2:6" ht="15.75" customHeight="1">
      <c r="B486" s="112"/>
      <c r="C486" s="113"/>
      <c r="D486" s="114"/>
      <c r="E486" s="114"/>
      <c r="F486" s="25"/>
    </row>
    <row r="487" spans="2:6" ht="15.75" customHeight="1">
      <c r="B487" s="112"/>
      <c r="C487" s="113"/>
      <c r="D487" s="114"/>
      <c r="E487" s="114"/>
      <c r="F487" s="25"/>
    </row>
    <row r="488" spans="2:6" ht="15.75" customHeight="1">
      <c r="B488" s="112"/>
      <c r="C488" s="113"/>
      <c r="D488" s="114"/>
      <c r="E488" s="114"/>
      <c r="F488" s="25"/>
    </row>
    <row r="489" spans="2:6" ht="15.75" customHeight="1">
      <c r="B489" s="112"/>
      <c r="C489" s="113"/>
      <c r="D489" s="114"/>
      <c r="E489" s="114"/>
      <c r="F489" s="25"/>
    </row>
    <row r="490" spans="2:6" ht="15.75" customHeight="1">
      <c r="B490" s="112"/>
      <c r="C490" s="113"/>
      <c r="D490" s="114"/>
      <c r="E490" s="114"/>
      <c r="F490" s="25"/>
    </row>
    <row r="491" spans="2:6" ht="15.75" customHeight="1">
      <c r="B491" s="112"/>
      <c r="C491" s="113"/>
      <c r="D491" s="114"/>
      <c r="E491" s="114"/>
      <c r="F491" s="25"/>
    </row>
    <row r="492" spans="2:6" ht="15.75" customHeight="1">
      <c r="B492" s="112"/>
      <c r="C492" s="113"/>
      <c r="D492" s="114"/>
      <c r="E492" s="114"/>
      <c r="F492" s="25"/>
    </row>
    <row r="493" spans="2:6" ht="15.75" customHeight="1">
      <c r="B493" s="112"/>
      <c r="C493" s="113"/>
      <c r="D493" s="114"/>
      <c r="E493" s="114"/>
      <c r="F493" s="25"/>
    </row>
    <row r="494" spans="2:6" ht="15.75" customHeight="1">
      <c r="B494" s="112"/>
      <c r="C494" s="113"/>
      <c r="D494" s="114"/>
      <c r="E494" s="114"/>
      <c r="F494" s="25"/>
    </row>
    <row r="495" spans="2:6" ht="15.75" customHeight="1">
      <c r="B495" s="112"/>
      <c r="C495" s="113"/>
      <c r="D495" s="114"/>
      <c r="E495" s="114"/>
      <c r="F495" s="25"/>
    </row>
    <row r="496" spans="2:6" ht="15.75" customHeight="1">
      <c r="B496" s="112"/>
      <c r="C496" s="113"/>
      <c r="D496" s="114"/>
      <c r="E496" s="114"/>
      <c r="F496" s="25"/>
    </row>
    <row r="497" spans="2:6" ht="15.75" customHeight="1">
      <c r="B497" s="112"/>
      <c r="C497" s="113"/>
      <c r="D497" s="114"/>
      <c r="E497" s="114"/>
      <c r="F497" s="25"/>
    </row>
    <row r="498" spans="2:6" ht="15.75" customHeight="1">
      <c r="B498" s="112"/>
      <c r="C498" s="113"/>
      <c r="D498" s="114"/>
      <c r="E498" s="114"/>
      <c r="F498" s="25"/>
    </row>
    <row r="499" spans="2:6" ht="15.75" customHeight="1">
      <c r="B499" s="112"/>
      <c r="C499" s="113"/>
      <c r="D499" s="114"/>
      <c r="E499" s="114"/>
      <c r="F499" s="25"/>
    </row>
    <row r="500" spans="2:6" ht="15.75" customHeight="1">
      <c r="B500" s="112"/>
      <c r="C500" s="113"/>
      <c r="D500" s="114"/>
      <c r="E500" s="114"/>
      <c r="F500" s="25"/>
    </row>
    <row r="501" spans="2:6" ht="15.75" customHeight="1">
      <c r="B501" s="112"/>
      <c r="C501" s="113"/>
      <c r="D501" s="114"/>
      <c r="E501" s="114"/>
      <c r="F501" s="25"/>
    </row>
    <row r="502" spans="2:6" ht="15.75" customHeight="1">
      <c r="B502" s="112"/>
      <c r="C502" s="113"/>
      <c r="D502" s="114"/>
      <c r="E502" s="114"/>
      <c r="F502" s="25"/>
    </row>
    <row r="503" spans="2:6" ht="15.75" customHeight="1">
      <c r="B503" s="112"/>
      <c r="C503" s="113"/>
      <c r="D503" s="114"/>
      <c r="E503" s="114"/>
      <c r="F503" s="25"/>
    </row>
    <row r="504" spans="2:6" ht="15.75" customHeight="1">
      <c r="B504" s="112"/>
      <c r="C504" s="113"/>
      <c r="D504" s="114"/>
      <c r="E504" s="114"/>
      <c r="F504" s="25"/>
    </row>
    <row r="505" spans="2:6" ht="15.75" customHeight="1">
      <c r="B505" s="112"/>
      <c r="C505" s="113"/>
      <c r="D505" s="114"/>
      <c r="E505" s="114"/>
      <c r="F505" s="25"/>
    </row>
    <row r="506" spans="2:6" ht="15.75" customHeight="1">
      <c r="B506" s="112"/>
      <c r="C506" s="113"/>
      <c r="D506" s="114"/>
      <c r="E506" s="114"/>
      <c r="F506" s="25"/>
    </row>
    <row r="507" spans="2:6" ht="15.75" customHeight="1">
      <c r="B507" s="112"/>
      <c r="C507" s="113"/>
      <c r="D507" s="114"/>
      <c r="E507" s="114"/>
      <c r="F507" s="25"/>
    </row>
    <row r="508" spans="2:6" ht="15.75" customHeight="1">
      <c r="B508" s="112"/>
      <c r="C508" s="113"/>
      <c r="D508" s="114"/>
      <c r="E508" s="114"/>
      <c r="F508" s="25"/>
    </row>
    <row r="509" spans="2:6" ht="15.75" customHeight="1">
      <c r="B509" s="112"/>
      <c r="C509" s="113"/>
      <c r="D509" s="114"/>
      <c r="E509" s="114"/>
      <c r="F509" s="25"/>
    </row>
    <row r="510" spans="2:6" ht="15.75" customHeight="1">
      <c r="B510" s="112"/>
      <c r="C510" s="113"/>
      <c r="D510" s="114"/>
      <c r="E510" s="114"/>
      <c r="F510" s="25"/>
    </row>
    <row r="511" spans="2:6" ht="15.75" customHeight="1">
      <c r="B511" s="112"/>
      <c r="C511" s="113"/>
      <c r="D511" s="114"/>
      <c r="E511" s="114"/>
      <c r="F511" s="25"/>
    </row>
    <row r="512" spans="2:6" ht="15.75" customHeight="1">
      <c r="B512" s="112"/>
      <c r="C512" s="113"/>
      <c r="D512" s="114"/>
      <c r="E512" s="114"/>
      <c r="F512" s="25"/>
    </row>
    <row r="513" spans="2:6" ht="15.75" customHeight="1">
      <c r="B513" s="112"/>
      <c r="C513" s="113"/>
      <c r="D513" s="114"/>
      <c r="E513" s="114"/>
      <c r="F513" s="25"/>
    </row>
    <row r="514" spans="2:6" ht="15.75" customHeight="1">
      <c r="B514" s="112"/>
      <c r="C514" s="113"/>
      <c r="D514" s="114"/>
      <c r="E514" s="114"/>
      <c r="F514" s="25"/>
    </row>
    <row r="515" spans="2:6" ht="15.75" customHeight="1">
      <c r="B515" s="112"/>
      <c r="C515" s="113"/>
      <c r="D515" s="114"/>
      <c r="E515" s="114"/>
      <c r="F515" s="25"/>
    </row>
    <row r="516" spans="2:6" ht="15.75" customHeight="1">
      <c r="B516" s="112"/>
      <c r="C516" s="113"/>
      <c r="D516" s="114"/>
      <c r="E516" s="114"/>
      <c r="F516" s="25"/>
    </row>
    <row r="517" spans="2:6" ht="15.75" customHeight="1">
      <c r="B517" s="112"/>
      <c r="C517" s="113"/>
      <c r="D517" s="114"/>
      <c r="E517" s="114"/>
      <c r="F517" s="25"/>
    </row>
    <row r="518" spans="2:6" ht="15.75" customHeight="1">
      <c r="B518" s="112"/>
      <c r="C518" s="113"/>
      <c r="D518" s="114"/>
      <c r="E518" s="114"/>
      <c r="F518" s="25"/>
    </row>
    <row r="519" spans="2:6" ht="15.75" customHeight="1">
      <c r="B519" s="112"/>
      <c r="C519" s="113"/>
      <c r="D519" s="114"/>
      <c r="E519" s="114"/>
      <c r="F519" s="25"/>
    </row>
    <row r="520" spans="2:6" ht="15.75" customHeight="1">
      <c r="B520" s="112"/>
      <c r="C520" s="113"/>
      <c r="D520" s="114"/>
      <c r="E520" s="114"/>
      <c r="F520" s="25"/>
    </row>
    <row r="521" spans="2:6" ht="15.75" customHeight="1">
      <c r="B521" s="112"/>
      <c r="C521" s="113"/>
      <c r="D521" s="114"/>
      <c r="E521" s="114"/>
      <c r="F521" s="25"/>
    </row>
    <row r="522" spans="2:6" ht="15.75" customHeight="1">
      <c r="B522" s="112"/>
      <c r="C522" s="113"/>
      <c r="D522" s="114"/>
      <c r="E522" s="114"/>
      <c r="F522" s="25"/>
    </row>
    <row r="523" spans="2:6" ht="15.75" customHeight="1">
      <c r="B523" s="112"/>
      <c r="C523" s="113"/>
      <c r="D523" s="114"/>
      <c r="E523" s="114"/>
      <c r="F523" s="25"/>
    </row>
    <row r="524" spans="2:6" ht="15.75" customHeight="1">
      <c r="B524" s="112"/>
      <c r="C524" s="113"/>
      <c r="D524" s="114"/>
      <c r="E524" s="114"/>
      <c r="F524" s="25"/>
    </row>
    <row r="525" spans="2:6" ht="15.75" customHeight="1">
      <c r="B525" s="112"/>
      <c r="C525" s="113"/>
      <c r="D525" s="114"/>
      <c r="E525" s="114"/>
      <c r="F525" s="25"/>
    </row>
    <row r="526" spans="2:6" ht="15.75" customHeight="1">
      <c r="B526" s="112"/>
      <c r="C526" s="113"/>
      <c r="D526" s="114"/>
      <c r="E526" s="114"/>
      <c r="F526" s="25"/>
    </row>
    <row r="527" spans="2:6" ht="15.75" customHeight="1">
      <c r="B527" s="112"/>
      <c r="C527" s="113"/>
      <c r="D527" s="114"/>
      <c r="E527" s="114"/>
      <c r="F527" s="25"/>
    </row>
    <row r="528" spans="2:6" ht="15.75" customHeight="1">
      <c r="B528" s="112"/>
      <c r="C528" s="113"/>
      <c r="D528" s="114"/>
      <c r="E528" s="114"/>
      <c r="F528" s="25"/>
    </row>
    <row r="529" spans="2:6" ht="15.75" customHeight="1">
      <c r="B529" s="112"/>
      <c r="C529" s="113"/>
      <c r="D529" s="114"/>
      <c r="E529" s="114"/>
      <c r="F529" s="25"/>
    </row>
    <row r="530" spans="2:6" ht="15.75" customHeight="1">
      <c r="B530" s="112"/>
      <c r="C530" s="113"/>
      <c r="D530" s="114"/>
      <c r="E530" s="114"/>
      <c r="F530" s="25"/>
    </row>
    <row r="531" spans="2:6" ht="15.75" customHeight="1">
      <c r="B531" s="112"/>
      <c r="C531" s="113"/>
      <c r="D531" s="114"/>
      <c r="E531" s="114"/>
      <c r="F531" s="25"/>
    </row>
    <row r="532" spans="2:6" ht="15.75" customHeight="1">
      <c r="B532" s="112"/>
      <c r="C532" s="113"/>
      <c r="D532" s="114"/>
      <c r="E532" s="114"/>
      <c r="F532" s="25"/>
    </row>
    <row r="533" spans="2:6" ht="15.75" customHeight="1">
      <c r="B533" s="112"/>
      <c r="C533" s="113"/>
      <c r="D533" s="114"/>
      <c r="E533" s="114"/>
      <c r="F533" s="25"/>
    </row>
    <row r="534" spans="2:6" ht="15.75" customHeight="1">
      <c r="B534" s="112"/>
      <c r="C534" s="113"/>
      <c r="D534" s="114"/>
      <c r="E534" s="114"/>
      <c r="F534" s="25"/>
    </row>
    <row r="535" spans="2:6" ht="15.75" customHeight="1">
      <c r="B535" s="112"/>
      <c r="C535" s="113"/>
      <c r="D535" s="114"/>
      <c r="E535" s="114"/>
      <c r="F535" s="25"/>
    </row>
    <row r="536" spans="2:6" ht="15.75" customHeight="1">
      <c r="B536" s="112"/>
      <c r="C536" s="113"/>
      <c r="D536" s="114"/>
      <c r="E536" s="114"/>
      <c r="F536" s="25"/>
    </row>
    <row r="537" spans="2:6" ht="15.75" customHeight="1">
      <c r="B537" s="112"/>
      <c r="C537" s="113"/>
      <c r="D537" s="114"/>
      <c r="E537" s="114"/>
      <c r="F537" s="25"/>
    </row>
    <row r="538" spans="2:6" ht="15.75" customHeight="1">
      <c r="B538" s="112"/>
      <c r="C538" s="113"/>
      <c r="D538" s="114"/>
      <c r="E538" s="114"/>
      <c r="F538" s="25"/>
    </row>
    <row r="539" spans="2:6" ht="15.75" customHeight="1">
      <c r="B539" s="112"/>
      <c r="C539" s="113"/>
      <c r="D539" s="114"/>
      <c r="E539" s="114"/>
      <c r="F539" s="25"/>
    </row>
    <row r="540" spans="2:6" ht="15.75" customHeight="1">
      <c r="B540" s="112"/>
      <c r="C540" s="113"/>
      <c r="D540" s="114"/>
      <c r="E540" s="114"/>
      <c r="F540" s="25"/>
    </row>
    <row r="541" spans="2:6" ht="15.75" customHeight="1">
      <c r="B541" s="112"/>
      <c r="C541" s="113"/>
      <c r="D541" s="114"/>
      <c r="E541" s="114"/>
      <c r="F541" s="25"/>
    </row>
    <row r="542" spans="2:6" ht="15.75" customHeight="1">
      <c r="B542" s="112"/>
      <c r="C542" s="113"/>
      <c r="D542" s="114"/>
      <c r="E542" s="114"/>
      <c r="F542" s="25"/>
    </row>
    <row r="543" spans="2:6" ht="15.75" customHeight="1">
      <c r="B543" s="112"/>
      <c r="C543" s="113"/>
      <c r="D543" s="114"/>
      <c r="E543" s="114"/>
      <c r="F543" s="25"/>
    </row>
    <row r="544" spans="2:6" ht="15.75" customHeight="1">
      <c r="B544" s="112"/>
      <c r="C544" s="113"/>
      <c r="D544" s="114"/>
      <c r="E544" s="114"/>
      <c r="F544" s="25"/>
    </row>
    <row r="545" spans="2:6" ht="15.75" customHeight="1">
      <c r="B545" s="112"/>
      <c r="C545" s="113"/>
      <c r="D545" s="114"/>
      <c r="E545" s="114"/>
      <c r="F545" s="25"/>
    </row>
    <row r="546" spans="2:6" ht="15.75" customHeight="1">
      <c r="B546" s="112"/>
      <c r="C546" s="113"/>
      <c r="D546" s="114"/>
      <c r="E546" s="114"/>
      <c r="F546" s="25"/>
    </row>
    <row r="547" spans="2:6" ht="15.75" customHeight="1">
      <c r="B547" s="112"/>
      <c r="C547" s="113"/>
      <c r="D547" s="114"/>
      <c r="E547" s="114"/>
      <c r="F547" s="25"/>
    </row>
    <row r="548" spans="2:6" ht="15.75" customHeight="1">
      <c r="B548" s="112"/>
      <c r="C548" s="113"/>
      <c r="D548" s="114"/>
      <c r="E548" s="114"/>
      <c r="F548" s="25"/>
    </row>
    <row r="549" spans="2:6" ht="15.75" customHeight="1">
      <c r="B549" s="112"/>
      <c r="C549" s="113"/>
      <c r="D549" s="114"/>
      <c r="E549" s="114"/>
      <c r="F549" s="25"/>
    </row>
    <row r="550" spans="2:6" ht="15.75" customHeight="1">
      <c r="B550" s="112"/>
      <c r="C550" s="113"/>
      <c r="D550" s="114"/>
      <c r="E550" s="114"/>
      <c r="F550" s="25"/>
    </row>
    <row r="551" spans="2:6" ht="15.75" customHeight="1">
      <c r="B551" s="112"/>
      <c r="C551" s="113"/>
      <c r="D551" s="114"/>
      <c r="E551" s="114"/>
      <c r="F551" s="25"/>
    </row>
    <row r="552" spans="2:6" ht="15.75" customHeight="1">
      <c r="B552" s="112"/>
      <c r="C552" s="113"/>
      <c r="D552" s="114"/>
      <c r="E552" s="114"/>
      <c r="F552" s="25"/>
    </row>
    <row r="553" spans="2:6" ht="15.75" customHeight="1">
      <c r="B553" s="112"/>
      <c r="C553" s="113"/>
      <c r="D553" s="114"/>
      <c r="E553" s="114"/>
      <c r="F553" s="25"/>
    </row>
    <row r="554" spans="2:6" ht="15.75" customHeight="1">
      <c r="B554" s="112"/>
      <c r="C554" s="113"/>
      <c r="D554" s="114"/>
      <c r="E554" s="114"/>
      <c r="F554" s="25"/>
    </row>
    <row r="555" spans="2:6" ht="15.75" customHeight="1">
      <c r="B555" s="112"/>
      <c r="C555" s="113"/>
      <c r="D555" s="114"/>
      <c r="E555" s="114"/>
      <c r="F555" s="25"/>
    </row>
    <row r="556" spans="2:6" ht="15.75" customHeight="1">
      <c r="B556" s="112"/>
      <c r="C556" s="113"/>
      <c r="D556" s="114"/>
      <c r="E556" s="114"/>
      <c r="F556" s="25"/>
    </row>
    <row r="557" spans="2:6" ht="15.75" customHeight="1">
      <c r="B557" s="112"/>
      <c r="C557" s="113"/>
      <c r="D557" s="114"/>
      <c r="E557" s="114"/>
      <c r="F557" s="25"/>
    </row>
    <row r="558" spans="2:6" ht="15.75" customHeight="1">
      <c r="B558" s="112"/>
      <c r="C558" s="113"/>
      <c r="D558" s="114"/>
      <c r="E558" s="114"/>
      <c r="F558" s="25"/>
    </row>
    <row r="559" spans="2:6" ht="15.75" customHeight="1">
      <c r="B559" s="112"/>
      <c r="C559" s="113"/>
      <c r="D559" s="114"/>
      <c r="E559" s="114"/>
      <c r="F559" s="25"/>
    </row>
    <row r="560" spans="2:6" ht="15.75" customHeight="1">
      <c r="B560" s="112"/>
      <c r="C560" s="113"/>
      <c r="D560" s="114"/>
      <c r="E560" s="114"/>
      <c r="F560" s="25"/>
    </row>
    <row r="561" spans="2:6" ht="15.75" customHeight="1">
      <c r="B561" s="112"/>
      <c r="C561" s="113"/>
      <c r="D561" s="114"/>
      <c r="E561" s="114"/>
      <c r="F561" s="25"/>
    </row>
    <row r="562" spans="2:6" ht="15.75" customHeight="1">
      <c r="B562" s="112"/>
      <c r="C562" s="113"/>
      <c r="D562" s="114"/>
      <c r="E562" s="114"/>
      <c r="F562" s="25"/>
    </row>
    <row r="563" spans="2:6" ht="15.75" customHeight="1">
      <c r="B563" s="112"/>
      <c r="C563" s="113"/>
      <c r="D563" s="114"/>
      <c r="E563" s="114"/>
      <c r="F563" s="25"/>
    </row>
    <row r="564" spans="2:6" ht="15.75" customHeight="1">
      <c r="B564" s="112"/>
      <c r="C564" s="113"/>
      <c r="D564" s="114"/>
      <c r="E564" s="114"/>
      <c r="F564" s="25"/>
    </row>
    <row r="565" spans="2:6" ht="15.75" customHeight="1">
      <c r="B565" s="112"/>
      <c r="C565" s="113"/>
      <c r="D565" s="114"/>
      <c r="E565" s="114"/>
      <c r="F565" s="25"/>
    </row>
    <row r="566" spans="2:6" ht="15.75" customHeight="1">
      <c r="B566" s="112"/>
      <c r="C566" s="113"/>
      <c r="D566" s="114"/>
      <c r="E566" s="114"/>
      <c r="F566" s="25"/>
    </row>
    <row r="567" spans="2:6" ht="15.75" customHeight="1">
      <c r="B567" s="112"/>
      <c r="C567" s="113"/>
      <c r="D567" s="114"/>
      <c r="E567" s="114"/>
      <c r="F567" s="25"/>
    </row>
    <row r="568" spans="2:6" ht="15.75" customHeight="1">
      <c r="B568" s="112"/>
      <c r="C568" s="113"/>
      <c r="D568" s="114"/>
      <c r="E568" s="114"/>
      <c r="F568" s="25"/>
    </row>
    <row r="569" spans="2:6" ht="15.75" customHeight="1">
      <c r="B569" s="112"/>
      <c r="C569" s="113"/>
      <c r="D569" s="114"/>
      <c r="E569" s="114"/>
      <c r="F569" s="25"/>
    </row>
    <row r="570" spans="2:6" ht="15.75" customHeight="1">
      <c r="B570" s="112"/>
      <c r="C570" s="113"/>
      <c r="D570" s="114"/>
      <c r="E570" s="114"/>
      <c r="F570" s="25"/>
    </row>
    <row r="571" spans="2:6" ht="15.75" customHeight="1">
      <c r="B571" s="112"/>
      <c r="C571" s="113"/>
      <c r="D571" s="114"/>
      <c r="E571" s="114"/>
      <c r="F571" s="25"/>
    </row>
    <row r="572" spans="2:6" ht="15.75" customHeight="1">
      <c r="B572" s="112"/>
      <c r="C572" s="113"/>
      <c r="D572" s="114"/>
      <c r="E572" s="114"/>
      <c r="F572" s="25"/>
    </row>
    <row r="573" spans="2:6" ht="15.75" customHeight="1">
      <c r="B573" s="112"/>
      <c r="C573" s="113"/>
      <c r="D573" s="114"/>
      <c r="E573" s="114"/>
      <c r="F573" s="25"/>
    </row>
    <row r="574" spans="2:6" ht="15.75" customHeight="1">
      <c r="B574" s="112"/>
      <c r="C574" s="113"/>
      <c r="D574" s="114"/>
      <c r="E574" s="114"/>
      <c r="F574" s="25"/>
    </row>
    <row r="575" spans="2:6" ht="15.75" customHeight="1">
      <c r="B575" s="112"/>
      <c r="C575" s="113"/>
      <c r="D575" s="114"/>
      <c r="E575" s="114"/>
      <c r="F575" s="25"/>
    </row>
    <row r="576" spans="2:6" ht="15.75" customHeight="1">
      <c r="B576" s="112"/>
      <c r="C576" s="113"/>
      <c r="D576" s="114"/>
      <c r="E576" s="114"/>
      <c r="F576" s="25"/>
    </row>
    <row r="577" spans="2:6" ht="15.75" customHeight="1">
      <c r="B577" s="112"/>
      <c r="C577" s="113"/>
      <c r="D577" s="114"/>
      <c r="E577" s="114"/>
      <c r="F577" s="25"/>
    </row>
    <row r="578" spans="2:6" ht="15.75" customHeight="1">
      <c r="B578" s="112"/>
      <c r="C578" s="113"/>
      <c r="D578" s="114"/>
      <c r="E578" s="114"/>
      <c r="F578" s="25"/>
    </row>
    <row r="579" spans="2:6" ht="15.75" customHeight="1">
      <c r="B579" s="112"/>
      <c r="C579" s="113"/>
      <c r="D579" s="114"/>
      <c r="E579" s="114"/>
      <c r="F579" s="25"/>
    </row>
    <row r="580" spans="2:6" ht="15.75" customHeight="1">
      <c r="B580" s="112"/>
      <c r="C580" s="113"/>
      <c r="D580" s="114"/>
      <c r="E580" s="114"/>
      <c r="F580" s="25"/>
    </row>
    <row r="581" spans="2:6" ht="15.75" customHeight="1">
      <c r="B581" s="112"/>
      <c r="C581" s="113"/>
      <c r="D581" s="114"/>
      <c r="E581" s="114"/>
      <c r="F581" s="25"/>
    </row>
    <row r="582" spans="2:6" ht="15.75" customHeight="1">
      <c r="B582" s="112"/>
      <c r="C582" s="113"/>
      <c r="D582" s="114"/>
      <c r="E582" s="114"/>
      <c r="F582" s="25"/>
    </row>
    <row r="583" spans="2:6" ht="15.75" customHeight="1">
      <c r="B583" s="112"/>
      <c r="C583" s="113"/>
      <c r="D583" s="114"/>
      <c r="E583" s="114"/>
      <c r="F583" s="25"/>
    </row>
    <row r="584" spans="2:6" ht="15.75" customHeight="1">
      <c r="B584" s="112"/>
      <c r="C584" s="113"/>
      <c r="D584" s="114"/>
      <c r="E584" s="114"/>
      <c r="F584" s="25"/>
    </row>
    <row r="585" spans="2:6" ht="15.75" customHeight="1">
      <c r="B585" s="112"/>
      <c r="C585" s="113"/>
      <c r="D585" s="114"/>
      <c r="E585" s="114"/>
      <c r="F585" s="25"/>
    </row>
    <row r="586" spans="2:6" ht="15.75" customHeight="1">
      <c r="B586" s="112"/>
      <c r="C586" s="113"/>
      <c r="D586" s="114"/>
      <c r="E586" s="114"/>
      <c r="F586" s="25"/>
    </row>
    <row r="587" spans="2:6" ht="15.75" customHeight="1">
      <c r="B587" s="112"/>
      <c r="C587" s="113"/>
      <c r="D587" s="114"/>
      <c r="E587" s="114"/>
      <c r="F587" s="25"/>
    </row>
    <row r="588" spans="2:6" ht="15.75" customHeight="1">
      <c r="B588" s="112"/>
      <c r="C588" s="113"/>
      <c r="D588" s="114"/>
      <c r="E588" s="114"/>
      <c r="F588" s="25"/>
    </row>
    <row r="589" spans="2:6" ht="15.75" customHeight="1">
      <c r="B589" s="112"/>
      <c r="C589" s="113"/>
      <c r="D589" s="114"/>
      <c r="E589" s="114"/>
      <c r="F589" s="25"/>
    </row>
    <row r="590" spans="2:6" ht="15.75" customHeight="1">
      <c r="B590" s="112"/>
      <c r="C590" s="113"/>
      <c r="D590" s="114"/>
      <c r="E590" s="114"/>
      <c r="F590" s="25"/>
    </row>
    <row r="591" spans="2:6" ht="15.75" customHeight="1">
      <c r="B591" s="112"/>
      <c r="C591" s="113"/>
      <c r="D591" s="114"/>
      <c r="E591" s="114"/>
      <c r="F591" s="25"/>
    </row>
    <row r="592" spans="2:6" ht="15.75" customHeight="1">
      <c r="B592" s="112"/>
      <c r="C592" s="113"/>
      <c r="D592" s="114"/>
      <c r="E592" s="114"/>
      <c r="F592" s="25"/>
    </row>
    <row r="593" spans="2:6" ht="15.75" customHeight="1">
      <c r="B593" s="112"/>
      <c r="C593" s="113"/>
      <c r="D593" s="114"/>
      <c r="E593" s="114"/>
      <c r="F593" s="25"/>
    </row>
    <row r="594" spans="2:6" ht="15.75" customHeight="1">
      <c r="B594" s="112"/>
      <c r="C594" s="113"/>
      <c r="D594" s="114"/>
      <c r="E594" s="114"/>
      <c r="F594" s="25"/>
    </row>
    <row r="595" spans="2:6" ht="15.75" customHeight="1">
      <c r="B595" s="112"/>
      <c r="C595" s="113"/>
      <c r="D595" s="114"/>
      <c r="E595" s="114"/>
      <c r="F595" s="25"/>
    </row>
    <row r="596" spans="2:6" ht="15.75" customHeight="1">
      <c r="B596" s="112"/>
      <c r="C596" s="113"/>
      <c r="D596" s="114"/>
      <c r="E596" s="114"/>
      <c r="F596" s="25"/>
    </row>
    <row r="597" spans="2:6" ht="15.75" customHeight="1">
      <c r="B597" s="112"/>
      <c r="C597" s="113"/>
      <c r="D597" s="114"/>
      <c r="E597" s="114"/>
      <c r="F597" s="25"/>
    </row>
    <row r="598" spans="2:6" ht="15.75" customHeight="1">
      <c r="B598" s="112"/>
      <c r="C598" s="113"/>
      <c r="D598" s="114"/>
      <c r="E598" s="114"/>
      <c r="F598" s="25"/>
    </row>
    <row r="599" spans="2:6" ht="15.75" customHeight="1">
      <c r="B599" s="112"/>
      <c r="C599" s="113"/>
      <c r="D599" s="114"/>
      <c r="E599" s="114"/>
      <c r="F599" s="25"/>
    </row>
    <row r="600" spans="2:6" ht="15.75" customHeight="1">
      <c r="B600" s="112"/>
      <c r="C600" s="113"/>
      <c r="D600" s="114"/>
      <c r="E600" s="114"/>
      <c r="F600" s="25"/>
    </row>
    <row r="601" spans="2:6" ht="15.75" customHeight="1">
      <c r="B601" s="112"/>
      <c r="C601" s="113"/>
      <c r="D601" s="114"/>
      <c r="E601" s="114"/>
      <c r="F601" s="25"/>
    </row>
    <row r="602" spans="2:6" ht="15.75" customHeight="1">
      <c r="B602" s="112"/>
      <c r="C602" s="113"/>
      <c r="D602" s="114"/>
      <c r="E602" s="114"/>
      <c r="F602" s="25"/>
    </row>
    <row r="603" spans="2:6" ht="15.75" customHeight="1">
      <c r="B603" s="112"/>
      <c r="C603" s="113"/>
      <c r="D603" s="114"/>
      <c r="E603" s="114"/>
      <c r="F603" s="25"/>
    </row>
    <row r="604" spans="2:6" ht="15.75" customHeight="1">
      <c r="B604" s="112"/>
      <c r="C604" s="113"/>
      <c r="D604" s="114"/>
      <c r="E604" s="114"/>
      <c r="F604" s="25"/>
    </row>
    <row r="605" spans="2:6" ht="15.75" customHeight="1">
      <c r="B605" s="112"/>
      <c r="C605" s="113"/>
      <c r="D605" s="114"/>
      <c r="E605" s="114"/>
      <c r="F605" s="25"/>
    </row>
    <row r="606" spans="2:6" ht="15.75" customHeight="1">
      <c r="B606" s="112"/>
      <c r="C606" s="113"/>
      <c r="D606" s="114"/>
      <c r="E606" s="114"/>
      <c r="F606" s="25"/>
    </row>
    <row r="607" spans="2:6" ht="15.75" customHeight="1">
      <c r="B607" s="112"/>
      <c r="C607" s="113"/>
      <c r="D607" s="114"/>
      <c r="E607" s="114"/>
      <c r="F607" s="25"/>
    </row>
    <row r="608" spans="2:6" ht="15.75" customHeight="1">
      <c r="B608" s="112"/>
      <c r="C608" s="113"/>
      <c r="D608" s="114"/>
      <c r="E608" s="114"/>
      <c r="F608" s="25"/>
    </row>
    <row r="609" spans="2:6" ht="15.75" customHeight="1">
      <c r="B609" s="112"/>
      <c r="C609" s="113"/>
      <c r="D609" s="114"/>
      <c r="E609" s="114"/>
      <c r="F609" s="25"/>
    </row>
    <row r="610" spans="2:6" ht="15.75" customHeight="1">
      <c r="B610" s="112"/>
      <c r="C610" s="113"/>
      <c r="D610" s="114"/>
      <c r="E610" s="114"/>
      <c r="F610" s="25"/>
    </row>
    <row r="611" spans="2:6" ht="15.75" customHeight="1">
      <c r="B611" s="112"/>
      <c r="C611" s="113"/>
      <c r="D611" s="114"/>
      <c r="E611" s="114"/>
      <c r="F611" s="25"/>
    </row>
    <row r="612" spans="2:6" ht="15.75" customHeight="1">
      <c r="B612" s="112"/>
      <c r="C612" s="113"/>
      <c r="D612" s="114"/>
      <c r="E612" s="114"/>
      <c r="F612" s="25"/>
    </row>
    <row r="613" spans="2:6" ht="15.75" customHeight="1">
      <c r="B613" s="112"/>
      <c r="C613" s="113"/>
      <c r="D613" s="114"/>
      <c r="E613" s="114"/>
      <c r="F613" s="25"/>
    </row>
    <row r="614" spans="2:6" ht="15.75" customHeight="1">
      <c r="B614" s="112"/>
      <c r="C614" s="113"/>
      <c r="D614" s="114"/>
      <c r="E614" s="114"/>
      <c r="F614" s="25"/>
    </row>
    <row r="615" spans="2:6" ht="15.75" customHeight="1">
      <c r="B615" s="112"/>
      <c r="C615" s="113"/>
      <c r="D615" s="114"/>
      <c r="E615" s="114"/>
      <c r="F615" s="25"/>
    </row>
    <row r="616" spans="2:6" ht="15.75" customHeight="1">
      <c r="B616" s="112"/>
      <c r="C616" s="113"/>
      <c r="D616" s="114"/>
      <c r="E616" s="114"/>
      <c r="F616" s="25"/>
    </row>
    <row r="617" spans="2:6" ht="15.75" customHeight="1">
      <c r="B617" s="112"/>
      <c r="C617" s="113"/>
      <c r="D617" s="114"/>
      <c r="E617" s="114"/>
      <c r="F617" s="25"/>
    </row>
    <row r="618" spans="2:6" ht="15.75" customHeight="1">
      <c r="B618" s="112"/>
      <c r="C618" s="113"/>
      <c r="D618" s="114"/>
      <c r="E618" s="114"/>
      <c r="F618" s="25"/>
    </row>
    <row r="619" spans="2:6" ht="15.75" customHeight="1">
      <c r="B619" s="112"/>
      <c r="C619" s="113"/>
      <c r="D619" s="114"/>
      <c r="E619" s="114"/>
      <c r="F619" s="25"/>
    </row>
    <row r="620" spans="2:6" ht="15.75" customHeight="1">
      <c r="B620" s="112"/>
      <c r="C620" s="113"/>
      <c r="D620" s="114"/>
      <c r="E620" s="114"/>
      <c r="F620" s="25"/>
    </row>
    <row r="621" spans="2:6" ht="15.75" customHeight="1">
      <c r="B621" s="112"/>
      <c r="C621" s="113"/>
      <c r="D621" s="114"/>
      <c r="E621" s="114"/>
      <c r="F621" s="25"/>
    </row>
    <row r="622" spans="2:6" ht="15.75" customHeight="1">
      <c r="B622" s="112"/>
      <c r="C622" s="113"/>
      <c r="D622" s="114"/>
      <c r="E622" s="114"/>
      <c r="F622" s="25"/>
    </row>
    <row r="623" spans="2:6" ht="15.75" customHeight="1">
      <c r="B623" s="112"/>
      <c r="C623" s="113"/>
      <c r="D623" s="114"/>
      <c r="E623" s="114"/>
      <c r="F623" s="25"/>
    </row>
    <row r="624" spans="2:6" ht="15.75" customHeight="1">
      <c r="B624" s="112"/>
      <c r="C624" s="113"/>
      <c r="D624" s="114"/>
      <c r="E624" s="114"/>
      <c r="F624" s="25"/>
    </row>
    <row r="625" spans="2:6" ht="15.75" customHeight="1">
      <c r="B625" s="112"/>
      <c r="C625" s="113"/>
      <c r="D625" s="114"/>
      <c r="E625" s="114"/>
      <c r="F625" s="25"/>
    </row>
    <row r="626" spans="2:6" ht="15.75" customHeight="1">
      <c r="B626" s="112"/>
      <c r="C626" s="113"/>
      <c r="D626" s="114"/>
      <c r="E626" s="114"/>
      <c r="F626" s="25"/>
    </row>
    <row r="627" spans="2:6" ht="15.75" customHeight="1">
      <c r="B627" s="112"/>
      <c r="C627" s="113"/>
      <c r="D627" s="114"/>
      <c r="E627" s="114"/>
      <c r="F627" s="25"/>
    </row>
    <row r="628" spans="2:6" ht="15.75" customHeight="1">
      <c r="B628" s="112"/>
      <c r="C628" s="113"/>
      <c r="D628" s="114"/>
      <c r="E628" s="114"/>
      <c r="F628" s="25"/>
    </row>
    <row r="629" spans="2:6" ht="15.75" customHeight="1">
      <c r="B629" s="112"/>
      <c r="C629" s="113"/>
      <c r="D629" s="114"/>
      <c r="E629" s="114"/>
      <c r="F629" s="25"/>
    </row>
    <row r="630" spans="2:6" ht="15.75" customHeight="1">
      <c r="B630" s="112"/>
      <c r="C630" s="113"/>
      <c r="D630" s="114"/>
      <c r="E630" s="114"/>
      <c r="F630" s="25"/>
    </row>
    <row r="631" spans="2:6" ht="15.75" customHeight="1">
      <c r="B631" s="112"/>
      <c r="C631" s="113"/>
      <c r="D631" s="114"/>
      <c r="E631" s="114"/>
      <c r="F631" s="25"/>
    </row>
    <row r="632" spans="2:6" ht="15.75" customHeight="1">
      <c r="B632" s="112"/>
      <c r="C632" s="113"/>
      <c r="D632" s="114"/>
      <c r="E632" s="114"/>
      <c r="F632" s="25"/>
    </row>
    <row r="633" spans="2:6" ht="15.75" customHeight="1">
      <c r="B633" s="112"/>
      <c r="C633" s="113"/>
      <c r="D633" s="114"/>
      <c r="E633" s="114"/>
      <c r="F633" s="25"/>
    </row>
    <row r="634" spans="2:6" ht="15.75" customHeight="1">
      <c r="B634" s="112"/>
      <c r="C634" s="113"/>
      <c r="D634" s="114"/>
      <c r="E634" s="114"/>
      <c r="F634" s="25"/>
    </row>
    <row r="635" spans="2:6" ht="15.75" customHeight="1">
      <c r="B635" s="112"/>
      <c r="C635" s="113"/>
      <c r="D635" s="114"/>
      <c r="E635" s="114"/>
      <c r="F635" s="25"/>
    </row>
    <row r="636" spans="2:6" ht="15.75" customHeight="1">
      <c r="B636" s="112"/>
      <c r="C636" s="113"/>
      <c r="D636" s="114"/>
      <c r="E636" s="114"/>
      <c r="F636" s="25"/>
    </row>
    <row r="637" spans="2:6" ht="15.75" customHeight="1">
      <c r="B637" s="112"/>
      <c r="C637" s="113"/>
      <c r="D637" s="114"/>
      <c r="E637" s="114"/>
      <c r="F637" s="25"/>
    </row>
    <row r="638" spans="2:6" ht="15.75" customHeight="1">
      <c r="B638" s="112"/>
      <c r="C638" s="113"/>
      <c r="D638" s="114"/>
      <c r="E638" s="114"/>
      <c r="F638" s="25"/>
    </row>
    <row r="639" spans="2:6" ht="15.75" customHeight="1">
      <c r="B639" s="112"/>
      <c r="C639" s="113"/>
      <c r="D639" s="114"/>
      <c r="E639" s="114"/>
      <c r="F639" s="25"/>
    </row>
    <row r="640" spans="2:6" ht="15.75" customHeight="1">
      <c r="B640" s="112"/>
      <c r="C640" s="113"/>
      <c r="D640" s="114"/>
      <c r="E640" s="114"/>
      <c r="F640" s="25"/>
    </row>
    <row r="641" spans="2:6" ht="15.75" customHeight="1">
      <c r="B641" s="112"/>
      <c r="C641" s="113"/>
      <c r="D641" s="114"/>
      <c r="E641" s="114"/>
      <c r="F641" s="25"/>
    </row>
    <row r="642" spans="2:6" ht="15.75" customHeight="1">
      <c r="B642" s="112"/>
      <c r="C642" s="113"/>
      <c r="D642" s="114"/>
      <c r="E642" s="114"/>
      <c r="F642" s="25"/>
    </row>
    <row r="643" spans="2:6" ht="15.75" customHeight="1">
      <c r="B643" s="112"/>
      <c r="C643" s="113"/>
      <c r="D643" s="114"/>
      <c r="E643" s="114"/>
      <c r="F643" s="25"/>
    </row>
    <row r="644" spans="2:6" ht="15.75" customHeight="1">
      <c r="B644" s="112"/>
      <c r="C644" s="113"/>
      <c r="D644" s="114"/>
      <c r="E644" s="114"/>
      <c r="F644" s="25"/>
    </row>
    <row r="645" spans="2:6" ht="15.75" customHeight="1">
      <c r="B645" s="112"/>
      <c r="C645" s="113"/>
      <c r="D645" s="114"/>
      <c r="E645" s="114"/>
      <c r="F645" s="25"/>
    </row>
    <row r="646" spans="2:6" ht="15.75" customHeight="1">
      <c r="B646" s="112"/>
      <c r="C646" s="113"/>
      <c r="D646" s="114"/>
      <c r="E646" s="114"/>
      <c r="F646" s="25"/>
    </row>
    <row r="647" spans="2:6" ht="15.75" customHeight="1">
      <c r="B647" s="112"/>
      <c r="C647" s="113"/>
      <c r="D647" s="114"/>
      <c r="E647" s="114"/>
      <c r="F647" s="25"/>
    </row>
    <row r="648" spans="2:6" ht="15.75" customHeight="1">
      <c r="B648" s="112"/>
      <c r="C648" s="113"/>
      <c r="D648" s="114"/>
      <c r="E648" s="114"/>
      <c r="F648" s="25"/>
    </row>
    <row r="649" spans="2:6" ht="15.75" customHeight="1">
      <c r="B649" s="112"/>
      <c r="C649" s="113"/>
      <c r="D649" s="114"/>
      <c r="E649" s="114"/>
      <c r="F649" s="25"/>
    </row>
    <row r="650" spans="2:6" ht="15.75" customHeight="1">
      <c r="B650" s="112"/>
      <c r="C650" s="113"/>
      <c r="D650" s="114"/>
      <c r="E650" s="114"/>
      <c r="F650" s="25"/>
    </row>
    <row r="651" spans="2:6" ht="15.75" customHeight="1">
      <c r="B651" s="112"/>
      <c r="C651" s="113"/>
      <c r="D651" s="114"/>
      <c r="E651" s="114"/>
      <c r="F651" s="25"/>
    </row>
    <row r="652" spans="2:6" ht="15.75" customHeight="1">
      <c r="B652" s="112"/>
      <c r="C652" s="113"/>
      <c r="D652" s="114"/>
      <c r="E652" s="114"/>
      <c r="F652" s="25"/>
    </row>
    <row r="653" spans="2:6" ht="15.75" customHeight="1">
      <c r="B653" s="112"/>
      <c r="C653" s="113"/>
      <c r="D653" s="114"/>
      <c r="E653" s="114"/>
      <c r="F653" s="25"/>
    </row>
    <row r="654" spans="2:6" ht="15.75" customHeight="1">
      <c r="B654" s="112"/>
      <c r="C654" s="113"/>
      <c r="D654" s="114"/>
      <c r="E654" s="114"/>
      <c r="F654" s="25"/>
    </row>
    <row r="655" spans="2:6" ht="15.75" customHeight="1">
      <c r="B655" s="112"/>
      <c r="C655" s="113"/>
      <c r="D655" s="114"/>
      <c r="E655" s="114"/>
      <c r="F655" s="25"/>
    </row>
    <row r="656" spans="2:6" ht="15.75" customHeight="1">
      <c r="B656" s="112"/>
      <c r="C656" s="113"/>
      <c r="D656" s="114"/>
      <c r="E656" s="114"/>
      <c r="F656" s="25"/>
    </row>
    <row r="657" spans="2:6" ht="15.75" customHeight="1">
      <c r="B657" s="112"/>
      <c r="C657" s="113"/>
      <c r="D657" s="114"/>
      <c r="E657" s="114"/>
      <c r="F657" s="25"/>
    </row>
    <row r="658" spans="2:6" ht="15.75" customHeight="1">
      <c r="B658" s="112"/>
      <c r="C658" s="113"/>
      <c r="D658" s="114"/>
      <c r="E658" s="114"/>
      <c r="F658" s="25"/>
    </row>
    <row r="659" spans="2:6" ht="15.75" customHeight="1">
      <c r="B659" s="112"/>
      <c r="C659" s="113"/>
      <c r="D659" s="114"/>
      <c r="E659" s="114"/>
      <c r="F659" s="25"/>
    </row>
    <row r="660" spans="2:6" ht="15.75" customHeight="1">
      <c r="B660" s="112"/>
      <c r="C660" s="113"/>
      <c r="D660" s="114"/>
      <c r="E660" s="114"/>
      <c r="F660" s="25"/>
    </row>
    <row r="661" spans="2:6" ht="15.75" customHeight="1">
      <c r="B661" s="112"/>
      <c r="C661" s="113"/>
      <c r="D661" s="114"/>
      <c r="E661" s="114"/>
      <c r="F661" s="25"/>
    </row>
    <row r="662" spans="2:6" ht="15.75" customHeight="1">
      <c r="B662" s="112"/>
      <c r="C662" s="113"/>
      <c r="D662" s="114"/>
      <c r="E662" s="114"/>
      <c r="F662" s="25"/>
    </row>
    <row r="663" spans="2:6" ht="15.75" customHeight="1">
      <c r="B663" s="112"/>
      <c r="C663" s="113"/>
      <c r="D663" s="114"/>
      <c r="E663" s="114"/>
      <c r="F663" s="25"/>
    </row>
    <row r="664" spans="2:6" ht="15.75" customHeight="1">
      <c r="B664" s="112"/>
      <c r="C664" s="113"/>
      <c r="D664" s="114"/>
      <c r="E664" s="114"/>
      <c r="F664" s="25"/>
    </row>
    <row r="665" spans="2:6" ht="15.75" customHeight="1">
      <c r="B665" s="112"/>
      <c r="C665" s="113"/>
      <c r="D665" s="114"/>
      <c r="E665" s="114"/>
      <c r="F665" s="25"/>
    </row>
    <row r="666" spans="2:6" ht="15.75" customHeight="1">
      <c r="B666" s="112"/>
      <c r="C666" s="113"/>
      <c r="D666" s="114"/>
      <c r="E666" s="114"/>
      <c r="F666" s="25"/>
    </row>
    <row r="667" spans="2:6" ht="15.75" customHeight="1">
      <c r="B667" s="112"/>
      <c r="C667" s="113"/>
      <c r="D667" s="114"/>
      <c r="E667" s="114"/>
      <c r="F667" s="25"/>
    </row>
    <row r="668" spans="2:6" ht="15.75" customHeight="1">
      <c r="B668" s="112"/>
      <c r="C668" s="113"/>
      <c r="D668" s="114"/>
      <c r="E668" s="114"/>
      <c r="F668" s="25"/>
    </row>
    <row r="669" spans="2:6" ht="15.75" customHeight="1">
      <c r="B669" s="112"/>
      <c r="C669" s="113"/>
      <c r="D669" s="114"/>
      <c r="E669" s="114"/>
      <c r="F669" s="25"/>
    </row>
    <row r="670" spans="2:6" ht="15.75" customHeight="1">
      <c r="B670" s="112"/>
      <c r="C670" s="113"/>
      <c r="D670" s="114"/>
      <c r="E670" s="114"/>
      <c r="F670" s="25"/>
    </row>
    <row r="671" spans="2:6" ht="15.75" customHeight="1">
      <c r="B671" s="112"/>
      <c r="C671" s="113"/>
      <c r="D671" s="114"/>
      <c r="E671" s="114"/>
      <c r="F671" s="25"/>
    </row>
    <row r="672" spans="2:6" ht="15.75" customHeight="1">
      <c r="B672" s="112"/>
      <c r="C672" s="113"/>
      <c r="D672" s="114"/>
      <c r="E672" s="114"/>
      <c r="F672" s="25"/>
    </row>
    <row r="673" spans="2:6" ht="15.75" customHeight="1">
      <c r="B673" s="112"/>
      <c r="C673" s="113"/>
      <c r="D673" s="114"/>
      <c r="E673" s="114"/>
      <c r="F673" s="25"/>
    </row>
    <row r="674" spans="2:6" ht="15.75" customHeight="1">
      <c r="B674" s="112"/>
      <c r="C674" s="113"/>
      <c r="D674" s="114"/>
      <c r="E674" s="114"/>
      <c r="F674" s="25"/>
    </row>
    <row r="675" spans="2:6" ht="15.75" customHeight="1">
      <c r="B675" s="112"/>
      <c r="C675" s="113"/>
      <c r="D675" s="114"/>
      <c r="E675" s="114"/>
      <c r="F675" s="25"/>
    </row>
    <row r="676" spans="2:6" ht="15.75" customHeight="1">
      <c r="B676" s="112"/>
      <c r="C676" s="113"/>
      <c r="D676" s="114"/>
      <c r="E676" s="114"/>
      <c r="F676" s="25"/>
    </row>
    <row r="677" spans="2:6" ht="15.75" customHeight="1">
      <c r="B677" s="112"/>
      <c r="C677" s="113"/>
      <c r="D677" s="114"/>
      <c r="E677" s="114"/>
      <c r="F677" s="25"/>
    </row>
    <row r="678" spans="2:6" ht="15.75" customHeight="1">
      <c r="B678" s="112"/>
      <c r="C678" s="113"/>
      <c r="D678" s="114"/>
      <c r="E678" s="114"/>
      <c r="F678" s="25"/>
    </row>
    <row r="679" spans="2:6" ht="15.75" customHeight="1">
      <c r="B679" s="112"/>
      <c r="C679" s="113"/>
      <c r="D679" s="114"/>
      <c r="E679" s="114"/>
      <c r="F679" s="25"/>
    </row>
    <row r="680" spans="2:6" ht="15.75" customHeight="1">
      <c r="B680" s="112"/>
      <c r="C680" s="113"/>
      <c r="D680" s="114"/>
      <c r="E680" s="114"/>
      <c r="F680" s="25"/>
    </row>
    <row r="681" spans="2:6" ht="15.75" customHeight="1">
      <c r="B681" s="112"/>
      <c r="C681" s="113"/>
      <c r="D681" s="114"/>
      <c r="E681" s="114"/>
      <c r="F681" s="25"/>
    </row>
    <row r="682" spans="2:6" ht="15.75" customHeight="1">
      <c r="B682" s="112"/>
      <c r="C682" s="113"/>
      <c r="D682" s="114"/>
      <c r="E682" s="114"/>
      <c r="F682" s="25"/>
    </row>
    <row r="683" spans="2:6" ht="15.75" customHeight="1">
      <c r="B683" s="112"/>
      <c r="C683" s="113"/>
      <c r="D683" s="114"/>
      <c r="E683" s="114"/>
      <c r="F683" s="25"/>
    </row>
    <row r="684" spans="2:6" ht="15.75" customHeight="1">
      <c r="B684" s="112"/>
      <c r="C684" s="113"/>
      <c r="D684" s="114"/>
      <c r="E684" s="114"/>
      <c r="F684" s="25"/>
    </row>
    <row r="685" spans="2:6" ht="15.75" customHeight="1">
      <c r="B685" s="112"/>
      <c r="C685" s="113"/>
      <c r="D685" s="114"/>
      <c r="E685" s="114"/>
      <c r="F685" s="25"/>
    </row>
    <row r="686" spans="2:6" ht="15.75" customHeight="1">
      <c r="B686" s="112"/>
      <c r="C686" s="113"/>
      <c r="D686" s="114"/>
      <c r="E686" s="114"/>
      <c r="F686" s="25"/>
    </row>
    <row r="687" spans="2:6" ht="15.75" customHeight="1">
      <c r="B687" s="112"/>
      <c r="C687" s="113"/>
      <c r="D687" s="114"/>
      <c r="E687" s="114"/>
      <c r="F687" s="25"/>
    </row>
    <row r="688" spans="2:6" ht="15.75" customHeight="1">
      <c r="B688" s="112"/>
      <c r="C688" s="113"/>
      <c r="D688" s="114"/>
      <c r="E688" s="114"/>
      <c r="F688" s="25"/>
    </row>
    <row r="689" spans="2:6" ht="15.75" customHeight="1">
      <c r="B689" s="112"/>
      <c r="C689" s="113"/>
      <c r="D689" s="114"/>
      <c r="E689" s="114"/>
      <c r="F689" s="25"/>
    </row>
    <row r="690" spans="2:6" ht="15.75" customHeight="1">
      <c r="B690" s="112"/>
      <c r="C690" s="113"/>
      <c r="D690" s="114"/>
      <c r="E690" s="114"/>
      <c r="F690" s="25"/>
    </row>
    <row r="691" spans="2:6" ht="15.75" customHeight="1">
      <c r="B691" s="112"/>
      <c r="C691" s="113"/>
      <c r="D691" s="114"/>
      <c r="E691" s="114"/>
      <c r="F691" s="25"/>
    </row>
    <row r="692" spans="2:6" ht="15.75" customHeight="1">
      <c r="B692" s="112"/>
      <c r="C692" s="113"/>
      <c r="D692" s="114"/>
      <c r="E692" s="114"/>
      <c r="F692" s="25"/>
    </row>
    <row r="693" spans="2:6" ht="15.75" customHeight="1">
      <c r="B693" s="112"/>
      <c r="C693" s="113"/>
      <c r="D693" s="114"/>
      <c r="E693" s="114"/>
      <c r="F693" s="25"/>
    </row>
    <row r="694" spans="2:6" ht="15.75" customHeight="1">
      <c r="B694" s="112"/>
      <c r="C694" s="113"/>
      <c r="D694" s="114"/>
      <c r="E694" s="114"/>
      <c r="F694" s="25"/>
    </row>
    <row r="695" spans="2:6" ht="15.75" customHeight="1">
      <c r="B695" s="112"/>
      <c r="C695" s="113"/>
      <c r="D695" s="114"/>
      <c r="E695" s="114"/>
      <c r="F695" s="25"/>
    </row>
    <row r="696" spans="2:6" ht="15.75" customHeight="1">
      <c r="B696" s="112"/>
      <c r="C696" s="113"/>
      <c r="D696" s="114"/>
      <c r="E696" s="114"/>
      <c r="F696" s="25"/>
    </row>
    <row r="697" spans="2:6" ht="15.75" customHeight="1">
      <c r="B697" s="112"/>
      <c r="C697" s="113"/>
      <c r="D697" s="114"/>
      <c r="E697" s="114"/>
      <c r="F697" s="25"/>
    </row>
    <row r="698" spans="2:6" ht="15.75" customHeight="1">
      <c r="B698" s="112"/>
      <c r="C698" s="113"/>
      <c r="D698" s="114"/>
      <c r="E698" s="114"/>
      <c r="F698" s="25"/>
    </row>
    <row r="699" spans="2:6" ht="15.75" customHeight="1">
      <c r="B699" s="112"/>
      <c r="C699" s="113"/>
      <c r="D699" s="114"/>
      <c r="E699" s="114"/>
      <c r="F699" s="25"/>
    </row>
    <row r="700" spans="2:6" ht="15.75" customHeight="1">
      <c r="B700" s="112"/>
      <c r="C700" s="113"/>
      <c r="D700" s="114"/>
      <c r="E700" s="114"/>
      <c r="F700" s="25"/>
    </row>
    <row r="701" spans="2:6" ht="15.75" customHeight="1">
      <c r="B701" s="112"/>
      <c r="C701" s="113"/>
      <c r="D701" s="114"/>
      <c r="E701" s="114"/>
      <c r="F701" s="25"/>
    </row>
    <row r="702" spans="2:6" ht="15.75" customHeight="1">
      <c r="B702" s="112"/>
      <c r="C702" s="113"/>
      <c r="D702" s="114"/>
      <c r="E702" s="114"/>
      <c r="F702" s="25"/>
    </row>
    <row r="703" spans="2:6" ht="15.75" customHeight="1">
      <c r="B703" s="112"/>
      <c r="C703" s="113"/>
      <c r="D703" s="114"/>
      <c r="E703" s="114"/>
      <c r="F703" s="25"/>
    </row>
    <row r="704" spans="2:6" ht="15.75" customHeight="1">
      <c r="B704" s="112"/>
      <c r="C704" s="113"/>
      <c r="D704" s="114"/>
      <c r="E704" s="114"/>
      <c r="F704" s="25"/>
    </row>
    <row r="705" spans="2:6" ht="15.75" customHeight="1">
      <c r="B705" s="112"/>
      <c r="C705" s="113"/>
      <c r="D705" s="114"/>
      <c r="E705" s="114"/>
      <c r="F705" s="25"/>
    </row>
    <row r="706" spans="2:6" ht="15.75" customHeight="1">
      <c r="B706" s="112"/>
      <c r="C706" s="113"/>
      <c r="D706" s="114"/>
      <c r="E706" s="114"/>
      <c r="F706" s="25"/>
    </row>
    <row r="707" spans="2:6" ht="15.75" customHeight="1">
      <c r="B707" s="112"/>
      <c r="C707" s="113"/>
      <c r="D707" s="114"/>
      <c r="E707" s="114"/>
      <c r="F707" s="25"/>
    </row>
    <row r="708" spans="2:6" ht="15.75" customHeight="1">
      <c r="B708" s="112"/>
      <c r="C708" s="113"/>
      <c r="D708" s="114"/>
      <c r="E708" s="114"/>
      <c r="F708" s="25"/>
    </row>
    <row r="709" spans="2:6" ht="15.75" customHeight="1">
      <c r="B709" s="112"/>
      <c r="C709" s="113"/>
      <c r="D709" s="114"/>
      <c r="E709" s="114"/>
      <c r="F709" s="25"/>
    </row>
    <row r="710" spans="2:6" ht="15.75" customHeight="1">
      <c r="B710" s="112"/>
      <c r="C710" s="113"/>
      <c r="D710" s="114"/>
      <c r="E710" s="114"/>
      <c r="F710" s="25"/>
    </row>
    <row r="711" spans="2:6" ht="15.75" customHeight="1">
      <c r="B711" s="112"/>
      <c r="C711" s="113"/>
      <c r="D711" s="114"/>
      <c r="E711" s="114"/>
      <c r="F711" s="25"/>
    </row>
    <row r="712" spans="2:6" ht="15.75" customHeight="1">
      <c r="B712" s="112"/>
      <c r="C712" s="113"/>
      <c r="D712" s="114"/>
      <c r="E712" s="114"/>
      <c r="F712" s="25"/>
    </row>
    <row r="713" spans="2:6" ht="15.75" customHeight="1">
      <c r="B713" s="112"/>
      <c r="C713" s="113"/>
      <c r="D713" s="114"/>
      <c r="E713" s="114"/>
      <c r="F713" s="25"/>
    </row>
    <row r="714" spans="2:6" ht="15.75" customHeight="1">
      <c r="B714" s="112"/>
      <c r="C714" s="113"/>
      <c r="D714" s="114"/>
      <c r="E714" s="114"/>
      <c r="F714" s="25"/>
    </row>
    <row r="715" spans="2:6" ht="15.75" customHeight="1">
      <c r="B715" s="112"/>
      <c r="C715" s="113"/>
      <c r="D715" s="114"/>
      <c r="E715" s="114"/>
      <c r="F715" s="25"/>
    </row>
    <row r="716" spans="2:6" ht="15.75" customHeight="1">
      <c r="B716" s="112"/>
      <c r="C716" s="113"/>
      <c r="D716" s="114"/>
      <c r="E716" s="114"/>
      <c r="F716" s="25"/>
    </row>
    <row r="717" spans="2:6" ht="15.75" customHeight="1">
      <c r="B717" s="112"/>
      <c r="C717" s="113"/>
      <c r="D717" s="114"/>
      <c r="E717" s="114"/>
      <c r="F717" s="25"/>
    </row>
    <row r="718" spans="2:6" ht="15.75" customHeight="1">
      <c r="B718" s="112"/>
      <c r="C718" s="113"/>
      <c r="D718" s="114"/>
      <c r="E718" s="114"/>
      <c r="F718" s="25"/>
    </row>
    <row r="719" spans="2:6" ht="15.75" customHeight="1">
      <c r="B719" s="112"/>
      <c r="C719" s="113"/>
      <c r="D719" s="114"/>
      <c r="E719" s="114"/>
      <c r="F719" s="25"/>
    </row>
    <row r="720" spans="2:6" ht="15.75" customHeight="1">
      <c r="B720" s="112"/>
      <c r="C720" s="113"/>
      <c r="D720" s="114"/>
      <c r="E720" s="114"/>
      <c r="F720" s="25"/>
    </row>
    <row r="721" spans="2:6" ht="15.75" customHeight="1">
      <c r="B721" s="112"/>
      <c r="C721" s="113"/>
      <c r="D721" s="114"/>
      <c r="E721" s="114"/>
      <c r="F721" s="25"/>
    </row>
    <row r="722" spans="2:6" ht="15.75" customHeight="1">
      <c r="B722" s="112"/>
      <c r="C722" s="113"/>
      <c r="D722" s="114"/>
      <c r="E722" s="114"/>
      <c r="F722" s="25"/>
    </row>
    <row r="723" spans="2:6" ht="15.75" customHeight="1">
      <c r="B723" s="112"/>
      <c r="C723" s="113"/>
      <c r="D723" s="114"/>
      <c r="E723" s="114"/>
      <c r="F723" s="25"/>
    </row>
    <row r="724" spans="2:6" ht="15.75" customHeight="1">
      <c r="B724" s="112"/>
      <c r="C724" s="113"/>
      <c r="D724" s="114"/>
      <c r="E724" s="114"/>
      <c r="F724" s="25"/>
    </row>
    <row r="725" spans="2:6" ht="15.75" customHeight="1">
      <c r="B725" s="112"/>
      <c r="C725" s="113"/>
      <c r="D725" s="114"/>
      <c r="E725" s="114"/>
      <c r="F725" s="25"/>
    </row>
    <row r="726" spans="2:6" ht="15.75" customHeight="1">
      <c r="B726" s="112"/>
      <c r="C726" s="113"/>
      <c r="D726" s="114"/>
      <c r="E726" s="114"/>
      <c r="F726" s="25"/>
    </row>
    <row r="727" spans="2:6" ht="15.75" customHeight="1">
      <c r="B727" s="112"/>
      <c r="C727" s="113"/>
      <c r="D727" s="114"/>
      <c r="E727" s="114"/>
      <c r="F727" s="25"/>
    </row>
    <row r="728" spans="2:6" ht="15.75" customHeight="1">
      <c r="B728" s="112"/>
      <c r="C728" s="113"/>
      <c r="D728" s="114"/>
      <c r="E728" s="114"/>
      <c r="F728" s="25"/>
    </row>
    <row r="729" spans="2:6" ht="15.75" customHeight="1">
      <c r="B729" s="112"/>
      <c r="C729" s="113"/>
      <c r="D729" s="114"/>
      <c r="E729" s="114"/>
      <c r="F729" s="25"/>
    </row>
    <row r="730" spans="2:6" ht="15.75" customHeight="1">
      <c r="B730" s="112"/>
      <c r="C730" s="113"/>
      <c r="D730" s="114"/>
      <c r="E730" s="114"/>
      <c r="F730" s="25"/>
    </row>
    <row r="731" spans="2:6" ht="15.75" customHeight="1">
      <c r="B731" s="112"/>
      <c r="C731" s="113"/>
      <c r="D731" s="114"/>
      <c r="E731" s="114"/>
      <c r="F731" s="25"/>
    </row>
    <row r="732" spans="2:6" ht="15.75" customHeight="1">
      <c r="B732" s="112"/>
      <c r="C732" s="113"/>
      <c r="D732" s="114"/>
      <c r="E732" s="114"/>
      <c r="F732" s="25"/>
    </row>
    <row r="733" spans="2:6" ht="15.75" customHeight="1">
      <c r="B733" s="112"/>
      <c r="C733" s="113"/>
      <c r="D733" s="114"/>
      <c r="E733" s="114"/>
      <c r="F733" s="25"/>
    </row>
    <row r="734" spans="2:6" ht="15.75" customHeight="1">
      <c r="B734" s="112"/>
      <c r="C734" s="113"/>
      <c r="D734" s="114"/>
      <c r="E734" s="114"/>
      <c r="F734" s="25"/>
    </row>
    <row r="735" spans="2:6" ht="15.75" customHeight="1">
      <c r="B735" s="112"/>
      <c r="C735" s="113"/>
      <c r="D735" s="114"/>
      <c r="E735" s="114"/>
      <c r="F735" s="25"/>
    </row>
    <row r="736" spans="2:6" ht="15.75" customHeight="1">
      <c r="B736" s="112"/>
      <c r="C736" s="113"/>
      <c r="D736" s="114"/>
      <c r="E736" s="114"/>
      <c r="F736" s="25"/>
    </row>
    <row r="737" spans="2:6" ht="15.75" customHeight="1">
      <c r="B737" s="112"/>
      <c r="C737" s="113"/>
      <c r="D737" s="114"/>
      <c r="E737" s="114"/>
      <c r="F737" s="25"/>
    </row>
    <row r="738" spans="2:6" ht="15.75" customHeight="1">
      <c r="B738" s="112"/>
      <c r="C738" s="113"/>
      <c r="D738" s="114"/>
      <c r="E738" s="114"/>
      <c r="F738" s="25"/>
    </row>
    <row r="739" spans="2:6" ht="15.75" customHeight="1">
      <c r="B739" s="112"/>
      <c r="C739" s="113"/>
      <c r="D739" s="114"/>
      <c r="E739" s="114"/>
      <c r="F739" s="25"/>
    </row>
    <row r="740" spans="2:6" ht="15.75" customHeight="1">
      <c r="B740" s="112"/>
      <c r="C740" s="113"/>
      <c r="D740" s="114"/>
      <c r="E740" s="114"/>
      <c r="F740" s="25"/>
    </row>
    <row r="741" spans="2:6" ht="15.75" customHeight="1">
      <c r="B741" s="112"/>
      <c r="C741" s="113"/>
      <c r="D741" s="114"/>
      <c r="E741" s="114"/>
      <c r="F741" s="25"/>
    </row>
    <row r="742" spans="2:6" ht="15.75" customHeight="1">
      <c r="B742" s="112"/>
      <c r="C742" s="113"/>
      <c r="D742" s="114"/>
      <c r="E742" s="114"/>
      <c r="F742" s="25"/>
    </row>
    <row r="743" spans="2:6" ht="15.75" customHeight="1">
      <c r="B743" s="112"/>
      <c r="C743" s="113"/>
      <c r="D743" s="114"/>
      <c r="E743" s="114"/>
      <c r="F743" s="25"/>
    </row>
    <row r="744" spans="2:6" ht="15.75" customHeight="1">
      <c r="B744" s="112"/>
      <c r="C744" s="113"/>
      <c r="D744" s="114"/>
      <c r="E744" s="114"/>
      <c r="F744" s="25"/>
    </row>
    <row r="745" spans="2:6" ht="15.75" customHeight="1">
      <c r="B745" s="112"/>
      <c r="C745" s="113"/>
      <c r="D745" s="114"/>
      <c r="E745" s="114"/>
      <c r="F745" s="25"/>
    </row>
    <row r="746" spans="2:6" ht="15.75" customHeight="1">
      <c r="B746" s="112"/>
      <c r="C746" s="113"/>
      <c r="D746" s="114"/>
      <c r="E746" s="114"/>
      <c r="F746" s="25"/>
    </row>
    <row r="747" spans="2:6" ht="15.75" customHeight="1">
      <c r="B747" s="112"/>
      <c r="C747" s="113"/>
      <c r="D747" s="114"/>
      <c r="E747" s="114"/>
      <c r="F747" s="25"/>
    </row>
    <row r="748" spans="2:6" ht="15.75" customHeight="1">
      <c r="B748" s="112"/>
      <c r="C748" s="113"/>
      <c r="D748" s="114"/>
      <c r="E748" s="114"/>
      <c r="F748" s="25"/>
    </row>
    <row r="749" spans="2:6" ht="15.75" customHeight="1">
      <c r="B749" s="112"/>
      <c r="C749" s="113"/>
      <c r="D749" s="114"/>
      <c r="E749" s="114"/>
      <c r="F749" s="25"/>
    </row>
    <row r="750" spans="2:6" ht="15.75" customHeight="1">
      <c r="B750" s="112"/>
      <c r="C750" s="113"/>
      <c r="D750" s="114"/>
      <c r="E750" s="114"/>
      <c r="F750" s="25"/>
    </row>
    <row r="751" spans="2:6" ht="15.75" customHeight="1">
      <c r="B751" s="112"/>
      <c r="C751" s="113"/>
      <c r="D751" s="114"/>
      <c r="E751" s="114"/>
      <c r="F751" s="25"/>
    </row>
    <row r="752" spans="2:6" ht="15.75" customHeight="1">
      <c r="B752" s="112"/>
      <c r="C752" s="113"/>
      <c r="D752" s="114"/>
      <c r="E752" s="114"/>
      <c r="F752" s="25"/>
    </row>
    <row r="753" spans="2:6" ht="15.75" customHeight="1">
      <c r="B753" s="112"/>
      <c r="C753" s="113"/>
      <c r="D753" s="114"/>
      <c r="E753" s="114"/>
      <c r="F753" s="25"/>
    </row>
    <row r="754" spans="2:6" ht="15.75" customHeight="1">
      <c r="B754" s="112"/>
      <c r="C754" s="113"/>
      <c r="D754" s="114"/>
      <c r="E754" s="114"/>
      <c r="F754" s="25"/>
    </row>
    <row r="755" spans="2:6" ht="15.75" customHeight="1">
      <c r="B755" s="112"/>
      <c r="C755" s="113"/>
      <c r="D755" s="114"/>
      <c r="E755" s="114"/>
      <c r="F755" s="25"/>
    </row>
    <row r="756" spans="2:6" ht="15.75" customHeight="1">
      <c r="B756" s="112"/>
      <c r="C756" s="113"/>
      <c r="D756" s="114"/>
      <c r="E756" s="114"/>
      <c r="F756" s="25"/>
    </row>
    <row r="757" spans="2:6" ht="15.75" customHeight="1">
      <c r="B757" s="112"/>
      <c r="C757" s="113"/>
      <c r="D757" s="114"/>
      <c r="E757" s="114"/>
      <c r="F757" s="25"/>
    </row>
    <row r="758" spans="2:6" ht="15.75" customHeight="1">
      <c r="B758" s="112"/>
      <c r="C758" s="113"/>
      <c r="D758" s="114"/>
      <c r="E758" s="114"/>
      <c r="F758" s="25"/>
    </row>
    <row r="759" spans="2:6" ht="15.75" customHeight="1">
      <c r="B759" s="112"/>
      <c r="C759" s="113"/>
      <c r="D759" s="114"/>
      <c r="E759" s="114"/>
      <c r="F759" s="25"/>
    </row>
    <row r="760" spans="2:6" ht="15.75" customHeight="1">
      <c r="B760" s="112"/>
      <c r="C760" s="113"/>
      <c r="D760" s="114"/>
      <c r="E760" s="114"/>
      <c r="F760" s="25"/>
    </row>
    <row r="761" spans="2:6" ht="15.75" customHeight="1">
      <c r="B761" s="112"/>
      <c r="C761" s="113"/>
      <c r="D761" s="114"/>
      <c r="E761" s="114"/>
      <c r="F761" s="25"/>
    </row>
    <row r="762" spans="2:6" ht="15.75" customHeight="1">
      <c r="B762" s="112"/>
      <c r="C762" s="113"/>
      <c r="D762" s="114"/>
      <c r="E762" s="114"/>
      <c r="F762" s="25"/>
    </row>
    <row r="763" spans="2:6" ht="15.75" customHeight="1">
      <c r="B763" s="112"/>
      <c r="C763" s="113"/>
      <c r="D763" s="114"/>
      <c r="E763" s="114"/>
      <c r="F763" s="25"/>
    </row>
    <row r="764" spans="2:6" ht="15.75" customHeight="1">
      <c r="B764" s="112"/>
      <c r="C764" s="113"/>
      <c r="D764" s="114"/>
      <c r="E764" s="114"/>
      <c r="F764" s="25"/>
    </row>
    <row r="765" spans="2:6" ht="15.75" customHeight="1">
      <c r="B765" s="112"/>
      <c r="C765" s="113"/>
      <c r="D765" s="114"/>
      <c r="E765" s="114"/>
      <c r="F765" s="25"/>
    </row>
    <row r="766" spans="2:6" ht="15.75" customHeight="1">
      <c r="B766" s="112"/>
      <c r="C766" s="113"/>
      <c r="D766" s="114"/>
      <c r="E766" s="114"/>
      <c r="F766" s="25"/>
    </row>
    <row r="767" spans="2:6" ht="15.75" customHeight="1">
      <c r="B767" s="112"/>
      <c r="C767" s="113"/>
      <c r="D767" s="114"/>
      <c r="E767" s="114"/>
      <c r="F767" s="25"/>
    </row>
    <row r="768" spans="2:6" ht="15.75" customHeight="1">
      <c r="B768" s="112"/>
      <c r="C768" s="113"/>
      <c r="D768" s="114"/>
      <c r="E768" s="114"/>
      <c r="F768" s="25"/>
    </row>
    <row r="769" spans="2:6" ht="15.75" customHeight="1">
      <c r="B769" s="112"/>
      <c r="C769" s="113"/>
      <c r="D769" s="114"/>
      <c r="E769" s="114"/>
      <c r="F769" s="25"/>
    </row>
    <row r="770" spans="2:6" ht="15.75" customHeight="1">
      <c r="B770" s="112"/>
      <c r="C770" s="113"/>
      <c r="D770" s="114"/>
      <c r="E770" s="114"/>
      <c r="F770" s="25"/>
    </row>
    <row r="771" spans="2:6" ht="15.75" customHeight="1">
      <c r="B771" s="112"/>
      <c r="C771" s="113"/>
      <c r="D771" s="114"/>
      <c r="E771" s="114"/>
      <c r="F771" s="25"/>
    </row>
    <row r="772" spans="2:6" ht="15.75" customHeight="1">
      <c r="B772" s="112"/>
      <c r="C772" s="113"/>
      <c r="D772" s="114"/>
      <c r="E772" s="114"/>
      <c r="F772" s="25"/>
    </row>
    <row r="773" spans="2:6" ht="15.75" customHeight="1">
      <c r="B773" s="112"/>
      <c r="C773" s="113"/>
      <c r="D773" s="114"/>
      <c r="E773" s="114"/>
      <c r="F773" s="25"/>
    </row>
    <row r="774" spans="2:6" ht="15.75" customHeight="1">
      <c r="B774" s="112"/>
      <c r="C774" s="113"/>
      <c r="D774" s="114"/>
      <c r="E774" s="114"/>
      <c r="F774" s="25"/>
    </row>
    <row r="775" spans="2:6" ht="15.75" customHeight="1">
      <c r="B775" s="112"/>
      <c r="C775" s="113"/>
      <c r="D775" s="114"/>
      <c r="E775" s="114"/>
      <c r="F775" s="25"/>
    </row>
    <row r="776" spans="2:6" ht="15.75" customHeight="1">
      <c r="B776" s="112"/>
      <c r="C776" s="113"/>
      <c r="D776" s="114"/>
      <c r="E776" s="114"/>
      <c r="F776" s="25"/>
    </row>
    <row r="777" spans="2:6" ht="15.75" customHeight="1">
      <c r="B777" s="112"/>
      <c r="C777" s="113"/>
      <c r="D777" s="114"/>
      <c r="E777" s="114"/>
      <c r="F777" s="25"/>
    </row>
    <row r="778" spans="2:6" ht="15.75" customHeight="1">
      <c r="B778" s="112"/>
      <c r="C778" s="113"/>
      <c r="D778" s="114"/>
      <c r="E778" s="114"/>
      <c r="F778" s="25"/>
    </row>
    <row r="779" spans="2:6" ht="15.75" customHeight="1">
      <c r="B779" s="112"/>
      <c r="C779" s="113"/>
      <c r="D779" s="114"/>
      <c r="E779" s="114"/>
      <c r="F779" s="25"/>
    </row>
    <row r="780" spans="2:6" ht="15.75" customHeight="1">
      <c r="B780" s="112"/>
      <c r="C780" s="113"/>
      <c r="D780" s="114"/>
      <c r="E780" s="114"/>
      <c r="F780" s="25"/>
    </row>
    <row r="781" spans="2:6" ht="15.75" customHeight="1">
      <c r="B781" s="112"/>
      <c r="C781" s="113"/>
      <c r="D781" s="114"/>
      <c r="E781" s="114"/>
      <c r="F781" s="25"/>
    </row>
    <row r="782" spans="2:6" ht="15.75" customHeight="1">
      <c r="B782" s="112"/>
      <c r="C782" s="113"/>
      <c r="D782" s="114"/>
      <c r="E782" s="114"/>
      <c r="F782" s="25"/>
    </row>
    <row r="783" spans="2:6" ht="15.75" customHeight="1">
      <c r="B783" s="112"/>
      <c r="C783" s="113"/>
      <c r="D783" s="114"/>
      <c r="E783" s="114"/>
      <c r="F783" s="25"/>
    </row>
    <row r="784" spans="2:6" ht="15.75" customHeight="1">
      <c r="B784" s="112"/>
      <c r="C784" s="113"/>
      <c r="D784" s="114"/>
      <c r="E784" s="114"/>
      <c r="F784" s="25"/>
    </row>
    <row r="785" spans="2:6" ht="15.75" customHeight="1">
      <c r="B785" s="112"/>
      <c r="C785" s="113"/>
      <c r="D785" s="114"/>
      <c r="E785" s="114"/>
      <c r="F785" s="25"/>
    </row>
    <row r="786" spans="2:6" ht="15.75" customHeight="1">
      <c r="B786" s="112"/>
      <c r="C786" s="113"/>
      <c r="D786" s="114"/>
      <c r="E786" s="114"/>
      <c r="F786" s="25"/>
    </row>
    <row r="787" spans="2:6" ht="15.75" customHeight="1">
      <c r="B787" s="112"/>
      <c r="C787" s="113"/>
      <c r="D787" s="114"/>
      <c r="E787" s="114"/>
      <c r="F787" s="25"/>
    </row>
    <row r="788" spans="2:6" ht="15.75" customHeight="1">
      <c r="B788" s="112"/>
      <c r="C788" s="113"/>
      <c r="D788" s="114"/>
      <c r="E788" s="114"/>
      <c r="F788" s="25"/>
    </row>
    <row r="789" spans="2:6" ht="15.75" customHeight="1">
      <c r="B789" s="112"/>
      <c r="C789" s="113"/>
      <c r="D789" s="114"/>
      <c r="E789" s="114"/>
      <c r="F789" s="25"/>
    </row>
    <row r="790" spans="2:6" ht="15.75" customHeight="1">
      <c r="B790" s="112"/>
      <c r="C790" s="113"/>
      <c r="D790" s="114"/>
      <c r="E790" s="114"/>
      <c r="F790" s="25"/>
    </row>
    <row r="791" spans="2:6" ht="15.75" customHeight="1">
      <c r="B791" s="112"/>
      <c r="C791" s="113"/>
      <c r="D791" s="114"/>
      <c r="E791" s="114"/>
      <c r="F791" s="25"/>
    </row>
    <row r="792" spans="2:6" ht="15.75" customHeight="1">
      <c r="B792" s="112"/>
      <c r="C792" s="113"/>
      <c r="D792" s="114"/>
      <c r="E792" s="114"/>
      <c r="F792" s="25"/>
    </row>
    <row r="793" spans="2:6" ht="15.75" customHeight="1">
      <c r="B793" s="112"/>
      <c r="C793" s="113"/>
      <c r="D793" s="114"/>
      <c r="E793" s="114"/>
      <c r="F793" s="25"/>
    </row>
    <row r="794" spans="2:6" ht="15.75" customHeight="1">
      <c r="B794" s="112"/>
      <c r="C794" s="113"/>
      <c r="D794" s="114"/>
      <c r="E794" s="114"/>
      <c r="F794" s="25"/>
    </row>
    <row r="795" spans="2:6" ht="15.75" customHeight="1">
      <c r="B795" s="112"/>
      <c r="C795" s="113"/>
      <c r="D795" s="114"/>
      <c r="E795" s="114"/>
      <c r="F795" s="25"/>
    </row>
    <row r="796" spans="2:6" ht="15.75" customHeight="1">
      <c r="B796" s="112"/>
      <c r="C796" s="113"/>
      <c r="D796" s="114"/>
      <c r="E796" s="114"/>
      <c r="F796" s="25"/>
    </row>
    <row r="797" spans="2:6" ht="15.75" customHeight="1">
      <c r="B797" s="112"/>
      <c r="C797" s="113"/>
      <c r="D797" s="114"/>
      <c r="E797" s="114"/>
      <c r="F797" s="25"/>
    </row>
    <row r="798" spans="2:6" ht="15.75" customHeight="1">
      <c r="B798" s="112"/>
      <c r="C798" s="113"/>
      <c r="D798" s="114"/>
      <c r="E798" s="114"/>
      <c r="F798" s="25"/>
    </row>
    <row r="799" spans="2:6" ht="15.75" customHeight="1">
      <c r="B799" s="112"/>
      <c r="C799" s="113"/>
      <c r="D799" s="114"/>
      <c r="E799" s="114"/>
      <c r="F799" s="25"/>
    </row>
    <row r="800" spans="2:6" ht="15.75" customHeight="1">
      <c r="B800" s="112"/>
      <c r="C800" s="113"/>
      <c r="D800" s="114"/>
      <c r="E800" s="114"/>
      <c r="F800" s="25"/>
    </row>
    <row r="801" spans="2:6" ht="15.75" customHeight="1">
      <c r="B801" s="112"/>
      <c r="C801" s="113"/>
      <c r="D801" s="114"/>
      <c r="E801" s="114"/>
      <c r="F801" s="25"/>
    </row>
    <row r="802" spans="2:6" ht="15.75" customHeight="1">
      <c r="B802" s="112"/>
      <c r="C802" s="113"/>
      <c r="D802" s="114"/>
      <c r="E802" s="114"/>
      <c r="F802" s="25"/>
    </row>
    <row r="803" spans="2:6" ht="15.75" customHeight="1">
      <c r="B803" s="112"/>
      <c r="C803" s="113"/>
      <c r="D803" s="114"/>
      <c r="E803" s="114"/>
      <c r="F803" s="25"/>
    </row>
    <row r="804" spans="2:6" ht="15.75" customHeight="1">
      <c r="B804" s="112"/>
      <c r="C804" s="113"/>
      <c r="D804" s="114"/>
      <c r="E804" s="114"/>
      <c r="F804" s="25"/>
    </row>
    <row r="805" spans="2:6" ht="15.75" customHeight="1">
      <c r="B805" s="112"/>
      <c r="C805" s="113"/>
      <c r="D805" s="114"/>
      <c r="E805" s="114"/>
      <c r="F805" s="25"/>
    </row>
    <row r="806" spans="2:6" ht="15.75" customHeight="1">
      <c r="B806" s="112"/>
      <c r="C806" s="113"/>
      <c r="D806" s="114"/>
      <c r="E806" s="114"/>
      <c r="F806" s="25"/>
    </row>
    <row r="807" spans="2:6" ht="15.75" customHeight="1">
      <c r="B807" s="112"/>
      <c r="C807" s="113"/>
      <c r="D807" s="114"/>
      <c r="E807" s="114"/>
      <c r="F807" s="25"/>
    </row>
    <row r="808" spans="2:6" ht="15.75" customHeight="1">
      <c r="B808" s="112"/>
      <c r="C808" s="113"/>
      <c r="D808" s="114"/>
      <c r="E808" s="114"/>
      <c r="F808" s="25"/>
    </row>
    <row r="809" spans="2:6" ht="15.75" customHeight="1">
      <c r="B809" s="112"/>
      <c r="C809" s="113"/>
      <c r="D809" s="114"/>
      <c r="E809" s="114"/>
      <c r="F809" s="25"/>
    </row>
    <row r="810" spans="2:6" ht="15.75" customHeight="1">
      <c r="B810" s="112"/>
      <c r="C810" s="113"/>
      <c r="D810" s="114"/>
      <c r="E810" s="114"/>
      <c r="F810" s="25"/>
    </row>
    <row r="811" spans="2:6" ht="15.75" customHeight="1">
      <c r="B811" s="112"/>
      <c r="C811" s="113"/>
      <c r="D811" s="114"/>
      <c r="E811" s="114"/>
      <c r="F811" s="25"/>
    </row>
    <row r="812" spans="2:6" ht="15.75" customHeight="1">
      <c r="B812" s="112"/>
      <c r="C812" s="113"/>
      <c r="D812" s="114"/>
      <c r="E812" s="114"/>
      <c r="F812" s="25"/>
    </row>
    <row r="813" spans="2:6" ht="15.75" customHeight="1">
      <c r="B813" s="112"/>
      <c r="C813" s="113"/>
      <c r="D813" s="114"/>
      <c r="E813" s="114"/>
      <c r="F813" s="25"/>
    </row>
    <row r="814" spans="2:6" ht="15.75" customHeight="1">
      <c r="B814" s="112"/>
      <c r="C814" s="113"/>
      <c r="D814" s="114"/>
      <c r="E814" s="114"/>
      <c r="F814" s="25"/>
    </row>
    <row r="815" spans="2:6" ht="15.75" customHeight="1">
      <c r="B815" s="112"/>
      <c r="C815" s="113"/>
      <c r="D815" s="114"/>
      <c r="E815" s="114"/>
      <c r="F815" s="25"/>
    </row>
    <row r="816" spans="2:6" ht="15.75" customHeight="1">
      <c r="B816" s="112"/>
      <c r="C816" s="113"/>
      <c r="D816" s="114"/>
      <c r="E816" s="114"/>
      <c r="F816" s="25"/>
    </row>
    <row r="817" spans="2:6" ht="15.75" customHeight="1">
      <c r="B817" s="112"/>
      <c r="C817" s="113"/>
      <c r="D817" s="114"/>
      <c r="E817" s="114"/>
      <c r="F817" s="25"/>
    </row>
    <row r="818" spans="2:6" ht="15.75" customHeight="1">
      <c r="B818" s="112"/>
      <c r="C818" s="113"/>
      <c r="D818" s="114"/>
      <c r="E818" s="114"/>
      <c r="F818" s="25"/>
    </row>
    <row r="819" spans="2:6" ht="15.75" customHeight="1">
      <c r="B819" s="112"/>
      <c r="C819" s="113"/>
      <c r="D819" s="114"/>
      <c r="E819" s="114"/>
      <c r="F819" s="25"/>
    </row>
    <row r="820" spans="2:6" ht="15.75" customHeight="1">
      <c r="B820" s="112"/>
      <c r="C820" s="113"/>
      <c r="D820" s="114"/>
      <c r="E820" s="114"/>
      <c r="F820" s="25"/>
    </row>
    <row r="821" spans="2:6" ht="15.75" customHeight="1">
      <c r="B821" s="112"/>
      <c r="C821" s="113"/>
      <c r="D821" s="114"/>
      <c r="E821" s="114"/>
      <c r="F821" s="25"/>
    </row>
    <row r="822" spans="2:6" ht="15.75" customHeight="1">
      <c r="B822" s="112"/>
      <c r="C822" s="113"/>
      <c r="D822" s="114"/>
      <c r="E822" s="114"/>
      <c r="F822" s="25"/>
    </row>
    <row r="823" spans="2:6" ht="15.75" customHeight="1">
      <c r="B823" s="112"/>
      <c r="C823" s="113"/>
      <c r="D823" s="114"/>
      <c r="E823" s="114"/>
      <c r="F823" s="25"/>
    </row>
    <row r="824" spans="2:6" ht="15.75" customHeight="1">
      <c r="B824" s="112"/>
      <c r="C824" s="113"/>
      <c r="D824" s="114"/>
      <c r="E824" s="114"/>
      <c r="F824" s="25"/>
    </row>
    <row r="825" spans="2:6" ht="15.75" customHeight="1">
      <c r="B825" s="112"/>
      <c r="C825" s="113"/>
      <c r="D825" s="114"/>
      <c r="E825" s="114"/>
      <c r="F825" s="25"/>
    </row>
    <row r="826" spans="2:6" ht="15.75" customHeight="1">
      <c r="B826" s="112"/>
      <c r="C826" s="113"/>
      <c r="D826" s="114"/>
      <c r="E826" s="114"/>
      <c r="F826" s="25"/>
    </row>
    <row r="827" spans="2:6" ht="15.75" customHeight="1">
      <c r="B827" s="112"/>
      <c r="C827" s="113"/>
      <c r="D827" s="114"/>
      <c r="E827" s="114"/>
      <c r="F827" s="25"/>
    </row>
    <row r="828" spans="2:6" ht="15.75" customHeight="1">
      <c r="B828" s="112"/>
      <c r="C828" s="113"/>
      <c r="D828" s="114"/>
      <c r="E828" s="114"/>
      <c r="F828" s="25"/>
    </row>
    <row r="829" spans="2:6" ht="15.75" customHeight="1">
      <c r="B829" s="112"/>
      <c r="C829" s="113"/>
      <c r="D829" s="114"/>
      <c r="E829" s="114"/>
      <c r="F829" s="25"/>
    </row>
    <row r="830" spans="2:6" ht="15.75" customHeight="1">
      <c r="B830" s="112"/>
      <c r="C830" s="113"/>
      <c r="D830" s="114"/>
      <c r="E830" s="114"/>
      <c r="F830" s="25"/>
    </row>
    <row r="831" spans="2:6" ht="15.75" customHeight="1">
      <c r="B831" s="112"/>
      <c r="C831" s="113"/>
      <c r="D831" s="114"/>
      <c r="E831" s="114"/>
      <c r="F831" s="25"/>
    </row>
    <row r="832" spans="2:6" ht="15.75" customHeight="1">
      <c r="B832" s="112"/>
      <c r="C832" s="113"/>
      <c r="D832" s="114"/>
      <c r="E832" s="114"/>
      <c r="F832" s="25"/>
    </row>
    <row r="833" spans="2:6" ht="15.75" customHeight="1">
      <c r="B833" s="112"/>
      <c r="C833" s="113"/>
      <c r="D833" s="114"/>
      <c r="E833" s="114"/>
      <c r="F833" s="25"/>
    </row>
    <row r="834" spans="2:6" ht="15.75" customHeight="1">
      <c r="B834" s="112"/>
      <c r="C834" s="113"/>
      <c r="D834" s="114"/>
      <c r="E834" s="114"/>
      <c r="F834" s="25"/>
    </row>
    <row r="835" spans="2:6" ht="15.75" customHeight="1">
      <c r="B835" s="112"/>
      <c r="C835" s="113"/>
      <c r="D835" s="114"/>
      <c r="E835" s="114"/>
      <c r="F835" s="25"/>
    </row>
    <row r="836" spans="2:6" ht="15.75" customHeight="1">
      <c r="B836" s="112"/>
      <c r="C836" s="113"/>
      <c r="D836" s="114"/>
      <c r="E836" s="114"/>
      <c r="F836" s="25"/>
    </row>
    <row r="837" spans="2:6" ht="15.75" customHeight="1">
      <c r="B837" s="112"/>
      <c r="C837" s="113"/>
      <c r="D837" s="114"/>
      <c r="E837" s="114"/>
      <c r="F837" s="25"/>
    </row>
    <row r="838" spans="2:6" ht="15.75" customHeight="1">
      <c r="B838" s="112"/>
      <c r="C838" s="113"/>
      <c r="D838" s="114"/>
      <c r="E838" s="114"/>
      <c r="F838" s="25"/>
    </row>
    <row r="839" spans="2:6" ht="15.75" customHeight="1">
      <c r="B839" s="112"/>
      <c r="C839" s="113"/>
      <c r="D839" s="114"/>
      <c r="E839" s="114"/>
      <c r="F839" s="25"/>
    </row>
    <row r="840" spans="2:6" ht="15.75" customHeight="1">
      <c r="B840" s="112"/>
      <c r="C840" s="113"/>
      <c r="D840" s="114"/>
      <c r="E840" s="114"/>
      <c r="F840" s="25"/>
    </row>
    <row r="841" spans="2:6" ht="15.75" customHeight="1">
      <c r="B841" s="112"/>
      <c r="C841" s="113"/>
      <c r="D841" s="114"/>
      <c r="E841" s="114"/>
      <c r="F841" s="25"/>
    </row>
    <row r="842" spans="2:6" ht="15.75" customHeight="1">
      <c r="B842" s="112"/>
      <c r="C842" s="113"/>
      <c r="D842" s="114"/>
      <c r="E842" s="114"/>
      <c r="F842" s="25"/>
    </row>
    <row r="843" spans="2:6" ht="15.75" customHeight="1">
      <c r="B843" s="112"/>
      <c r="C843" s="113"/>
      <c r="D843" s="114"/>
      <c r="E843" s="114"/>
      <c r="F843" s="25"/>
    </row>
    <row r="844" spans="2:6" ht="15.75" customHeight="1">
      <c r="B844" s="112"/>
      <c r="C844" s="113"/>
      <c r="D844" s="114"/>
      <c r="E844" s="114"/>
      <c r="F844" s="25"/>
    </row>
    <row r="845" spans="2:6" ht="15.75" customHeight="1">
      <c r="B845" s="112"/>
      <c r="C845" s="113"/>
      <c r="D845" s="114"/>
      <c r="E845" s="114"/>
      <c r="F845" s="25"/>
    </row>
    <row r="846" spans="2:6" ht="15.75" customHeight="1">
      <c r="B846" s="112"/>
      <c r="C846" s="113"/>
      <c r="D846" s="114"/>
      <c r="E846" s="114"/>
      <c r="F846" s="25"/>
    </row>
    <row r="847" spans="2:6" ht="15.75" customHeight="1">
      <c r="B847" s="112"/>
      <c r="C847" s="113"/>
      <c r="D847" s="114"/>
      <c r="E847" s="114"/>
      <c r="F847" s="25"/>
    </row>
    <row r="848" spans="2:6" ht="15.75" customHeight="1">
      <c r="B848" s="112"/>
      <c r="C848" s="113"/>
      <c r="D848" s="114"/>
      <c r="E848" s="114"/>
      <c r="F848" s="25"/>
    </row>
    <row r="849" spans="2:6" ht="15.75" customHeight="1">
      <c r="B849" s="112"/>
      <c r="C849" s="113"/>
      <c r="D849" s="114"/>
      <c r="E849" s="114"/>
      <c r="F849" s="25"/>
    </row>
    <row r="850" spans="2:6" ht="15.75" customHeight="1">
      <c r="B850" s="112"/>
      <c r="C850" s="113"/>
      <c r="D850" s="114"/>
      <c r="E850" s="114"/>
      <c r="F850" s="25"/>
    </row>
    <row r="851" spans="2:6" ht="15.75" customHeight="1">
      <c r="B851" s="112"/>
      <c r="C851" s="113"/>
      <c r="D851" s="114"/>
      <c r="E851" s="114"/>
      <c r="F851" s="25"/>
    </row>
    <row r="852" spans="2:6" ht="15.75" customHeight="1">
      <c r="B852" s="112"/>
      <c r="C852" s="113"/>
      <c r="D852" s="114"/>
      <c r="E852" s="114"/>
      <c r="F852" s="25"/>
    </row>
    <row r="853" spans="2:6" ht="15.75" customHeight="1">
      <c r="B853" s="112"/>
      <c r="C853" s="113"/>
      <c r="D853" s="114"/>
      <c r="E853" s="114"/>
      <c r="F853" s="25"/>
    </row>
    <row r="854" spans="2:6" ht="15.75" customHeight="1">
      <c r="B854" s="112"/>
      <c r="C854" s="113"/>
      <c r="D854" s="114"/>
      <c r="E854" s="114"/>
      <c r="F854" s="25"/>
    </row>
    <row r="855" spans="2:6" ht="15.75" customHeight="1">
      <c r="B855" s="112"/>
      <c r="C855" s="113"/>
      <c r="D855" s="114"/>
      <c r="E855" s="114"/>
      <c r="F855" s="25"/>
    </row>
    <row r="856" spans="2:6" ht="15.75" customHeight="1">
      <c r="B856" s="112"/>
      <c r="C856" s="113"/>
      <c r="D856" s="114"/>
      <c r="E856" s="114"/>
      <c r="F856" s="25"/>
    </row>
    <row r="857" spans="2:6" ht="15.75" customHeight="1">
      <c r="B857" s="112"/>
      <c r="C857" s="113"/>
      <c r="D857" s="114"/>
      <c r="E857" s="114"/>
      <c r="F857" s="25"/>
    </row>
    <row r="858" spans="2:6" ht="15.75" customHeight="1">
      <c r="B858" s="112"/>
      <c r="C858" s="113"/>
      <c r="D858" s="114"/>
      <c r="E858" s="114"/>
      <c r="F858" s="25"/>
    </row>
    <row r="859" spans="2:6" ht="15.75" customHeight="1">
      <c r="B859" s="112"/>
      <c r="C859" s="113"/>
      <c r="D859" s="114"/>
      <c r="E859" s="114"/>
      <c r="F859" s="25"/>
    </row>
    <row r="860" spans="2:6" ht="15.75" customHeight="1">
      <c r="B860" s="112"/>
      <c r="C860" s="113"/>
      <c r="D860" s="114"/>
      <c r="E860" s="114"/>
      <c r="F860" s="25"/>
    </row>
    <row r="861" spans="2:6" ht="15.75" customHeight="1">
      <c r="B861" s="112"/>
      <c r="C861" s="113"/>
      <c r="D861" s="114"/>
      <c r="E861" s="114"/>
      <c r="F861" s="25"/>
    </row>
    <row r="862" spans="2:6" ht="15.75" customHeight="1">
      <c r="B862" s="112"/>
      <c r="C862" s="113"/>
      <c r="D862" s="114"/>
      <c r="E862" s="114"/>
      <c r="F862" s="25"/>
    </row>
    <row r="863" spans="2:6" ht="15.75" customHeight="1">
      <c r="B863" s="112"/>
      <c r="C863" s="113"/>
      <c r="D863" s="114"/>
      <c r="E863" s="114"/>
      <c r="F863" s="25"/>
    </row>
    <row r="864" spans="2:6" ht="15.75" customHeight="1">
      <c r="B864" s="112"/>
      <c r="C864" s="113"/>
      <c r="D864" s="114"/>
      <c r="E864" s="114"/>
      <c r="F864" s="25"/>
    </row>
    <row r="865" spans="2:6" ht="15.75" customHeight="1">
      <c r="B865" s="112"/>
      <c r="C865" s="113"/>
      <c r="D865" s="114"/>
      <c r="E865" s="114"/>
      <c r="F865" s="25"/>
    </row>
    <row r="866" spans="2:6" ht="15.75" customHeight="1">
      <c r="B866" s="112"/>
      <c r="C866" s="113"/>
      <c r="D866" s="114"/>
      <c r="E866" s="114"/>
      <c r="F866" s="25"/>
    </row>
    <row r="867" spans="2:6" ht="15.75" customHeight="1">
      <c r="B867" s="112"/>
      <c r="C867" s="113"/>
      <c r="D867" s="114"/>
      <c r="E867" s="114"/>
      <c r="F867" s="25"/>
    </row>
    <row r="868" spans="2:6" ht="15.75" customHeight="1">
      <c r="B868" s="112"/>
      <c r="C868" s="113"/>
      <c r="D868" s="114"/>
      <c r="E868" s="114"/>
      <c r="F868" s="25"/>
    </row>
    <row r="869" spans="2:6" ht="15.75" customHeight="1">
      <c r="B869" s="112"/>
      <c r="C869" s="113"/>
      <c r="D869" s="114"/>
      <c r="E869" s="114"/>
      <c r="F869" s="25"/>
    </row>
    <row r="870" spans="2:6" ht="15.75" customHeight="1">
      <c r="B870" s="112"/>
      <c r="C870" s="113"/>
      <c r="D870" s="114"/>
      <c r="E870" s="114"/>
      <c r="F870" s="25"/>
    </row>
    <row r="871" spans="2:6" ht="15.75" customHeight="1">
      <c r="B871" s="112"/>
      <c r="C871" s="113"/>
      <c r="D871" s="114"/>
      <c r="E871" s="114"/>
      <c r="F871" s="25"/>
    </row>
    <row r="872" spans="2:6" ht="15.75" customHeight="1">
      <c r="B872" s="112"/>
      <c r="C872" s="113"/>
      <c r="D872" s="114"/>
      <c r="E872" s="114"/>
      <c r="F872" s="25"/>
    </row>
    <row r="873" spans="2:6" ht="15.75" customHeight="1">
      <c r="B873" s="112"/>
      <c r="C873" s="113"/>
      <c r="D873" s="114"/>
      <c r="E873" s="114"/>
      <c r="F873" s="25"/>
    </row>
    <row r="874" spans="2:6" ht="15.75" customHeight="1">
      <c r="B874" s="112"/>
      <c r="C874" s="113"/>
      <c r="D874" s="114"/>
      <c r="E874" s="114"/>
      <c r="F874" s="25"/>
    </row>
    <row r="875" spans="2:6" ht="15.75" customHeight="1">
      <c r="B875" s="112"/>
      <c r="C875" s="113"/>
      <c r="D875" s="114"/>
      <c r="E875" s="114"/>
      <c r="F875" s="25"/>
    </row>
    <row r="876" spans="2:6" ht="15.75" customHeight="1">
      <c r="B876" s="112"/>
      <c r="C876" s="113"/>
      <c r="D876" s="114"/>
      <c r="E876" s="114"/>
      <c r="F876" s="25"/>
    </row>
    <row r="877" spans="2:6" ht="15.75" customHeight="1">
      <c r="B877" s="112"/>
      <c r="C877" s="113"/>
      <c r="D877" s="114"/>
      <c r="E877" s="114"/>
      <c r="F877" s="25"/>
    </row>
    <row r="878" spans="2:6" ht="15.75" customHeight="1">
      <c r="B878" s="112"/>
      <c r="C878" s="113"/>
      <c r="D878" s="114"/>
      <c r="E878" s="114"/>
      <c r="F878" s="25"/>
    </row>
    <row r="879" spans="2:6" ht="15.75" customHeight="1">
      <c r="B879" s="112"/>
      <c r="C879" s="113"/>
      <c r="D879" s="114"/>
      <c r="E879" s="114"/>
      <c r="F879" s="25"/>
    </row>
    <row r="880" spans="2:6" ht="15.75" customHeight="1">
      <c r="B880" s="112"/>
      <c r="C880" s="113"/>
      <c r="D880" s="114"/>
      <c r="E880" s="114"/>
      <c r="F880" s="25"/>
    </row>
    <row r="881" spans="2:6" ht="15.75" customHeight="1">
      <c r="B881" s="112"/>
      <c r="C881" s="113"/>
      <c r="D881" s="114"/>
      <c r="E881" s="114"/>
      <c r="F881" s="25"/>
    </row>
    <row r="882" spans="2:6" ht="15.75" customHeight="1">
      <c r="B882" s="112"/>
      <c r="C882" s="113"/>
      <c r="D882" s="114"/>
      <c r="E882" s="114"/>
      <c r="F882" s="25"/>
    </row>
    <row r="883" spans="2:6" ht="15.75" customHeight="1">
      <c r="B883" s="112"/>
      <c r="C883" s="113"/>
      <c r="D883" s="114"/>
      <c r="E883" s="114"/>
      <c r="F883" s="25"/>
    </row>
    <row r="884" spans="2:6" ht="15.75" customHeight="1">
      <c r="B884" s="112"/>
      <c r="C884" s="113"/>
      <c r="D884" s="114"/>
      <c r="E884" s="114"/>
      <c r="F884" s="25"/>
    </row>
    <row r="885" spans="2:6" ht="15.75" customHeight="1">
      <c r="B885" s="112"/>
      <c r="C885" s="113"/>
      <c r="D885" s="114"/>
      <c r="E885" s="114"/>
      <c r="F885" s="25"/>
    </row>
    <row r="886" spans="2:6" ht="15.75" customHeight="1">
      <c r="B886" s="112"/>
      <c r="C886" s="113"/>
      <c r="D886" s="114"/>
      <c r="E886" s="114"/>
      <c r="F886" s="25"/>
    </row>
    <row r="887" spans="2:6" ht="15.75" customHeight="1">
      <c r="B887" s="112"/>
      <c r="C887" s="113"/>
      <c r="D887" s="114"/>
      <c r="E887" s="114"/>
      <c r="F887" s="25"/>
    </row>
    <row r="888" spans="2:6" ht="15.75" customHeight="1">
      <c r="B888" s="112"/>
      <c r="C888" s="113"/>
      <c r="D888" s="114"/>
      <c r="E888" s="114"/>
      <c r="F888" s="25"/>
    </row>
    <row r="889" spans="2:6" ht="15.75" customHeight="1">
      <c r="B889" s="112"/>
      <c r="C889" s="113"/>
      <c r="D889" s="114"/>
      <c r="E889" s="114"/>
      <c r="F889" s="25"/>
    </row>
    <row r="890" spans="2:6" ht="15.75" customHeight="1">
      <c r="B890" s="112"/>
      <c r="C890" s="113"/>
      <c r="D890" s="114"/>
      <c r="E890" s="114"/>
      <c r="F890" s="25"/>
    </row>
    <row r="891" spans="2:6" ht="15.75" customHeight="1">
      <c r="B891" s="112"/>
      <c r="C891" s="113"/>
      <c r="D891" s="114"/>
      <c r="E891" s="114"/>
      <c r="F891" s="25"/>
    </row>
    <row r="892" spans="2:6" ht="15.75" customHeight="1">
      <c r="B892" s="112"/>
      <c r="C892" s="113"/>
      <c r="D892" s="114"/>
      <c r="E892" s="114"/>
      <c r="F892" s="25"/>
    </row>
    <row r="893" spans="2:6" ht="15.75" customHeight="1">
      <c r="B893" s="112"/>
      <c r="C893" s="113"/>
      <c r="D893" s="114"/>
      <c r="E893" s="114"/>
      <c r="F893" s="25"/>
    </row>
    <row r="894" spans="2:6" ht="15.75" customHeight="1">
      <c r="B894" s="112"/>
      <c r="C894" s="113"/>
      <c r="D894" s="114"/>
      <c r="E894" s="114"/>
      <c r="F894" s="25"/>
    </row>
    <row r="895" spans="2:6" ht="15.75" customHeight="1">
      <c r="B895" s="112"/>
      <c r="C895" s="113"/>
      <c r="D895" s="114"/>
      <c r="E895" s="114"/>
      <c r="F895" s="25"/>
    </row>
    <row r="896" spans="2:6" ht="15.75" customHeight="1">
      <c r="B896" s="112"/>
      <c r="C896" s="113"/>
      <c r="D896" s="114"/>
      <c r="E896" s="114"/>
      <c r="F896" s="25"/>
    </row>
    <row r="897" spans="2:6" ht="15.75" customHeight="1">
      <c r="B897" s="112"/>
      <c r="C897" s="113"/>
      <c r="D897" s="114"/>
      <c r="E897" s="114"/>
      <c r="F897" s="25"/>
    </row>
    <row r="898" spans="2:6" ht="15.75" customHeight="1">
      <c r="B898" s="112"/>
      <c r="C898" s="113"/>
      <c r="D898" s="114"/>
      <c r="E898" s="114"/>
      <c r="F898" s="25"/>
    </row>
    <row r="899" spans="2:6" ht="15.75" customHeight="1">
      <c r="B899" s="112"/>
      <c r="C899" s="113"/>
      <c r="D899" s="114"/>
      <c r="E899" s="114"/>
      <c r="F899" s="25"/>
    </row>
    <row r="900" spans="2:6" ht="15.75" customHeight="1">
      <c r="B900" s="112"/>
      <c r="C900" s="113"/>
      <c r="D900" s="114"/>
      <c r="E900" s="114"/>
      <c r="F900" s="25"/>
    </row>
    <row r="901" spans="2:6" ht="15.75" customHeight="1">
      <c r="B901" s="112"/>
      <c r="C901" s="113"/>
      <c r="D901" s="114"/>
      <c r="E901" s="114"/>
      <c r="F901" s="25"/>
    </row>
    <row r="902" spans="2:6" ht="15.75" customHeight="1">
      <c r="B902" s="112"/>
      <c r="C902" s="113"/>
      <c r="D902" s="114"/>
      <c r="E902" s="114"/>
      <c r="F902" s="25"/>
    </row>
    <row r="903" spans="2:6" ht="15.75" customHeight="1">
      <c r="B903" s="112"/>
      <c r="C903" s="113"/>
      <c r="D903" s="114"/>
      <c r="E903" s="114"/>
      <c r="F903" s="25"/>
    </row>
    <row r="904" spans="2:6" ht="15.75" customHeight="1">
      <c r="B904" s="112"/>
      <c r="C904" s="113"/>
      <c r="D904" s="114"/>
      <c r="E904" s="114"/>
      <c r="F904" s="25"/>
    </row>
    <row r="905" spans="2:6" ht="15.75" customHeight="1">
      <c r="B905" s="112"/>
      <c r="C905" s="113"/>
      <c r="D905" s="114"/>
      <c r="E905" s="114"/>
      <c r="F905" s="25"/>
    </row>
    <row r="906" spans="2:6" ht="15.75" customHeight="1">
      <c r="B906" s="112"/>
      <c r="C906" s="113"/>
      <c r="D906" s="114"/>
      <c r="E906" s="114"/>
      <c r="F906" s="25"/>
    </row>
    <row r="907" spans="2:6" ht="15.75" customHeight="1">
      <c r="B907" s="112"/>
      <c r="C907" s="113"/>
      <c r="D907" s="114"/>
      <c r="E907" s="114"/>
      <c r="F907" s="25"/>
    </row>
    <row r="908" spans="2:6" ht="15.75" customHeight="1">
      <c r="B908" s="112"/>
      <c r="C908" s="113"/>
      <c r="D908" s="114"/>
      <c r="E908" s="114"/>
      <c r="F908" s="25"/>
    </row>
    <row r="909" spans="2:6" ht="15.75" customHeight="1">
      <c r="B909" s="112"/>
      <c r="C909" s="113"/>
      <c r="D909" s="114"/>
      <c r="E909" s="114"/>
      <c r="F909" s="25"/>
    </row>
    <row r="910" spans="2:6" ht="15.75" customHeight="1">
      <c r="B910" s="112"/>
      <c r="C910" s="113"/>
      <c r="D910" s="114"/>
      <c r="E910" s="114"/>
      <c r="F910" s="25"/>
    </row>
    <row r="911" spans="2:6" ht="15.75" customHeight="1">
      <c r="B911" s="112"/>
      <c r="C911" s="113"/>
      <c r="D911" s="114"/>
      <c r="E911" s="114"/>
      <c r="F911" s="25"/>
    </row>
    <row r="912" spans="2:6" ht="15.75" customHeight="1">
      <c r="B912" s="112"/>
      <c r="C912" s="113"/>
      <c r="D912" s="114"/>
      <c r="E912" s="114"/>
      <c r="F912" s="25"/>
    </row>
    <row r="913" spans="2:6" ht="15.75" customHeight="1">
      <c r="B913" s="112"/>
      <c r="C913" s="113"/>
      <c r="D913" s="114"/>
      <c r="E913" s="114"/>
      <c r="F913" s="25"/>
    </row>
    <row r="914" spans="2:6" ht="15.75" customHeight="1">
      <c r="B914" s="112"/>
      <c r="C914" s="113"/>
      <c r="D914" s="114"/>
      <c r="E914" s="114"/>
      <c r="F914" s="25"/>
    </row>
    <row r="915" spans="2:6" ht="15.75" customHeight="1">
      <c r="B915" s="112"/>
      <c r="C915" s="113"/>
      <c r="D915" s="114"/>
      <c r="E915" s="114"/>
      <c r="F915" s="25"/>
    </row>
    <row r="916" spans="2:6" ht="15.75" customHeight="1">
      <c r="B916" s="112"/>
      <c r="C916" s="113"/>
      <c r="D916" s="114"/>
      <c r="E916" s="114"/>
      <c r="F916" s="25"/>
    </row>
    <row r="917" spans="2:6" ht="15.75" customHeight="1">
      <c r="B917" s="112"/>
      <c r="C917" s="113"/>
      <c r="D917" s="114"/>
      <c r="E917" s="114"/>
      <c r="F917" s="25"/>
    </row>
    <row r="918" spans="2:6" ht="15.75" customHeight="1">
      <c r="B918" s="112"/>
      <c r="C918" s="113"/>
      <c r="D918" s="114"/>
      <c r="E918" s="114"/>
      <c r="F918" s="25"/>
    </row>
    <row r="919" spans="2:6" ht="15.75" customHeight="1">
      <c r="B919" s="112"/>
      <c r="C919" s="113"/>
      <c r="D919" s="114"/>
      <c r="E919" s="114"/>
      <c r="F919" s="25"/>
    </row>
    <row r="920" spans="2:6" ht="15.75" customHeight="1">
      <c r="B920" s="112"/>
      <c r="C920" s="113"/>
      <c r="D920" s="114"/>
      <c r="E920" s="114"/>
      <c r="F920" s="25"/>
    </row>
    <row r="921" spans="2:6" ht="15.75" customHeight="1">
      <c r="B921" s="112"/>
      <c r="C921" s="113"/>
      <c r="D921" s="114"/>
      <c r="E921" s="114"/>
      <c r="F921" s="25"/>
    </row>
    <row r="922" spans="2:6" ht="15.75" customHeight="1">
      <c r="B922" s="112"/>
      <c r="C922" s="113"/>
      <c r="D922" s="114"/>
      <c r="E922" s="114"/>
      <c r="F922" s="25"/>
    </row>
    <row r="923" spans="2:6" ht="15.75" customHeight="1">
      <c r="B923" s="112"/>
      <c r="C923" s="113"/>
      <c r="D923" s="114"/>
      <c r="E923" s="114"/>
      <c r="F923" s="25"/>
    </row>
    <row r="924" spans="2:6" ht="15.75" customHeight="1">
      <c r="B924" s="112"/>
      <c r="C924" s="113"/>
      <c r="D924" s="114"/>
      <c r="E924" s="114"/>
      <c r="F924" s="25"/>
    </row>
    <row r="925" spans="2:6" ht="15.75" customHeight="1">
      <c r="B925" s="112"/>
      <c r="C925" s="113"/>
      <c r="D925" s="114"/>
      <c r="E925" s="114"/>
      <c r="F925" s="25"/>
    </row>
    <row r="926" spans="2:6" ht="15.75" customHeight="1">
      <c r="B926" s="112"/>
      <c r="C926" s="113"/>
      <c r="D926" s="114"/>
      <c r="E926" s="114"/>
      <c r="F926" s="25"/>
    </row>
    <row r="927" spans="2:6" ht="15.75" customHeight="1">
      <c r="B927" s="112"/>
      <c r="C927" s="113"/>
      <c r="D927" s="114"/>
      <c r="E927" s="114"/>
      <c r="F927" s="25"/>
    </row>
    <row r="928" spans="2:6" ht="15.75" customHeight="1">
      <c r="B928" s="112"/>
      <c r="C928" s="113"/>
      <c r="D928" s="114"/>
      <c r="E928" s="114"/>
      <c r="F928" s="25"/>
    </row>
    <row r="929" spans="2:6" ht="15.75" customHeight="1">
      <c r="B929" s="112"/>
      <c r="C929" s="113"/>
      <c r="D929" s="114"/>
      <c r="E929" s="114"/>
      <c r="F929" s="25"/>
    </row>
    <row r="930" spans="2:6" ht="15.75" customHeight="1">
      <c r="B930" s="112"/>
      <c r="C930" s="113"/>
      <c r="D930" s="114"/>
      <c r="E930" s="114"/>
      <c r="F930" s="25"/>
    </row>
    <row r="931" spans="2:6" ht="15.75" customHeight="1">
      <c r="B931" s="112"/>
      <c r="C931" s="113"/>
      <c r="D931" s="114"/>
      <c r="E931" s="114"/>
      <c r="F931" s="25"/>
    </row>
    <row r="932" spans="2:6" ht="15.75" customHeight="1">
      <c r="B932" s="112"/>
      <c r="C932" s="113"/>
      <c r="D932" s="114"/>
      <c r="E932" s="114"/>
      <c r="F932" s="25"/>
    </row>
    <row r="933" spans="2:6" ht="15.75" customHeight="1">
      <c r="B933" s="112"/>
      <c r="C933" s="113"/>
      <c r="D933" s="114"/>
      <c r="E933" s="114"/>
      <c r="F933" s="25"/>
    </row>
    <row r="934" spans="2:6" ht="15.75" customHeight="1">
      <c r="B934" s="112"/>
      <c r="C934" s="113"/>
      <c r="D934" s="114"/>
      <c r="E934" s="114"/>
      <c r="F934" s="25"/>
    </row>
    <row r="935" spans="2:6" ht="15.75" customHeight="1">
      <c r="B935" s="112"/>
      <c r="C935" s="113"/>
      <c r="D935" s="114"/>
      <c r="E935" s="114"/>
      <c r="F935" s="25"/>
    </row>
    <row r="936" spans="2:6" ht="15.75" customHeight="1">
      <c r="B936" s="112"/>
      <c r="C936" s="113"/>
      <c r="D936" s="114"/>
      <c r="E936" s="114"/>
      <c r="F936" s="25"/>
    </row>
    <row r="937" spans="2:6" ht="15.75" customHeight="1">
      <c r="B937" s="112"/>
      <c r="C937" s="113"/>
      <c r="D937" s="114"/>
      <c r="E937" s="114"/>
      <c r="F937" s="25"/>
    </row>
    <row r="938" spans="2:6" ht="15.75" customHeight="1">
      <c r="B938" s="112"/>
      <c r="C938" s="113"/>
      <c r="D938" s="114"/>
      <c r="E938" s="114"/>
      <c r="F938" s="25"/>
    </row>
    <row r="939" spans="2:6" ht="15.75" customHeight="1">
      <c r="B939" s="112"/>
      <c r="C939" s="113"/>
      <c r="D939" s="114"/>
      <c r="E939" s="114"/>
      <c r="F939" s="25"/>
    </row>
    <row r="940" spans="2:6" ht="15.75" customHeight="1">
      <c r="B940" s="112"/>
      <c r="C940" s="113"/>
      <c r="D940" s="114"/>
      <c r="E940" s="114"/>
      <c r="F940" s="25"/>
    </row>
    <row r="941" spans="2:6" ht="15.75" customHeight="1">
      <c r="B941" s="112"/>
      <c r="C941" s="113"/>
      <c r="D941" s="114"/>
      <c r="E941" s="114"/>
      <c r="F941" s="25"/>
    </row>
    <row r="942" spans="2:6" ht="15.75" customHeight="1">
      <c r="B942" s="112"/>
      <c r="C942" s="113"/>
      <c r="D942" s="114"/>
      <c r="E942" s="114"/>
      <c r="F942" s="25"/>
    </row>
    <row r="943" spans="2:6" ht="15.75" customHeight="1">
      <c r="B943" s="112"/>
      <c r="C943" s="113"/>
      <c r="D943" s="114"/>
      <c r="E943" s="114"/>
      <c r="F943" s="25"/>
    </row>
    <row r="944" spans="2:6" ht="15.75" customHeight="1">
      <c r="B944" s="112"/>
      <c r="C944" s="113"/>
      <c r="D944" s="114"/>
      <c r="E944" s="114"/>
      <c r="F944" s="25"/>
    </row>
    <row r="945" spans="2:6" ht="15.75" customHeight="1">
      <c r="B945" s="112"/>
      <c r="C945" s="113"/>
      <c r="D945" s="114"/>
      <c r="E945" s="114"/>
      <c r="F945" s="25"/>
    </row>
    <row r="946" spans="2:6" ht="15.75" customHeight="1">
      <c r="B946" s="112"/>
      <c r="C946" s="113"/>
      <c r="D946" s="114"/>
      <c r="E946" s="114"/>
      <c r="F946" s="25"/>
    </row>
    <row r="947" spans="2:6" ht="15.75" customHeight="1">
      <c r="B947" s="112"/>
      <c r="C947" s="113"/>
      <c r="D947" s="114"/>
      <c r="E947" s="114"/>
      <c r="F947" s="25"/>
    </row>
    <row r="948" spans="2:6" ht="15.75" customHeight="1">
      <c r="B948" s="112"/>
      <c r="C948" s="113"/>
      <c r="D948" s="114"/>
      <c r="E948" s="114"/>
      <c r="F948" s="25"/>
    </row>
    <row r="949" spans="2:6" ht="15.75" customHeight="1">
      <c r="B949" s="112"/>
      <c r="C949" s="113"/>
      <c r="D949" s="114"/>
      <c r="E949" s="114"/>
      <c r="F949" s="25"/>
    </row>
    <row r="950" spans="2:6" ht="15.75" customHeight="1">
      <c r="B950" s="112"/>
      <c r="C950" s="113"/>
      <c r="D950" s="114"/>
      <c r="E950" s="114"/>
      <c r="F950" s="25"/>
    </row>
    <row r="951" spans="2:6" ht="15.75" customHeight="1">
      <c r="B951" s="112"/>
      <c r="C951" s="113"/>
      <c r="D951" s="114"/>
      <c r="E951" s="114"/>
      <c r="F951" s="25"/>
    </row>
    <row r="952" spans="2:6" ht="15.75" customHeight="1">
      <c r="B952" s="112"/>
      <c r="C952" s="113"/>
      <c r="D952" s="114"/>
      <c r="E952" s="114"/>
      <c r="F952" s="25"/>
    </row>
    <row r="953" spans="2:6" ht="15.75" customHeight="1">
      <c r="B953" s="112"/>
      <c r="C953" s="113"/>
      <c r="D953" s="114"/>
      <c r="E953" s="114"/>
      <c r="F953" s="25"/>
    </row>
    <row r="954" spans="2:6" ht="15.75" customHeight="1">
      <c r="B954" s="112"/>
      <c r="C954" s="113"/>
      <c r="D954" s="114"/>
      <c r="E954" s="114"/>
      <c r="F954" s="25"/>
    </row>
    <row r="955" spans="2:6" ht="15.75" customHeight="1">
      <c r="B955" s="112"/>
      <c r="C955" s="113"/>
      <c r="D955" s="114"/>
      <c r="E955" s="114"/>
      <c r="F955" s="25"/>
    </row>
    <row r="956" spans="2:6" ht="15.75" customHeight="1">
      <c r="B956" s="112"/>
      <c r="C956" s="113"/>
      <c r="D956" s="114"/>
      <c r="E956" s="114"/>
      <c r="F956" s="25"/>
    </row>
    <row r="957" spans="2:6" ht="15.75" customHeight="1">
      <c r="B957" s="112"/>
      <c r="C957" s="113"/>
      <c r="D957" s="114"/>
      <c r="E957" s="114"/>
      <c r="F957" s="25"/>
    </row>
    <row r="958" spans="2:6" ht="15.75" customHeight="1">
      <c r="B958" s="112"/>
      <c r="C958" s="113"/>
      <c r="D958" s="114"/>
      <c r="E958" s="114"/>
      <c r="F958" s="25"/>
    </row>
    <row r="959" spans="2:6" ht="15.75" customHeight="1">
      <c r="B959" s="112"/>
      <c r="C959" s="113"/>
      <c r="D959" s="114"/>
      <c r="E959" s="114"/>
      <c r="F959" s="25"/>
    </row>
    <row r="960" spans="2:6" ht="15.75" customHeight="1">
      <c r="B960" s="112"/>
      <c r="C960" s="113"/>
      <c r="D960" s="114"/>
      <c r="E960" s="114"/>
      <c r="F960" s="25"/>
    </row>
    <row r="961" spans="2:6" ht="15.75" customHeight="1">
      <c r="B961" s="112"/>
      <c r="C961" s="113"/>
      <c r="D961" s="114"/>
      <c r="E961" s="114"/>
      <c r="F961" s="25"/>
    </row>
    <row r="962" spans="2:6" ht="15.75" customHeight="1">
      <c r="B962" s="112"/>
      <c r="C962" s="113"/>
      <c r="D962" s="114"/>
      <c r="E962" s="114"/>
      <c r="F962" s="25"/>
    </row>
    <row r="963" spans="2:6" ht="15.75" customHeight="1">
      <c r="B963" s="112"/>
      <c r="C963" s="113"/>
      <c r="D963" s="114"/>
      <c r="E963" s="114"/>
      <c r="F963" s="25"/>
    </row>
    <row r="964" spans="2:6" ht="15.75" customHeight="1">
      <c r="B964" s="112"/>
      <c r="C964" s="113"/>
      <c r="D964" s="114"/>
      <c r="E964" s="114"/>
      <c r="F964" s="25"/>
    </row>
    <row r="965" spans="2:6" ht="15.75" customHeight="1">
      <c r="B965" s="112"/>
      <c r="C965" s="113"/>
      <c r="D965" s="114"/>
      <c r="E965" s="114"/>
      <c r="F965" s="25"/>
    </row>
    <row r="966" spans="2:6" ht="15.75" customHeight="1">
      <c r="B966" s="112"/>
      <c r="C966" s="113"/>
      <c r="D966" s="114"/>
      <c r="E966" s="114"/>
      <c r="F966" s="25"/>
    </row>
    <row r="967" spans="2:6" ht="15.75" customHeight="1">
      <c r="B967" s="112"/>
      <c r="C967" s="113"/>
      <c r="D967" s="114"/>
      <c r="E967" s="114"/>
      <c r="F967" s="25"/>
    </row>
    <row r="968" spans="2:6" ht="15.75" customHeight="1">
      <c r="B968" s="112"/>
      <c r="C968" s="113"/>
      <c r="D968" s="114"/>
      <c r="E968" s="114"/>
      <c r="F968" s="25"/>
    </row>
    <row r="969" spans="2:6" ht="15.75" customHeight="1">
      <c r="B969" s="112"/>
      <c r="C969" s="113"/>
      <c r="D969" s="114"/>
      <c r="E969" s="114"/>
      <c r="F969" s="25"/>
    </row>
    <row r="970" spans="2:6" ht="15.75" customHeight="1">
      <c r="B970" s="112"/>
      <c r="C970" s="113"/>
      <c r="D970" s="114"/>
      <c r="E970" s="114"/>
      <c r="F970" s="25"/>
    </row>
    <row r="971" spans="2:6" ht="15.75" customHeight="1">
      <c r="B971" s="112"/>
      <c r="C971" s="113"/>
      <c r="D971" s="114"/>
      <c r="E971" s="114"/>
      <c r="F971" s="25"/>
    </row>
    <row r="972" spans="2:6" ht="15.75" customHeight="1">
      <c r="B972" s="112"/>
      <c r="C972" s="113"/>
      <c r="D972" s="114"/>
      <c r="E972" s="114"/>
      <c r="F972" s="25"/>
    </row>
    <row r="973" spans="2:6" ht="15.75" customHeight="1">
      <c r="B973" s="112"/>
      <c r="C973" s="113"/>
      <c r="D973" s="114"/>
      <c r="E973" s="114"/>
      <c r="F973" s="25"/>
    </row>
    <row r="974" spans="2:6" ht="15.75" customHeight="1">
      <c r="B974" s="112"/>
      <c r="C974" s="113"/>
      <c r="D974" s="114"/>
      <c r="E974" s="114"/>
      <c r="F974" s="25"/>
    </row>
    <row r="975" spans="2:6" ht="15.75" customHeight="1">
      <c r="B975" s="112"/>
      <c r="C975" s="113"/>
      <c r="D975" s="114"/>
      <c r="E975" s="114"/>
      <c r="F975" s="25"/>
    </row>
    <row r="976" spans="2:6" ht="15.75" customHeight="1">
      <c r="B976" s="112"/>
      <c r="C976" s="113"/>
      <c r="D976" s="114"/>
      <c r="E976" s="114"/>
      <c r="F976" s="25"/>
    </row>
    <row r="977" spans="2:6" ht="15.75" customHeight="1">
      <c r="B977" s="112"/>
      <c r="C977" s="113"/>
      <c r="D977" s="114"/>
      <c r="E977" s="114"/>
      <c r="F977" s="25"/>
    </row>
    <row r="978" spans="2:6" ht="15.75" customHeight="1">
      <c r="B978" s="112"/>
      <c r="C978" s="113"/>
      <c r="D978" s="114"/>
      <c r="E978" s="114"/>
      <c r="F978" s="25"/>
    </row>
    <row r="979" spans="2:6" ht="15.75" customHeight="1">
      <c r="B979" s="112"/>
      <c r="C979" s="113"/>
      <c r="D979" s="114"/>
      <c r="E979" s="114"/>
      <c r="F979" s="25"/>
    </row>
    <row r="980" spans="2:6" ht="15.75" customHeight="1">
      <c r="B980" s="112"/>
      <c r="C980" s="113"/>
      <c r="D980" s="114"/>
      <c r="E980" s="114"/>
      <c r="F980" s="25"/>
    </row>
    <row r="981" spans="2:6" ht="15.75" customHeight="1">
      <c r="B981" s="112"/>
      <c r="C981" s="113"/>
      <c r="D981" s="114"/>
      <c r="E981" s="114"/>
      <c r="F981" s="25"/>
    </row>
    <row r="982" spans="2:6" ht="15.75" customHeight="1">
      <c r="B982" s="112"/>
      <c r="C982" s="113"/>
      <c r="D982" s="114"/>
      <c r="E982" s="114"/>
      <c r="F982" s="25"/>
    </row>
    <row r="983" spans="2:6" ht="15.75" customHeight="1">
      <c r="B983" s="112"/>
      <c r="C983" s="113"/>
      <c r="D983" s="114"/>
      <c r="E983" s="114"/>
      <c r="F983" s="25"/>
    </row>
    <row r="984" spans="2:6" ht="15.75" customHeight="1">
      <c r="B984" s="112"/>
      <c r="C984" s="113"/>
      <c r="D984" s="114"/>
      <c r="E984" s="114"/>
      <c r="F984" s="25"/>
    </row>
    <row r="985" spans="2:6" ht="15.75" customHeight="1">
      <c r="B985" s="112"/>
      <c r="C985" s="113"/>
      <c r="D985" s="114"/>
      <c r="E985" s="114"/>
      <c r="F985" s="25"/>
    </row>
    <row r="986" spans="2:6" ht="15.75" customHeight="1">
      <c r="B986" s="112"/>
      <c r="C986" s="113"/>
      <c r="D986" s="114"/>
      <c r="E986" s="114"/>
      <c r="F986" s="25"/>
    </row>
    <row r="987" spans="2:6" ht="15.75" customHeight="1">
      <c r="B987" s="112"/>
      <c r="C987" s="113"/>
      <c r="D987" s="114"/>
      <c r="E987" s="114"/>
      <c r="F987" s="25"/>
    </row>
    <row r="988" spans="2:6" ht="15.75" customHeight="1">
      <c r="B988" s="112"/>
      <c r="C988" s="113"/>
      <c r="D988" s="114"/>
      <c r="E988" s="114"/>
      <c r="F988" s="25"/>
    </row>
    <row r="989" spans="2:6" ht="15.75" customHeight="1">
      <c r="B989" s="112"/>
      <c r="C989" s="113"/>
      <c r="D989" s="114"/>
      <c r="E989" s="114"/>
      <c r="F989" s="25"/>
    </row>
    <row r="990" spans="2:6" ht="15.75" customHeight="1">
      <c r="B990" s="112"/>
      <c r="C990" s="113"/>
      <c r="D990" s="114"/>
      <c r="E990" s="114"/>
      <c r="F990" s="25"/>
    </row>
    <row r="991" spans="2:6" ht="15.75" customHeight="1">
      <c r="B991" s="112"/>
      <c r="C991" s="113"/>
      <c r="D991" s="114"/>
      <c r="E991" s="114"/>
      <c r="F991" s="25"/>
    </row>
    <row r="992" spans="2:6" ht="15.75" customHeight="1">
      <c r="B992" s="112"/>
      <c r="C992" s="113"/>
      <c r="D992" s="114"/>
      <c r="E992" s="114"/>
      <c r="F992" s="25"/>
    </row>
    <row r="993" spans="2:6" ht="15.75" customHeight="1">
      <c r="B993" s="112"/>
      <c r="C993" s="113"/>
      <c r="D993" s="114"/>
      <c r="E993" s="114"/>
      <c r="F993" s="25"/>
    </row>
    <row r="994" spans="2:6" ht="15.75" customHeight="1">
      <c r="B994" s="112"/>
      <c r="C994" s="113"/>
      <c r="D994" s="114"/>
      <c r="E994" s="114"/>
      <c r="F994" s="25"/>
    </row>
    <row r="995" spans="2:6" ht="15.75" customHeight="1">
      <c r="B995" s="112"/>
      <c r="C995" s="113"/>
      <c r="D995" s="114"/>
      <c r="E995" s="114"/>
      <c r="F995" s="25"/>
    </row>
    <row r="996" spans="2:6" ht="15.75" customHeight="1">
      <c r="B996" s="112"/>
      <c r="C996" s="113"/>
      <c r="D996" s="114"/>
      <c r="E996" s="114"/>
      <c r="F996" s="25"/>
    </row>
    <row r="997" spans="2:6" ht="15.75" customHeight="1">
      <c r="B997" s="112"/>
      <c r="C997" s="113"/>
      <c r="D997" s="114"/>
      <c r="E997" s="114"/>
      <c r="F997" s="25"/>
    </row>
    <row r="998" spans="2:6" ht="15.75" customHeight="1">
      <c r="B998" s="112"/>
      <c r="C998" s="113"/>
      <c r="D998" s="114"/>
      <c r="E998" s="114"/>
      <c r="F998" s="25"/>
    </row>
    <row r="999" spans="2:6" ht="15.75" customHeight="1">
      <c r="B999" s="112"/>
      <c r="C999" s="113"/>
      <c r="D999" s="114"/>
      <c r="E999" s="114"/>
      <c r="F999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selection activeCell="D10" sqref="D10"/>
    </sheetView>
  </sheetViews>
  <sheetFormatPr defaultColWidth="12.5703125" defaultRowHeight="15.75" customHeight="1"/>
  <cols>
    <col min="1" max="2" width="13.85546875" customWidth="1"/>
  </cols>
  <sheetData>
    <row r="1" spans="1:26" ht="15.75" customHeight="1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.75" customHeight="1">
      <c r="A2" s="118" t="s">
        <v>109</v>
      </c>
      <c r="B2" s="118">
        <v>35.154000000000003</v>
      </c>
      <c r="C2" s="118" t="s">
        <v>110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.75" customHeight="1">
      <c r="A3" s="117"/>
      <c r="B3" s="117">
        <f>B2/100</f>
        <v>0.35154000000000002</v>
      </c>
      <c r="C3" s="117" t="s">
        <v>116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.75" customHeight="1">
      <c r="A4" s="119" t="s">
        <v>111</v>
      </c>
      <c r="B4" s="139">
        <f>SUM(Mileage!D2:D16)</f>
        <v>1139.1999999999994</v>
      </c>
      <c r="C4" s="120" t="str">
        <f>IF(B4='solution-MileageData'!B4,"ok","-")</f>
        <v>ok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5.75" customHeight="1">
      <c r="A5" s="119" t="s">
        <v>112</v>
      </c>
      <c r="B5" s="140">
        <f>SUM(Mileage!E2:E16)</f>
        <v>400.47436799999974</v>
      </c>
      <c r="C5" s="120" t="str">
        <f>IF(B5='solution-MileageData'!B5,"ok","-")</f>
        <v>ok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.75" customHeight="1">
      <c r="A6" s="117"/>
      <c r="B6" s="117"/>
      <c r="C6" s="117"/>
      <c r="D6" s="117"/>
      <c r="E6" s="117" t="s">
        <v>114</v>
      </c>
      <c r="F6" s="117" t="s">
        <v>113</v>
      </c>
      <c r="G6" s="117" t="s">
        <v>115</v>
      </c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5.75" customHeight="1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5.75" customHeight="1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5.75" customHeight="1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5.75" customHeight="1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5.75" customHeight="1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5.75" customHeight="1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5.75" customHeight="1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5.75" customHeight="1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5.75" customHeight="1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5.75" customHeight="1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5.75" customHeight="1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5.75" customHeight="1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5.75" customHeight="1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5.75" customHeight="1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5.75" customHeight="1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5.75" customHeight="1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5.75" customHeight="1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5.75" customHeight="1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5.75" customHeight="1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.75" customHeight="1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5.75" customHeight="1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5.75" customHeight="1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5.75" customHeight="1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5.75" customHeight="1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5.75" customHeight="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5.75" customHeight="1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5.75" customHeight="1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5.75" customHeight="1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5.75" customHeight="1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5.75" customHeight="1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5.75" customHeigh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5.75" customHeight="1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5.75" customHeight="1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5.75" customHeight="1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5.75" customHeight="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5.75" customHeight="1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5.75" customHeight="1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5.75" customHeight="1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5.75" customHeight="1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5.75" customHeigh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5.7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5.7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5.7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5.7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5.7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5.7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5.7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5.7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5.7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5.75" customHeight="1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5.75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5.75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5.75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5.75" customHeight="1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5.75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5.75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5.75" customHeight="1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5.75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5.75" customHeight="1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5.75" customHeight="1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5.75" customHeight="1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5.75" customHeight="1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5.75" customHeight="1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5.75" customHeight="1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5.75" customHeight="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5.75" customHeight="1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5.75" customHeight="1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5.75" customHeight="1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5.75" customHeight="1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5.75" customHeight="1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.75" customHeight="1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.75" customHeight="1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5.75" customHeight="1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5.75" customHeight="1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5.75" customHeight="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5.75" customHeight="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5.75" customHeight="1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5.75" customHeight="1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5.75" customHeight="1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5.75" customHeight="1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5.75" customHeight="1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5.75" customHeight="1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5.75" customHeight="1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5.75" customHeight="1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5.75" customHeight="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5.75" customHeight="1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5.75" customHeight="1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5.75" customHeight="1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5.75" customHeight="1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5.75" customHeight="1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5.75" customHeight="1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5.75" customHeight="1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5.75" customHeight="1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5.75" customHeight="1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5.75" customHeight="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5.75" customHeight="1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5.75" customHeight="1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5.75" customHeight="1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5.75" customHeight="1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5.75" customHeight="1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5.75" customHeight="1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5.75" customHeight="1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5.75" customHeigh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5.75" customHeight="1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5.75" customHeight="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5.75" customHeight="1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5.75" customHeight="1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5.75" customHeight="1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5.75" customHeight="1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5.75" customHeight="1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5.75" customHeight="1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5.75" customHeight="1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5.75" customHeight="1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5.75" customHeight="1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5.75" customHeight="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5.75" customHeight="1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5.75" customHeight="1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5.75" customHeight="1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5.75" customHeight="1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5.75" customHeight="1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5.75" customHeight="1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5.75" customHeight="1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5.75" customHeight="1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5.75" customHeight="1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5.75" customHeight="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5.75" customHeight="1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5.75" customHeight="1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5.75" customHeight="1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5.75" customHeight="1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5.75" customHeight="1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5.75" customHeight="1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5.75" customHeight="1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5.75" customHeight="1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5.75" customHeight="1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5.75" customHeight="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5.75" customHeight="1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5.75" customHeight="1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5.75" customHeight="1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5.75" customHeight="1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5.75" customHeight="1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5.75" customHeight="1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5.75" customHeight="1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5.75" customHeight="1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5.75" customHeight="1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5.75" customHeight="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5.75" customHeight="1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5.75" customHeight="1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5.75" customHeight="1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5.75" customHeight="1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5.75" customHeight="1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5.75" customHeight="1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5.75" customHeight="1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5.75" customHeight="1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5.75" customHeight="1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5.75" customHeight="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5.75" customHeight="1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5.75" customHeight="1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5.75" customHeight="1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5.75" customHeight="1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5.75" customHeight="1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5.75" customHeight="1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5.75" customHeight="1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5.75" customHeight="1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5.75" customHeight="1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5.75" customHeight="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5.75" customHeight="1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5.75" customHeight="1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5.75" customHeight="1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5.75" customHeight="1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5.75" customHeight="1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5.75" customHeight="1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5.75" customHeight="1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5.75" customHeight="1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5.75" customHeight="1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5.75" customHeight="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5.75" customHeight="1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5.75" customHeight="1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5.75" customHeight="1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5.75" customHeight="1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5.75" customHeight="1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5.75" customHeight="1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5.75" customHeight="1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5.75" customHeight="1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5.75" customHeight="1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5.75" customHeight="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5.75" customHeight="1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5.75" customHeight="1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5.75" customHeight="1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5.75" customHeight="1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5.75" customHeight="1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5.75" customHeight="1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5.75" customHeight="1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5.75" customHeight="1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5.75" customHeight="1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5.75" customHeight="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5.75" customHeight="1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5.75" customHeight="1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5.75" customHeight="1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5.75" customHeight="1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5.75" customHeight="1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5.75" customHeight="1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5.75" customHeight="1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5.75" customHeight="1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5.75" customHeight="1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5.75" customHeight="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5.75" customHeight="1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5.75" customHeight="1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5.7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5.75" customHeight="1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5.75" customHeight="1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5.75" customHeight="1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5.75" customHeight="1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5.75" customHeight="1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5.75" customHeight="1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5.75" customHeight="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5.75" customHeight="1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5.75" customHeight="1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5.75" customHeight="1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5.75" customHeight="1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5.75" customHeight="1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5.75" customHeight="1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5.75" customHeight="1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5.75" customHeight="1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5.75" customHeight="1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5.75" customHeight="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5.75" customHeight="1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5.75" customHeight="1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5.75" customHeight="1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5.75" customHeight="1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5.75" customHeight="1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5.75" customHeight="1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5.75" customHeight="1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5.75" customHeight="1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5.75" customHeight="1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5.75" customHeight="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5.75" customHeight="1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5.75" customHeight="1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5.75" customHeight="1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5.75" customHeight="1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5.75" customHeight="1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5.75" customHeight="1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5.75" customHeight="1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5.75" customHeight="1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5.75" customHeight="1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5.75" customHeight="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5.75" customHeight="1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5.75" customHeight="1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5.75" customHeight="1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5.75" customHeight="1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5.75" customHeight="1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5.75" customHeight="1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5.75" customHeight="1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5.75" customHeight="1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5.75" customHeight="1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5.75" customHeight="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5.75" customHeight="1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5.75" customHeight="1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5.75" customHeight="1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5.75" customHeight="1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5.75" customHeight="1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5.75" customHeight="1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5.75" customHeight="1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5.75" customHeight="1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5.75" customHeight="1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5.75" customHeight="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5.75" customHeight="1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5.75" customHeight="1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5.75" customHeight="1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5.75" customHeight="1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5.75" customHeight="1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5.75" customHeight="1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5.75" customHeight="1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5.75" customHeight="1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5.75" customHeight="1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5.75" customHeight="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5.75" customHeight="1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5.75" customHeight="1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5.75" customHeight="1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5.75" customHeight="1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5.75" customHeight="1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5.75" customHeight="1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5.75" customHeight="1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5.75" customHeight="1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5.75" customHeight="1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5.75" customHeight="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5.75" customHeight="1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5.75" customHeight="1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5.75" customHeight="1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5.75" customHeight="1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5.75" customHeight="1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5.75" customHeight="1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5.75" customHeight="1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5.75" customHeight="1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5.75" customHeight="1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5.75" customHeight="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5.75" customHeight="1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5.75" customHeight="1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5.75" customHeight="1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5.75" customHeight="1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5.75" customHeight="1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5.75" customHeight="1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5.75" customHeight="1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5.75" customHeight="1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5.75" customHeight="1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5.75" customHeight="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5.75" customHeight="1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5.75" customHeight="1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5.75" customHeight="1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5.75" customHeight="1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5.75" customHeight="1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5.75" customHeight="1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5.75" customHeight="1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5.75" customHeight="1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5.75" customHeight="1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5.75" customHeight="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5.75" customHeight="1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5.75" customHeight="1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5.75" customHeight="1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5.75" customHeight="1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5.75" customHeight="1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5.75" customHeight="1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5.75" customHeight="1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5.75" customHeight="1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5.75" customHeight="1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5.75" customHeight="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5.75" customHeight="1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5.75" customHeight="1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5.75" customHeight="1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5.75" customHeight="1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5.75" customHeight="1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5.75" customHeight="1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5.75" customHeight="1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5.75" customHeight="1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5.75" customHeight="1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5.75" customHeight="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5.75" customHeight="1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5.75" customHeight="1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5.75" customHeight="1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5.75" customHeight="1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5.75" customHeight="1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5.75" customHeight="1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5.75" customHeight="1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5.75" customHeight="1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5.75" customHeight="1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5.75" customHeight="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5.75" customHeight="1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5.75" customHeight="1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5.75" customHeight="1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5.75" customHeight="1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5.75" customHeight="1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5.75" customHeight="1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5.75" customHeight="1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5.75" customHeight="1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5.75" customHeight="1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5.75" customHeight="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5.75" customHeight="1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5.75" customHeight="1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5.75" customHeight="1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5.75" customHeight="1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5.75" customHeight="1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5.75" customHeight="1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5.75" customHeight="1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5.75" customHeight="1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5.75" customHeight="1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5.75" customHeight="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5.75" customHeight="1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5.75" customHeight="1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5.75" customHeight="1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5.75" customHeight="1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5.75" customHeight="1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5.75" customHeight="1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5.75" customHeight="1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5.75" customHeight="1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5.75" customHeight="1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5.75" customHeight="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5.75" customHeight="1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5.75" customHeight="1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5.75" customHeight="1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5.75" customHeight="1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5.75" customHeight="1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5.75" customHeight="1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5.75" customHeight="1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5.75" customHeight="1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5.75" customHeight="1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5.75" customHeight="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5.75" customHeight="1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5.75" customHeight="1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5.75" customHeight="1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5.75" customHeight="1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5.75" customHeight="1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5.75" customHeight="1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5.75" customHeight="1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5.75" customHeight="1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5.75" customHeight="1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5.75" customHeight="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5.75" customHeight="1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5.75" customHeight="1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5.75" customHeight="1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5.75" customHeight="1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5.75" customHeight="1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5.75" customHeight="1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5.75" customHeight="1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5.75" customHeight="1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5.75" customHeight="1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5.75" customHeight="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5.75" customHeight="1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5.75" customHeight="1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5.75" customHeight="1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5.75" customHeight="1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5.75" customHeight="1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5.75" customHeight="1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5.75" customHeight="1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5.75" customHeight="1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5.75" customHeight="1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5.75" customHeight="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5.75" customHeight="1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5.75" customHeight="1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5.75" customHeight="1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5.75" customHeight="1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5.75" customHeight="1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5.75" customHeight="1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5.75" customHeight="1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5.75" customHeight="1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5.75" customHeight="1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5.75" customHeight="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5.75" customHeight="1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5.75" customHeight="1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5.75" customHeight="1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5.75" customHeight="1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5.75" customHeight="1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5.75" customHeight="1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5.75" customHeight="1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5.75" customHeight="1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5.75" customHeight="1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5.75" customHeight="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5.75" customHeight="1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5.75" customHeight="1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5.75" customHeight="1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5.75" customHeight="1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5.75" customHeight="1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5.75" customHeight="1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5.75" customHeight="1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5.75" customHeight="1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5.75" customHeight="1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5.75" customHeight="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5.75" customHeight="1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5.75" customHeight="1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5.75" customHeight="1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5.75" customHeight="1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5.75" customHeight="1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5.75" customHeight="1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5.75" customHeight="1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5.75" customHeight="1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5.75" customHeight="1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5.75" customHeight="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5.75" customHeight="1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5.75" customHeight="1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5.75" customHeight="1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5.75" customHeight="1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5.75" customHeight="1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5.75" customHeight="1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5.75" customHeight="1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5.75" customHeight="1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5.75" customHeight="1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5.75" customHeight="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5.75" customHeight="1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5.75" customHeight="1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5.75" customHeight="1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5.75" customHeight="1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5.75" customHeight="1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5.75" customHeight="1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5.75" customHeight="1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5.75" customHeight="1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5.75" customHeight="1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5.75" customHeight="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5.75" customHeight="1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5.75" customHeight="1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5.75" customHeight="1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5.75" customHeight="1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5.75" customHeight="1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5.75" customHeight="1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5.75" customHeight="1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5.75" customHeight="1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5.75" customHeight="1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5.75" customHeight="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5.75" customHeight="1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5.75" customHeight="1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5.75" customHeight="1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5.75" customHeight="1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5.75" customHeight="1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5.75" customHeight="1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5.75" customHeight="1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5.75" customHeight="1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5.75" customHeight="1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5.75" customHeight="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5.75" customHeight="1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5.75" customHeight="1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5.75" customHeight="1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5.75" customHeight="1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5.75" customHeight="1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5.75" customHeight="1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5.75" customHeight="1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5.75" customHeight="1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5.75" customHeight="1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5.75" customHeight="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5.75" customHeight="1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5.75" customHeight="1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5.75" customHeight="1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5.75" customHeight="1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5.75" customHeight="1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5.75" customHeight="1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5.75" customHeight="1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5.75" customHeight="1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5.75" customHeight="1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5.75" customHeight="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5.75" customHeight="1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5.75" customHeight="1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5.75" customHeight="1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5.75" customHeight="1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5.75" customHeight="1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5.75" customHeight="1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5.75" customHeight="1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5.75" customHeight="1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5.75" customHeight="1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5.75" customHeight="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5.75" customHeight="1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5.75" customHeight="1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5.75" customHeight="1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5.75" customHeight="1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5.75" customHeight="1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5.75" customHeight="1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5.75" customHeight="1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5.75" customHeight="1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5.75" customHeight="1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5.75" customHeight="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5.75" customHeight="1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5.75" customHeight="1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5.75" customHeight="1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5.75" customHeight="1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5.75" customHeight="1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5.75" customHeight="1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5.75" customHeight="1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5.75" customHeight="1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5.75" customHeight="1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5.75" customHeight="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5.75" customHeight="1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5.75" customHeight="1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5.75" customHeight="1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5.75" customHeight="1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5.75" customHeight="1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5.75" customHeight="1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5.75" customHeight="1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5.75" customHeight="1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5.75" customHeight="1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5.75" customHeight="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5.75" customHeight="1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5.75" customHeight="1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5.75" customHeight="1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5.75" customHeight="1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5.75" customHeight="1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5.75" customHeight="1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5.75" customHeight="1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5.75" customHeight="1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5.75" customHeight="1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5.75" customHeight="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5.75" customHeight="1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5.75" customHeight="1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5.75" customHeight="1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5.75" customHeight="1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5.75" customHeight="1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5.75" customHeight="1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5.75" customHeight="1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5.75" customHeight="1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5.75" customHeight="1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5.75" customHeight="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5.75" customHeight="1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5.75" customHeight="1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5.75" customHeight="1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5.75" customHeight="1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5.75" customHeight="1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5.75" customHeight="1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5.75" customHeight="1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5.75" customHeight="1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5.75" customHeight="1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5.75" customHeight="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5.75" customHeight="1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5.75" customHeight="1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5.75" customHeight="1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5.75" customHeight="1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5.75" customHeight="1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5.75" customHeight="1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5.75" customHeight="1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5.75" customHeight="1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5.75" customHeight="1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5.75" customHeight="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5.75" customHeight="1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5.75" customHeight="1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5.75" customHeight="1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5.75" customHeight="1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5.75" customHeight="1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5.75" customHeight="1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5.75" customHeight="1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5.75" customHeight="1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5.75" customHeight="1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5.75" customHeight="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5.75" customHeight="1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5.75" customHeight="1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5.75" customHeight="1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5.75" customHeight="1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5.75" customHeight="1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5.75" customHeight="1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5.75" customHeight="1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5.75" customHeight="1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5.75" customHeight="1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5.75" customHeight="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5.75" customHeight="1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5.75" customHeight="1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5.75" customHeight="1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5.75" customHeight="1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5.75" customHeight="1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5.75" customHeight="1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5.75" customHeight="1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5.75" customHeight="1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5.75" customHeight="1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5.75" customHeight="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5.75" customHeight="1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5.75" customHeight="1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5.75" customHeight="1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5.75" customHeight="1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5.75" customHeight="1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5.75" customHeight="1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5.75" customHeight="1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5.75" customHeight="1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5.75" customHeight="1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5.75" customHeight="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5.75" customHeight="1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5.75" customHeight="1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5.75" customHeight="1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5.75" customHeight="1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5.75" customHeight="1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5.75" customHeight="1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5.75" customHeight="1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5.75" customHeight="1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5.75" customHeight="1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5.75" customHeight="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5.75" customHeight="1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5.75" customHeight="1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5.75" customHeight="1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5.75" customHeight="1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5.75" customHeight="1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5.75" customHeight="1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5.75" customHeight="1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5.75" customHeight="1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5.75" customHeight="1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5.75" customHeight="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5.75" customHeight="1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5.75" customHeight="1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5.75" customHeight="1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5.75" customHeight="1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5.75" customHeight="1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5.75" customHeight="1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5.75" customHeight="1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5.75" customHeight="1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5.75" customHeight="1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5.75" customHeight="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5.75" customHeight="1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5.75" customHeight="1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5.75" customHeight="1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5.75" customHeight="1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5.75" customHeight="1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5.75" customHeight="1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5.75" customHeight="1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5.75" customHeight="1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5.75" customHeight="1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5.75" customHeight="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5.75" customHeight="1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5.75" customHeight="1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5.75" customHeight="1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5.75" customHeight="1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5.75" customHeight="1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5.75" customHeight="1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5.75" customHeight="1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5.75" customHeight="1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5.75" customHeight="1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5.75" customHeight="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5.75" customHeight="1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5.75" customHeight="1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5.75" customHeight="1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5.75" customHeight="1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5.75" customHeight="1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5.75" customHeight="1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5.75" customHeight="1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5.75" customHeight="1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5.75" customHeight="1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5.75" customHeight="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5.75" customHeight="1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5.75" customHeight="1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5.75" customHeight="1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5.75" customHeight="1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5.75" customHeight="1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5.75" customHeight="1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5.75" customHeight="1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5.75" customHeight="1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5.75" customHeight="1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5.75" customHeight="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5.75" customHeight="1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5.75" customHeight="1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5.75" customHeight="1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5.75" customHeight="1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5.75" customHeight="1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5.75" customHeight="1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5.75" customHeight="1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5.75" customHeight="1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5.75" customHeight="1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5.75" customHeight="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5.75" customHeight="1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5.75" customHeight="1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5.75" customHeight="1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5.75" customHeight="1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5.75" customHeight="1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5.75" customHeight="1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5.75" customHeight="1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5.75" customHeight="1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5.75" customHeight="1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5.75" customHeight="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5.75" customHeight="1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5.75" customHeight="1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5.75" customHeight="1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5.75" customHeight="1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5.75" customHeight="1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5.75" customHeight="1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5.75" customHeight="1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5.75" customHeight="1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5.75" customHeight="1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5.75" customHeight="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5.75" customHeight="1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5.75" customHeight="1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5.75" customHeight="1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5.75" customHeight="1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5.75" customHeight="1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5.75" customHeight="1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5.75" customHeight="1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5.75" customHeight="1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5.75" customHeight="1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5.75" customHeight="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5.75" customHeight="1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5.75" customHeight="1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5.75" customHeight="1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5.75" customHeight="1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5.75" customHeight="1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5.75" customHeight="1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5.75" customHeight="1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5.75" customHeight="1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5.75" customHeight="1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5.75" customHeight="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5.75" customHeight="1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5.75" customHeight="1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5.75" customHeight="1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5.75" customHeight="1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5.75" customHeight="1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5.75" customHeight="1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5.75" customHeight="1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5.75" customHeight="1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5.75" customHeight="1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5.75" customHeight="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5.75" customHeight="1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5.75" customHeight="1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5.75" customHeight="1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5.75" customHeight="1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5.75" customHeight="1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5.75" customHeight="1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5.75" customHeight="1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5.75" customHeight="1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5.75" customHeight="1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5.75" customHeight="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5.75" customHeight="1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5.75" customHeight="1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5.75" customHeight="1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5.75" customHeight="1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5.75" customHeight="1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5.75" customHeight="1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5.75" customHeight="1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5.75" customHeight="1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5.75" customHeight="1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5.75" customHeight="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5.75" customHeight="1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5.75" customHeight="1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5.75" customHeight="1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5.75" customHeight="1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5.75" customHeight="1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5.75" customHeight="1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5.75" customHeight="1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5.75" customHeight="1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5.75" customHeight="1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5.75" customHeight="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5.75" customHeight="1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5.75" customHeight="1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5.75" customHeight="1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5.75" customHeight="1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5.75" customHeight="1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5.75" customHeight="1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5.75" customHeight="1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5.75" customHeight="1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5.75" customHeight="1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5.75" customHeight="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5.75" customHeight="1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5.75" customHeight="1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5.75" customHeight="1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5.75" customHeight="1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5.75" customHeight="1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5.75" customHeight="1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5.75" customHeight="1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5.75" customHeight="1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5.75" customHeight="1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5.75" customHeight="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5.75" customHeight="1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5.75" customHeight="1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5.75" customHeight="1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5.75" customHeight="1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5.75" customHeight="1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5.75" customHeight="1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5.75" customHeight="1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5.75" customHeight="1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5.75" customHeight="1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5.75" customHeight="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5.75" customHeight="1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5.75" customHeight="1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5.75" customHeight="1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5.75" customHeight="1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5.75" customHeight="1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5.75" customHeight="1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5.75" customHeight="1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5.75" customHeight="1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5.75" customHeight="1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5.75" customHeight="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5.75" customHeight="1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5.75" customHeight="1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5.75" customHeight="1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5.75" customHeight="1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5.75" customHeight="1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5.75" customHeight="1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5.75" customHeight="1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5.75" customHeight="1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5.75" customHeight="1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5.75" customHeight="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5.75" customHeight="1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5.75" customHeight="1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5.75" customHeight="1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5.75" customHeight="1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5.75" customHeight="1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5.75" customHeight="1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5.75" customHeight="1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5.75" customHeight="1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5.75" customHeight="1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5.75" customHeight="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5.75" customHeight="1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5.75" customHeight="1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5.75" customHeight="1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5.75" customHeight="1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5.75" customHeight="1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5.75" customHeight="1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5.75" customHeight="1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5.75" customHeight="1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5.75" customHeight="1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5.75" customHeight="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5.75" customHeight="1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5.75" customHeight="1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5.75" customHeight="1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5.75" customHeight="1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5.75" customHeight="1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5.75" customHeight="1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5.75" customHeight="1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5.75" customHeight="1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5.75" customHeight="1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5.75" customHeight="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5.75" customHeight="1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5.75" customHeight="1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5.75" customHeight="1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5.75" customHeight="1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5.75" customHeight="1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5.75" customHeight="1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5.75" customHeight="1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5.75" customHeight="1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5.75" customHeight="1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5.75" customHeight="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5.75" customHeight="1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5.75" customHeight="1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5.75" customHeight="1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5.75" customHeight="1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5.75" customHeight="1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5.75" customHeight="1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5.75" customHeight="1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5.75" customHeight="1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5.75" customHeight="1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5.75" customHeight="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5.75" customHeight="1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5.75" customHeight="1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5.75" customHeight="1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5.75" customHeight="1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5.75" customHeight="1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5.75" customHeight="1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5.75" customHeight="1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5.75" customHeight="1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5.75" customHeight="1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5.75" customHeight="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5.75" customHeight="1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5.75" customHeight="1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5.75" customHeight="1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5.75" customHeight="1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5.75" customHeight="1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5.75" customHeight="1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5.75" customHeight="1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5.75" customHeight="1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5.75" customHeight="1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5.75" customHeight="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5.75" customHeight="1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5.75" customHeight="1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5.75" customHeight="1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5.75" customHeight="1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5.75" customHeight="1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5.75" customHeight="1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5.75" customHeight="1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5.75" customHeight="1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5.75" customHeight="1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5.75" customHeight="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5.75" customHeight="1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5.75" customHeight="1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5.75" customHeight="1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5.75" customHeight="1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5.75" customHeight="1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5.75" customHeight="1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5.75" customHeight="1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5.75" customHeight="1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5.75" customHeight="1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5.75" customHeight="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5.75" customHeight="1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5.75" customHeight="1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5.75" customHeight="1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5.75" customHeight="1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5.75" customHeight="1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5.75" customHeight="1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5.75" customHeight="1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5.75" customHeight="1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5.75" customHeight="1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5.75" customHeight="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5.75" customHeight="1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5.75" customHeight="1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5.75" customHeight="1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5.75" customHeight="1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5.75" customHeight="1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5.75" customHeight="1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5.75" customHeight="1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5.75" customHeight="1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5.75" customHeight="1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5.75" customHeight="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5.75" customHeight="1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5.75" customHeight="1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5.75" customHeight="1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5.75" customHeight="1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5.75" customHeight="1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5.75" customHeight="1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5.75" customHeight="1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5.75" customHeight="1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5.75" customHeight="1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5.75" customHeight="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5.75" customHeight="1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5.75" customHeight="1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5.75" customHeight="1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5.75" customHeight="1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5.75" customHeight="1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5.75" customHeight="1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5.75" customHeight="1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5.75" customHeight="1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5.75" customHeight="1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5.75" customHeight="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5.75" customHeight="1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5.75" customHeight="1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5.75" customHeight="1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5.75" customHeight="1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5.75" customHeight="1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5.75" customHeight="1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5.75" customHeight="1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5.75" customHeight="1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5.75" customHeight="1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5.75" customHeight="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5.75" customHeight="1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5.75" customHeight="1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5.75" customHeight="1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5.75" customHeight="1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5.75" customHeight="1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5.75" customHeight="1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5.75" customHeight="1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5.75" customHeight="1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5.75" customHeight="1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</sheetData>
  <conditionalFormatting sqref="C4:C5">
    <cfRule type="cellIs" dxfId="0" priority="1" operator="equal">
      <formula>"ok"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5703125" defaultRowHeight="15.75" customHeight="1"/>
  <sheetData>
    <row r="1" spans="1:26" ht="15.75" customHeight="1">
      <c r="A1" s="121" t="s">
        <v>104</v>
      </c>
      <c r="B1" s="122" t="s">
        <v>105</v>
      </c>
      <c r="C1" s="122" t="s">
        <v>106</v>
      </c>
      <c r="D1" s="123" t="s">
        <v>107</v>
      </c>
      <c r="E1" s="124" t="s">
        <v>108</v>
      </c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spans="1:26" ht="15.75" customHeight="1">
      <c r="A2" s="116">
        <v>42217</v>
      </c>
      <c r="B2" s="126">
        <v>100</v>
      </c>
      <c r="C2" s="126">
        <v>120.5</v>
      </c>
      <c r="D2" s="127">
        <f t="shared" ref="D2:D16" si="0">C2-B2</f>
        <v>20.5</v>
      </c>
      <c r="E2" s="128">
        <f>D2*'solution-MileageData'!$B$2/100</f>
        <v>7.2065700000000001</v>
      </c>
    </row>
    <row r="3" spans="1:26" ht="15.75" customHeight="1">
      <c r="A3" s="116">
        <v>42218</v>
      </c>
      <c r="B3" s="126">
        <v>132.69999999999999</v>
      </c>
      <c r="C3" s="126">
        <v>189.3</v>
      </c>
      <c r="D3" s="127">
        <f t="shared" si="0"/>
        <v>56.600000000000023</v>
      </c>
      <c r="E3" s="128">
        <f>D3*'solution-MileageData'!$B$2/100</f>
        <v>19.897164000000011</v>
      </c>
    </row>
    <row r="4" spans="1:26" ht="15.75" customHeight="1">
      <c r="A4" s="116">
        <v>42218</v>
      </c>
      <c r="B4" s="126">
        <v>205.1</v>
      </c>
      <c r="C4" s="126">
        <v>294.7</v>
      </c>
      <c r="D4" s="127">
        <f t="shared" si="0"/>
        <v>89.6</v>
      </c>
      <c r="E4" s="128">
        <f>D4*'solution-MileageData'!$B$2/100</f>
        <v>31.497984000000002</v>
      </c>
    </row>
    <row r="5" spans="1:26" ht="15.75" customHeight="1">
      <c r="A5" s="116">
        <v>42219</v>
      </c>
      <c r="B5" s="126">
        <v>277.5</v>
      </c>
      <c r="C5" s="126">
        <v>400.09999999999997</v>
      </c>
      <c r="D5" s="127">
        <f t="shared" si="0"/>
        <v>122.59999999999997</v>
      </c>
      <c r="E5" s="128">
        <f>D5*'solution-MileageData'!$B$2/100</f>
        <v>43.098803999999994</v>
      </c>
    </row>
    <row r="6" spans="1:26" ht="15.75" customHeight="1">
      <c r="A6" s="116">
        <v>42220</v>
      </c>
      <c r="B6" s="126">
        <v>349.90000000000009</v>
      </c>
      <c r="C6" s="126">
        <v>505.49999999999994</v>
      </c>
      <c r="D6" s="127">
        <f t="shared" si="0"/>
        <v>155.59999999999985</v>
      </c>
      <c r="E6" s="128">
        <f>D6*'solution-MileageData'!$B$2/100</f>
        <v>54.699623999999957</v>
      </c>
    </row>
    <row r="7" spans="1:26" ht="15.75" customHeight="1">
      <c r="A7" s="116">
        <v>42221</v>
      </c>
      <c r="B7" s="126">
        <v>510</v>
      </c>
      <c r="C7" s="126">
        <v>610.89999999999986</v>
      </c>
      <c r="D7" s="127">
        <f t="shared" si="0"/>
        <v>100.89999999999986</v>
      </c>
      <c r="E7" s="128">
        <f>D7*'solution-MileageData'!$B$2/100</f>
        <v>35.470385999999955</v>
      </c>
    </row>
    <row r="8" spans="1:26" ht="15.75" customHeight="1">
      <c r="A8" s="116">
        <v>42222</v>
      </c>
      <c r="B8" s="126">
        <v>626.70000000000005</v>
      </c>
      <c r="C8" s="126">
        <v>716.3</v>
      </c>
      <c r="D8" s="127">
        <f t="shared" si="0"/>
        <v>89.599999999999909</v>
      </c>
      <c r="E8" s="128">
        <f>D8*'solution-MileageData'!$B$2/100</f>
        <v>31.49798399999997</v>
      </c>
    </row>
    <row r="9" spans="1:26" ht="15.75" customHeight="1">
      <c r="A9" s="116">
        <v>42223</v>
      </c>
      <c r="B9" s="126">
        <v>718.1</v>
      </c>
      <c r="C9" s="126">
        <v>821.69999999999982</v>
      </c>
      <c r="D9" s="127">
        <f t="shared" si="0"/>
        <v>103.5999999999998</v>
      </c>
      <c r="E9" s="128">
        <f>D9*'solution-MileageData'!$B$2/100</f>
        <v>36.419543999999931</v>
      </c>
    </row>
    <row r="10" spans="1:26" ht="15.75" customHeight="1">
      <c r="A10" s="116">
        <v>42224</v>
      </c>
      <c r="B10" s="126">
        <v>830.6</v>
      </c>
      <c r="C10" s="126">
        <v>885.3</v>
      </c>
      <c r="D10" s="127">
        <f t="shared" si="0"/>
        <v>54.699999999999932</v>
      </c>
      <c r="E10" s="128">
        <f>D10*'solution-MileageData'!$B$2/100</f>
        <v>19.229237999999977</v>
      </c>
    </row>
    <row r="11" spans="1:26" ht="15.75" customHeight="1">
      <c r="A11" s="116">
        <v>42225</v>
      </c>
      <c r="B11" s="126">
        <v>892.8</v>
      </c>
      <c r="C11" s="126">
        <v>943.9</v>
      </c>
      <c r="D11" s="127">
        <f t="shared" si="0"/>
        <v>51.100000000000023</v>
      </c>
      <c r="E11" s="128">
        <f>D11*'solution-MileageData'!$B$2/100</f>
        <v>17.963694000000011</v>
      </c>
    </row>
    <row r="12" spans="1:26" ht="15.75" customHeight="1">
      <c r="A12" s="116">
        <v>42225</v>
      </c>
      <c r="B12" s="126">
        <v>962.1</v>
      </c>
      <c r="C12" s="126">
        <v>994.8</v>
      </c>
      <c r="D12" s="127">
        <f t="shared" si="0"/>
        <v>32.699999999999932</v>
      </c>
      <c r="E12" s="128">
        <f>D12*'solution-MileageData'!$B$2/100</f>
        <v>11.495357999999976</v>
      </c>
    </row>
    <row r="13" spans="1:26" ht="15.75" customHeight="1">
      <c r="A13" s="116">
        <v>42227</v>
      </c>
      <c r="B13" s="126">
        <v>1045.2</v>
      </c>
      <c r="C13" s="126">
        <v>1108.4000000000001</v>
      </c>
      <c r="D13" s="127">
        <f t="shared" si="0"/>
        <v>63.200000000000045</v>
      </c>
      <c r="E13" s="128">
        <f>D13*'solution-MileageData'!$B$2/100</f>
        <v>22.21732800000002</v>
      </c>
    </row>
    <row r="14" spans="1:26" ht="15.75" customHeight="1">
      <c r="A14" s="116">
        <v>42228</v>
      </c>
      <c r="B14" s="126">
        <v>1122.3</v>
      </c>
      <c r="C14" s="126">
        <v>1174.2</v>
      </c>
      <c r="D14" s="127">
        <f t="shared" si="0"/>
        <v>51.900000000000091</v>
      </c>
      <c r="E14" s="128">
        <f>D14*'solution-MileageData'!$B$2/100</f>
        <v>18.244926000000035</v>
      </c>
    </row>
    <row r="15" spans="1:26" ht="15.75" customHeight="1">
      <c r="A15" s="116">
        <v>42229</v>
      </c>
      <c r="B15" s="126">
        <v>1185.9000000000001</v>
      </c>
      <c r="C15" s="126">
        <v>1216.7</v>
      </c>
      <c r="D15" s="127">
        <f t="shared" si="0"/>
        <v>30.799999999999955</v>
      </c>
      <c r="E15" s="128">
        <f>D15*'solution-MileageData'!$B$2/100</f>
        <v>10.827431999999986</v>
      </c>
    </row>
    <row r="16" spans="1:26" ht="15.75" customHeight="1">
      <c r="A16" s="116">
        <v>42230</v>
      </c>
      <c r="B16" s="126">
        <v>1280.5</v>
      </c>
      <c r="C16" s="126">
        <v>1396.3</v>
      </c>
      <c r="D16" s="127">
        <f t="shared" si="0"/>
        <v>115.79999999999995</v>
      </c>
      <c r="E16" s="128">
        <f>D16*'solution-MileageData'!$B$2/100</f>
        <v>40.708331999999984</v>
      </c>
    </row>
    <row r="17" spans="2:5" ht="15.75" customHeight="1">
      <c r="B17" s="129"/>
      <c r="C17" s="129"/>
      <c r="D17" s="127"/>
      <c r="E17" s="128"/>
    </row>
    <row r="18" spans="2:5" ht="15.75" customHeight="1">
      <c r="B18" s="129"/>
      <c r="C18" s="129"/>
      <c r="D18" s="127"/>
      <c r="E18" s="128"/>
    </row>
    <row r="19" spans="2:5" ht="15.75" customHeight="1">
      <c r="B19" s="129"/>
      <c r="C19" s="129"/>
      <c r="D19" s="127"/>
      <c r="E19" s="128"/>
    </row>
    <row r="20" spans="2:5" ht="15.75" customHeight="1">
      <c r="B20" s="129"/>
      <c r="C20" s="129"/>
      <c r="D20" s="127"/>
      <c r="E20" s="128"/>
    </row>
    <row r="21" spans="2:5" ht="15.75" customHeight="1">
      <c r="B21" s="129"/>
      <c r="C21" s="129"/>
      <c r="D21" s="127"/>
      <c r="E21" s="128"/>
    </row>
    <row r="22" spans="2:5" ht="15.75" customHeight="1">
      <c r="B22" s="129"/>
      <c r="C22" s="129"/>
      <c r="D22" s="127"/>
      <c r="E22" s="128"/>
    </row>
    <row r="23" spans="2:5" ht="15.75" customHeight="1">
      <c r="B23" s="129"/>
      <c r="C23" s="129"/>
      <c r="D23" s="127"/>
      <c r="E23" s="128"/>
    </row>
    <row r="24" spans="2:5" ht="15.75" customHeight="1">
      <c r="B24" s="129"/>
      <c r="C24" s="129"/>
      <c r="D24" s="127"/>
      <c r="E24" s="128"/>
    </row>
    <row r="25" spans="2:5" ht="15.75" customHeight="1">
      <c r="B25" s="129"/>
      <c r="C25" s="129"/>
      <c r="D25" s="127"/>
      <c r="E25" s="128"/>
    </row>
    <row r="26" spans="2:5" ht="15.75" customHeight="1">
      <c r="B26" s="129"/>
      <c r="C26" s="129"/>
      <c r="D26" s="127"/>
      <c r="E26" s="128"/>
    </row>
    <row r="27" spans="2:5" ht="15.75" customHeight="1">
      <c r="B27" s="129"/>
      <c r="C27" s="129"/>
      <c r="D27" s="127"/>
      <c r="E27" s="128"/>
    </row>
    <row r="28" spans="2:5" ht="15.75" customHeight="1">
      <c r="B28" s="129"/>
      <c r="C28" s="129"/>
      <c r="D28" s="127"/>
      <c r="E28" s="128"/>
    </row>
    <row r="29" spans="2:5" ht="15.75" customHeight="1">
      <c r="B29" s="129"/>
      <c r="C29" s="129"/>
      <c r="D29" s="127"/>
      <c r="E29" s="128"/>
    </row>
    <row r="30" spans="2:5" ht="15.75" customHeight="1">
      <c r="B30" s="129"/>
      <c r="C30" s="129"/>
      <c r="D30" s="127"/>
      <c r="E30" s="128"/>
    </row>
    <row r="31" spans="2:5" ht="15.75" customHeight="1">
      <c r="B31" s="129"/>
      <c r="C31" s="129"/>
      <c r="D31" s="127"/>
      <c r="E31" s="128"/>
    </row>
    <row r="32" spans="2:5" ht="15.75" customHeight="1">
      <c r="B32" s="129"/>
      <c r="C32" s="129"/>
      <c r="D32" s="127"/>
      <c r="E32" s="128"/>
    </row>
    <row r="33" spans="2:5" ht="15.75" customHeight="1">
      <c r="B33" s="129"/>
      <c r="C33" s="129"/>
      <c r="D33" s="127"/>
      <c r="E33" s="128"/>
    </row>
    <row r="34" spans="2:5" ht="15.75" customHeight="1">
      <c r="B34" s="129"/>
      <c r="C34" s="129"/>
      <c r="D34" s="127"/>
      <c r="E34" s="128"/>
    </row>
    <row r="35" spans="2:5" ht="15.75" customHeight="1">
      <c r="B35" s="129"/>
      <c r="C35" s="129"/>
      <c r="D35" s="127"/>
      <c r="E35" s="128"/>
    </row>
    <row r="36" spans="2:5" ht="15.75" customHeight="1">
      <c r="B36" s="129"/>
      <c r="C36" s="129"/>
      <c r="D36" s="127"/>
      <c r="E36" s="128"/>
    </row>
    <row r="37" spans="2:5" ht="15.75" customHeight="1">
      <c r="B37" s="129"/>
      <c r="C37" s="129"/>
      <c r="D37" s="127"/>
      <c r="E37" s="128"/>
    </row>
    <row r="38" spans="2:5" ht="15.75" customHeight="1">
      <c r="B38" s="129"/>
      <c r="C38" s="129"/>
      <c r="D38" s="127"/>
      <c r="E38" s="128"/>
    </row>
    <row r="39" spans="2:5" ht="15.75" customHeight="1">
      <c r="B39" s="129"/>
      <c r="C39" s="129"/>
      <c r="D39" s="127"/>
      <c r="E39" s="128"/>
    </row>
    <row r="40" spans="2:5" ht="15.75" customHeight="1">
      <c r="B40" s="129"/>
      <c r="C40" s="129"/>
      <c r="D40" s="127"/>
      <c r="E40" s="128"/>
    </row>
    <row r="41" spans="2:5" ht="15.75" customHeight="1">
      <c r="B41" s="129"/>
      <c r="C41" s="129"/>
      <c r="D41" s="127"/>
      <c r="E41" s="128"/>
    </row>
    <row r="42" spans="2:5" ht="15.75" customHeight="1">
      <c r="B42" s="129"/>
      <c r="C42" s="129"/>
      <c r="D42" s="127"/>
      <c r="E42" s="128"/>
    </row>
    <row r="43" spans="2:5" ht="15.75" customHeight="1">
      <c r="B43" s="129"/>
      <c r="C43" s="129"/>
      <c r="D43" s="127"/>
      <c r="E43" s="128"/>
    </row>
    <row r="44" spans="2:5" ht="15.75" customHeight="1">
      <c r="B44" s="129"/>
      <c r="C44" s="129"/>
      <c r="D44" s="127"/>
      <c r="E44" s="128"/>
    </row>
    <row r="45" spans="2:5" ht="15.75" customHeight="1">
      <c r="B45" s="129"/>
      <c r="C45" s="129"/>
      <c r="D45" s="127"/>
      <c r="E45" s="128"/>
    </row>
    <row r="46" spans="2:5" ht="15.75" customHeight="1">
      <c r="B46" s="129"/>
      <c r="C46" s="129"/>
      <c r="D46" s="127"/>
      <c r="E46" s="128"/>
    </row>
    <row r="47" spans="2:5" ht="15.75" customHeight="1">
      <c r="B47" s="129"/>
      <c r="C47" s="129"/>
      <c r="D47" s="127"/>
      <c r="E47" s="128"/>
    </row>
    <row r="48" spans="2:5" ht="15.75" customHeight="1">
      <c r="B48" s="129"/>
      <c r="C48" s="129"/>
      <c r="D48" s="127"/>
      <c r="E48" s="128"/>
    </row>
    <row r="49" spans="2:5" ht="15.75" customHeight="1">
      <c r="B49" s="129"/>
      <c r="C49" s="129"/>
      <c r="D49" s="127"/>
      <c r="E49" s="128"/>
    </row>
    <row r="50" spans="2:5" ht="15.75" customHeight="1">
      <c r="B50" s="129"/>
      <c r="C50" s="129"/>
      <c r="D50" s="127"/>
      <c r="E50" s="128"/>
    </row>
    <row r="51" spans="2:5" ht="15.75" customHeight="1">
      <c r="B51" s="129"/>
      <c r="C51" s="129"/>
      <c r="D51" s="127"/>
      <c r="E51" s="128"/>
    </row>
    <row r="52" spans="2:5" ht="15.75" customHeight="1">
      <c r="B52" s="129"/>
      <c r="C52" s="129"/>
      <c r="D52" s="127"/>
      <c r="E52" s="128"/>
    </row>
    <row r="53" spans="2:5" ht="15.75" customHeight="1">
      <c r="B53" s="129"/>
      <c r="C53" s="129"/>
      <c r="D53" s="127"/>
      <c r="E53" s="128"/>
    </row>
    <row r="54" spans="2:5" ht="15.75" customHeight="1">
      <c r="B54" s="129"/>
      <c r="C54" s="129"/>
      <c r="D54" s="127"/>
      <c r="E54" s="128"/>
    </row>
    <row r="55" spans="2:5" ht="15.75" customHeight="1">
      <c r="B55" s="129"/>
      <c r="C55" s="129"/>
      <c r="D55" s="127"/>
      <c r="E55" s="128"/>
    </row>
    <row r="56" spans="2:5" ht="15.75" customHeight="1">
      <c r="B56" s="129"/>
      <c r="C56" s="129"/>
      <c r="D56" s="127"/>
      <c r="E56" s="128"/>
    </row>
    <row r="57" spans="2:5" ht="15.75" customHeight="1">
      <c r="B57" s="129"/>
      <c r="C57" s="129"/>
      <c r="D57" s="127"/>
      <c r="E57" s="128"/>
    </row>
    <row r="58" spans="2:5" ht="15.75" customHeight="1">
      <c r="B58" s="129"/>
      <c r="C58" s="129"/>
      <c r="D58" s="127"/>
      <c r="E58" s="128"/>
    </row>
    <row r="59" spans="2:5" ht="15.75" customHeight="1">
      <c r="B59" s="129"/>
      <c r="C59" s="129"/>
      <c r="D59" s="127"/>
      <c r="E59" s="128"/>
    </row>
    <row r="60" spans="2:5" ht="15.75" customHeight="1">
      <c r="B60" s="129"/>
      <c r="C60" s="129"/>
      <c r="D60" s="127"/>
      <c r="E60" s="128"/>
    </row>
    <row r="61" spans="2:5" ht="15.75" customHeight="1">
      <c r="B61" s="129"/>
      <c r="C61" s="129"/>
      <c r="D61" s="127"/>
      <c r="E61" s="128"/>
    </row>
    <row r="62" spans="2:5" ht="15.75" customHeight="1">
      <c r="B62" s="129"/>
      <c r="C62" s="129"/>
      <c r="D62" s="127"/>
      <c r="E62" s="128"/>
    </row>
    <row r="63" spans="2:5" ht="15.75" customHeight="1">
      <c r="B63" s="129"/>
      <c r="C63" s="129"/>
      <c r="D63" s="127"/>
      <c r="E63" s="128"/>
    </row>
    <row r="64" spans="2:5" ht="15.75" customHeight="1">
      <c r="B64" s="129"/>
      <c r="C64" s="129"/>
      <c r="D64" s="127"/>
      <c r="E64" s="128"/>
    </row>
    <row r="65" spans="2:5" ht="15.75" customHeight="1">
      <c r="B65" s="129"/>
      <c r="C65" s="129"/>
      <c r="D65" s="127"/>
      <c r="E65" s="128"/>
    </row>
    <row r="66" spans="2:5" ht="15.75" customHeight="1">
      <c r="B66" s="129"/>
      <c r="C66" s="129"/>
      <c r="D66" s="127"/>
      <c r="E66" s="128"/>
    </row>
    <row r="67" spans="2:5" ht="15.75" customHeight="1">
      <c r="B67" s="129"/>
      <c r="C67" s="129"/>
      <c r="D67" s="127"/>
      <c r="E67" s="128"/>
    </row>
    <row r="68" spans="2:5" ht="15.75" customHeight="1">
      <c r="B68" s="129"/>
      <c r="C68" s="129"/>
      <c r="D68" s="127"/>
      <c r="E68" s="128"/>
    </row>
    <row r="69" spans="2:5" ht="15.75" customHeight="1">
      <c r="B69" s="129"/>
      <c r="C69" s="129"/>
      <c r="D69" s="127"/>
      <c r="E69" s="128"/>
    </row>
    <row r="70" spans="2:5" ht="15.75" customHeight="1">
      <c r="B70" s="129"/>
      <c r="C70" s="129"/>
      <c r="D70" s="127"/>
      <c r="E70" s="128"/>
    </row>
    <row r="71" spans="2:5" ht="15.75" customHeight="1">
      <c r="B71" s="129"/>
      <c r="C71" s="129"/>
      <c r="D71" s="127"/>
      <c r="E71" s="128"/>
    </row>
    <row r="72" spans="2:5" ht="15.75" customHeight="1">
      <c r="B72" s="129"/>
      <c r="C72" s="129"/>
      <c r="D72" s="127"/>
      <c r="E72" s="128"/>
    </row>
    <row r="73" spans="2:5" ht="15.75" customHeight="1">
      <c r="B73" s="129"/>
      <c r="C73" s="129"/>
      <c r="D73" s="127"/>
      <c r="E73" s="128"/>
    </row>
    <row r="74" spans="2:5" ht="15.75" customHeight="1">
      <c r="B74" s="129"/>
      <c r="C74" s="129"/>
      <c r="D74" s="127"/>
      <c r="E74" s="128"/>
    </row>
    <row r="75" spans="2:5" ht="15.75" customHeight="1">
      <c r="B75" s="129"/>
      <c r="C75" s="129"/>
      <c r="D75" s="127"/>
      <c r="E75" s="128"/>
    </row>
    <row r="76" spans="2:5" ht="15.75" customHeight="1">
      <c r="B76" s="129"/>
      <c r="C76" s="129"/>
      <c r="D76" s="127"/>
      <c r="E76" s="128"/>
    </row>
    <row r="77" spans="2:5" ht="15.75" customHeight="1">
      <c r="B77" s="129"/>
      <c r="C77" s="129"/>
      <c r="D77" s="127"/>
      <c r="E77" s="128"/>
    </row>
    <row r="78" spans="2:5" ht="15.75" customHeight="1">
      <c r="B78" s="129"/>
      <c r="C78" s="129"/>
      <c r="D78" s="127"/>
      <c r="E78" s="128"/>
    </row>
    <row r="79" spans="2:5" ht="15.75" customHeight="1">
      <c r="B79" s="129"/>
      <c r="C79" s="129"/>
      <c r="D79" s="127"/>
      <c r="E79" s="128"/>
    </row>
    <row r="80" spans="2:5" ht="15.75" customHeight="1">
      <c r="B80" s="129"/>
      <c r="C80" s="129"/>
      <c r="D80" s="127"/>
      <c r="E80" s="128"/>
    </row>
    <row r="81" spans="2:5" ht="15.75" customHeight="1">
      <c r="B81" s="129"/>
      <c r="C81" s="129"/>
      <c r="D81" s="127"/>
      <c r="E81" s="128"/>
    </row>
    <row r="82" spans="2:5" ht="15.75" customHeight="1">
      <c r="B82" s="129"/>
      <c r="C82" s="129"/>
      <c r="D82" s="127"/>
      <c r="E82" s="128"/>
    </row>
    <row r="83" spans="2:5" ht="15.75" customHeight="1">
      <c r="B83" s="129"/>
      <c r="C83" s="129"/>
      <c r="D83" s="127"/>
      <c r="E83" s="128"/>
    </row>
    <row r="84" spans="2:5" ht="15.75" customHeight="1">
      <c r="B84" s="129"/>
      <c r="C84" s="129"/>
      <c r="D84" s="127"/>
      <c r="E84" s="128"/>
    </row>
    <row r="85" spans="2:5" ht="15.75" customHeight="1">
      <c r="B85" s="129"/>
      <c r="C85" s="129"/>
      <c r="D85" s="127"/>
      <c r="E85" s="128"/>
    </row>
    <row r="86" spans="2:5" ht="15.75" customHeight="1">
      <c r="B86" s="129"/>
      <c r="C86" s="129"/>
      <c r="D86" s="127"/>
      <c r="E86" s="128"/>
    </row>
    <row r="87" spans="2:5" ht="15.75" customHeight="1">
      <c r="B87" s="129"/>
      <c r="C87" s="129"/>
      <c r="D87" s="127"/>
      <c r="E87" s="128"/>
    </row>
    <row r="88" spans="2:5" ht="15.75" customHeight="1">
      <c r="B88" s="129"/>
      <c r="C88" s="129"/>
      <c r="D88" s="127"/>
      <c r="E88" s="128"/>
    </row>
    <row r="89" spans="2:5" ht="15.75" customHeight="1">
      <c r="B89" s="129"/>
      <c r="C89" s="129"/>
      <c r="D89" s="127"/>
      <c r="E89" s="128"/>
    </row>
    <row r="90" spans="2:5" ht="15.75" customHeight="1">
      <c r="B90" s="129"/>
      <c r="C90" s="129"/>
      <c r="D90" s="127"/>
      <c r="E90" s="128"/>
    </row>
    <row r="91" spans="2:5" ht="15.75" customHeight="1">
      <c r="B91" s="129"/>
      <c r="C91" s="129"/>
      <c r="D91" s="127"/>
      <c r="E91" s="128"/>
    </row>
    <row r="92" spans="2:5" ht="15.75" customHeight="1">
      <c r="B92" s="129"/>
      <c r="C92" s="129"/>
      <c r="D92" s="127"/>
      <c r="E92" s="128"/>
    </row>
    <row r="93" spans="2:5" ht="15.75" customHeight="1">
      <c r="B93" s="129"/>
      <c r="C93" s="129"/>
      <c r="D93" s="127"/>
      <c r="E93" s="128"/>
    </row>
    <row r="94" spans="2:5" ht="15.75" customHeight="1">
      <c r="B94" s="129"/>
      <c r="C94" s="129"/>
      <c r="D94" s="127"/>
      <c r="E94" s="128"/>
    </row>
    <row r="95" spans="2:5" ht="15.75" customHeight="1">
      <c r="B95" s="129"/>
      <c r="C95" s="129"/>
      <c r="D95" s="127"/>
      <c r="E95" s="128"/>
    </row>
    <row r="96" spans="2:5" ht="15.75" customHeight="1">
      <c r="B96" s="129"/>
      <c r="C96" s="129"/>
      <c r="D96" s="127"/>
      <c r="E96" s="128"/>
    </row>
    <row r="97" spans="2:5" ht="15.75" customHeight="1">
      <c r="B97" s="129"/>
      <c r="C97" s="129"/>
      <c r="D97" s="127"/>
      <c r="E97" s="128"/>
    </row>
    <row r="98" spans="2:5" ht="15.75" customHeight="1">
      <c r="B98" s="129"/>
      <c r="C98" s="129"/>
      <c r="D98" s="127"/>
      <c r="E98" s="128"/>
    </row>
    <row r="99" spans="2:5" ht="15.75" customHeight="1">
      <c r="B99" s="129"/>
      <c r="C99" s="129"/>
      <c r="D99" s="127"/>
      <c r="E99" s="128"/>
    </row>
    <row r="100" spans="2:5" ht="15.75" customHeight="1">
      <c r="B100" s="129"/>
      <c r="C100" s="129"/>
      <c r="D100" s="127"/>
      <c r="E100" s="128"/>
    </row>
    <row r="101" spans="2:5" ht="15.75" customHeight="1">
      <c r="B101" s="129"/>
      <c r="C101" s="129"/>
      <c r="D101" s="127"/>
      <c r="E101" s="128"/>
    </row>
    <row r="102" spans="2:5" ht="15.75" customHeight="1">
      <c r="B102" s="129"/>
      <c r="C102" s="129"/>
      <c r="D102" s="127"/>
      <c r="E102" s="128"/>
    </row>
    <row r="103" spans="2:5" ht="15.75" customHeight="1">
      <c r="B103" s="129"/>
      <c r="C103" s="129"/>
      <c r="D103" s="127"/>
      <c r="E103" s="128"/>
    </row>
    <row r="104" spans="2:5" ht="15.75" customHeight="1">
      <c r="B104" s="129"/>
      <c r="C104" s="129"/>
      <c r="D104" s="127"/>
      <c r="E104" s="128"/>
    </row>
    <row r="105" spans="2:5" ht="15.75" customHeight="1">
      <c r="B105" s="129"/>
      <c r="C105" s="129"/>
      <c r="D105" s="127"/>
      <c r="E105" s="128"/>
    </row>
    <row r="106" spans="2:5" ht="15.75" customHeight="1">
      <c r="B106" s="129"/>
      <c r="C106" s="129"/>
      <c r="D106" s="127"/>
      <c r="E106" s="128"/>
    </row>
    <row r="107" spans="2:5" ht="15.75" customHeight="1">
      <c r="B107" s="129"/>
      <c r="C107" s="129"/>
      <c r="D107" s="127"/>
      <c r="E107" s="128"/>
    </row>
    <row r="108" spans="2:5" ht="15.75" customHeight="1">
      <c r="B108" s="129"/>
      <c r="C108" s="129"/>
      <c r="D108" s="127"/>
      <c r="E108" s="128"/>
    </row>
    <row r="109" spans="2:5" ht="15.75" customHeight="1">
      <c r="B109" s="129"/>
      <c r="C109" s="129"/>
      <c r="D109" s="127"/>
      <c r="E109" s="128"/>
    </row>
    <row r="110" spans="2:5" ht="15.75" customHeight="1">
      <c r="B110" s="129"/>
      <c r="C110" s="129"/>
      <c r="D110" s="127"/>
      <c r="E110" s="128"/>
    </row>
    <row r="111" spans="2:5" ht="15.75" customHeight="1">
      <c r="B111" s="129"/>
      <c r="C111" s="129"/>
      <c r="D111" s="127"/>
      <c r="E111" s="128"/>
    </row>
    <row r="112" spans="2:5" ht="15.75" customHeight="1">
      <c r="B112" s="129"/>
      <c r="C112" s="129"/>
      <c r="D112" s="127"/>
      <c r="E112" s="128"/>
    </row>
    <row r="113" spans="2:5" ht="15.75" customHeight="1">
      <c r="B113" s="129"/>
      <c r="C113" s="129"/>
      <c r="D113" s="127"/>
      <c r="E113" s="128"/>
    </row>
    <row r="114" spans="2:5" ht="15.75" customHeight="1">
      <c r="B114" s="129"/>
      <c r="C114" s="129"/>
      <c r="D114" s="127"/>
      <c r="E114" s="128"/>
    </row>
    <row r="115" spans="2:5" ht="15.75" customHeight="1">
      <c r="B115" s="129"/>
      <c r="C115" s="129"/>
      <c r="D115" s="127"/>
      <c r="E115" s="128"/>
    </row>
    <row r="116" spans="2:5" ht="15.75" customHeight="1">
      <c r="B116" s="129"/>
      <c r="C116" s="129"/>
      <c r="D116" s="127"/>
      <c r="E116" s="128"/>
    </row>
    <row r="117" spans="2:5" ht="15.75" customHeight="1">
      <c r="B117" s="129"/>
      <c r="C117" s="129"/>
      <c r="D117" s="127"/>
      <c r="E117" s="128"/>
    </row>
    <row r="118" spans="2:5" ht="15.75" customHeight="1">
      <c r="B118" s="129"/>
      <c r="C118" s="129"/>
      <c r="D118" s="127"/>
      <c r="E118" s="128"/>
    </row>
    <row r="119" spans="2:5" ht="15.75" customHeight="1">
      <c r="B119" s="129"/>
      <c r="C119" s="129"/>
      <c r="D119" s="127"/>
      <c r="E119" s="128"/>
    </row>
    <row r="120" spans="2:5" ht="15.75" customHeight="1">
      <c r="B120" s="129"/>
      <c r="C120" s="129"/>
      <c r="D120" s="127"/>
      <c r="E120" s="128"/>
    </row>
    <row r="121" spans="2:5" ht="15.75" customHeight="1">
      <c r="B121" s="129"/>
      <c r="C121" s="129"/>
      <c r="D121" s="127"/>
      <c r="E121" s="128"/>
    </row>
    <row r="122" spans="2:5" ht="15.75" customHeight="1">
      <c r="B122" s="129"/>
      <c r="C122" s="129"/>
      <c r="D122" s="127"/>
      <c r="E122" s="128"/>
    </row>
    <row r="123" spans="2:5" ht="15.75" customHeight="1">
      <c r="B123" s="129"/>
      <c r="C123" s="129"/>
      <c r="D123" s="127"/>
      <c r="E123" s="128"/>
    </row>
    <row r="124" spans="2:5" ht="15.75" customHeight="1">
      <c r="B124" s="129"/>
      <c r="C124" s="129"/>
      <c r="D124" s="127"/>
      <c r="E124" s="128"/>
    </row>
    <row r="125" spans="2:5" ht="15.75" customHeight="1">
      <c r="B125" s="129"/>
      <c r="C125" s="129"/>
      <c r="D125" s="127"/>
      <c r="E125" s="128"/>
    </row>
    <row r="126" spans="2:5" ht="15.75" customHeight="1">
      <c r="B126" s="129"/>
      <c r="C126" s="129"/>
      <c r="D126" s="127"/>
      <c r="E126" s="128"/>
    </row>
    <row r="127" spans="2:5" ht="15.75" customHeight="1">
      <c r="B127" s="129"/>
      <c r="C127" s="129"/>
      <c r="D127" s="127"/>
      <c r="E127" s="128"/>
    </row>
    <row r="128" spans="2:5" ht="15.75" customHeight="1">
      <c r="B128" s="129"/>
      <c r="C128" s="129"/>
      <c r="D128" s="127"/>
      <c r="E128" s="128"/>
    </row>
    <row r="129" spans="2:5" ht="15.75" customHeight="1">
      <c r="B129" s="129"/>
      <c r="C129" s="129"/>
      <c r="D129" s="127"/>
      <c r="E129" s="128"/>
    </row>
    <row r="130" spans="2:5" ht="15.75" customHeight="1">
      <c r="B130" s="129"/>
      <c r="C130" s="129"/>
      <c r="D130" s="127"/>
      <c r="E130" s="128"/>
    </row>
    <row r="131" spans="2:5" ht="15.75" customHeight="1">
      <c r="B131" s="129"/>
      <c r="C131" s="129"/>
      <c r="D131" s="127"/>
      <c r="E131" s="128"/>
    </row>
    <row r="132" spans="2:5" ht="15.75" customHeight="1">
      <c r="B132" s="129"/>
      <c r="C132" s="129"/>
      <c r="D132" s="127"/>
      <c r="E132" s="128"/>
    </row>
    <row r="133" spans="2:5" ht="15.75" customHeight="1">
      <c r="B133" s="129"/>
      <c r="C133" s="129"/>
      <c r="D133" s="127"/>
      <c r="E133" s="128"/>
    </row>
    <row r="134" spans="2:5" ht="15.75" customHeight="1">
      <c r="B134" s="129"/>
      <c r="C134" s="129"/>
      <c r="D134" s="127"/>
      <c r="E134" s="128"/>
    </row>
    <row r="135" spans="2:5" ht="15.75" customHeight="1">
      <c r="B135" s="129"/>
      <c r="C135" s="129"/>
      <c r="D135" s="127"/>
      <c r="E135" s="128"/>
    </row>
    <row r="136" spans="2:5" ht="15.75" customHeight="1">
      <c r="B136" s="129"/>
      <c r="C136" s="129"/>
      <c r="D136" s="127"/>
      <c r="E136" s="128"/>
    </row>
    <row r="137" spans="2:5" ht="15.75" customHeight="1">
      <c r="B137" s="129"/>
      <c r="C137" s="129"/>
      <c r="D137" s="127"/>
      <c r="E137" s="128"/>
    </row>
    <row r="138" spans="2:5" ht="15.75" customHeight="1">
      <c r="B138" s="129"/>
      <c r="C138" s="129"/>
      <c r="D138" s="127"/>
      <c r="E138" s="128"/>
    </row>
    <row r="139" spans="2:5" ht="15.75" customHeight="1">
      <c r="B139" s="129"/>
      <c r="C139" s="129"/>
      <c r="D139" s="127"/>
      <c r="E139" s="128"/>
    </row>
    <row r="140" spans="2:5" ht="15.75" customHeight="1">
      <c r="B140" s="129"/>
      <c r="C140" s="129"/>
      <c r="D140" s="127"/>
      <c r="E140" s="128"/>
    </row>
    <row r="141" spans="2:5" ht="15.75" customHeight="1">
      <c r="B141" s="129"/>
      <c r="C141" s="129"/>
      <c r="D141" s="127"/>
      <c r="E141" s="128"/>
    </row>
    <row r="142" spans="2:5" ht="15.75" customHeight="1">
      <c r="B142" s="129"/>
      <c r="C142" s="129"/>
      <c r="D142" s="127"/>
      <c r="E142" s="128"/>
    </row>
    <row r="143" spans="2:5" ht="15.75" customHeight="1">
      <c r="B143" s="129"/>
      <c r="C143" s="129"/>
      <c r="D143" s="127"/>
      <c r="E143" s="128"/>
    </row>
    <row r="144" spans="2:5" ht="15.75" customHeight="1">
      <c r="B144" s="129"/>
      <c r="C144" s="129"/>
      <c r="D144" s="127"/>
      <c r="E144" s="128"/>
    </row>
    <row r="145" spans="2:5" ht="15.75" customHeight="1">
      <c r="B145" s="129"/>
      <c r="C145" s="129"/>
      <c r="D145" s="127"/>
      <c r="E145" s="128"/>
    </row>
    <row r="146" spans="2:5" ht="15.75" customHeight="1">
      <c r="B146" s="129"/>
      <c r="C146" s="129"/>
      <c r="D146" s="127"/>
      <c r="E146" s="128"/>
    </row>
    <row r="147" spans="2:5" ht="15.75" customHeight="1">
      <c r="B147" s="129"/>
      <c r="C147" s="129"/>
      <c r="D147" s="127"/>
      <c r="E147" s="128"/>
    </row>
    <row r="148" spans="2:5" ht="15.75" customHeight="1">
      <c r="B148" s="129"/>
      <c r="C148" s="129"/>
      <c r="D148" s="127"/>
      <c r="E148" s="128"/>
    </row>
    <row r="149" spans="2:5" ht="15.75" customHeight="1">
      <c r="B149" s="129"/>
      <c r="C149" s="129"/>
      <c r="D149" s="127"/>
      <c r="E149" s="128"/>
    </row>
    <row r="150" spans="2:5" ht="15.75" customHeight="1">
      <c r="B150" s="129"/>
      <c r="C150" s="129"/>
      <c r="D150" s="127"/>
      <c r="E150" s="128"/>
    </row>
    <row r="151" spans="2:5" ht="15.75" customHeight="1">
      <c r="B151" s="129"/>
      <c r="C151" s="129"/>
      <c r="D151" s="127"/>
      <c r="E151" s="128"/>
    </row>
    <row r="152" spans="2:5" ht="15.75" customHeight="1">
      <c r="B152" s="129"/>
      <c r="C152" s="129"/>
      <c r="D152" s="127"/>
      <c r="E152" s="128"/>
    </row>
    <row r="153" spans="2:5" ht="15.75" customHeight="1">
      <c r="B153" s="129"/>
      <c r="C153" s="129"/>
      <c r="D153" s="127"/>
      <c r="E153" s="128"/>
    </row>
    <row r="154" spans="2:5" ht="15.75" customHeight="1">
      <c r="B154" s="129"/>
      <c r="C154" s="129"/>
      <c r="D154" s="127"/>
      <c r="E154" s="128"/>
    </row>
    <row r="155" spans="2:5" ht="15.75" customHeight="1">
      <c r="B155" s="129"/>
      <c r="C155" s="129"/>
      <c r="D155" s="127"/>
      <c r="E155" s="128"/>
    </row>
    <row r="156" spans="2:5" ht="15.75" customHeight="1">
      <c r="B156" s="129"/>
      <c r="C156" s="129"/>
      <c r="D156" s="127"/>
      <c r="E156" s="128"/>
    </row>
    <row r="157" spans="2:5" ht="15.75" customHeight="1">
      <c r="B157" s="129"/>
      <c r="C157" s="129"/>
      <c r="D157" s="127"/>
      <c r="E157" s="128"/>
    </row>
    <row r="158" spans="2:5" ht="15.75" customHeight="1">
      <c r="B158" s="129"/>
      <c r="C158" s="129"/>
      <c r="D158" s="127"/>
      <c r="E158" s="128"/>
    </row>
    <row r="159" spans="2:5" ht="15.75" customHeight="1">
      <c r="B159" s="129"/>
      <c r="C159" s="129"/>
      <c r="D159" s="127"/>
      <c r="E159" s="128"/>
    </row>
    <row r="160" spans="2:5" ht="15.75" customHeight="1">
      <c r="B160" s="129"/>
      <c r="C160" s="129"/>
      <c r="D160" s="127"/>
      <c r="E160" s="128"/>
    </row>
    <row r="161" spans="2:5" ht="15.75" customHeight="1">
      <c r="B161" s="129"/>
      <c r="C161" s="129"/>
      <c r="D161" s="127"/>
      <c r="E161" s="128"/>
    </row>
    <row r="162" spans="2:5" ht="15.75" customHeight="1">
      <c r="B162" s="129"/>
      <c r="C162" s="129"/>
      <c r="D162" s="127"/>
      <c r="E162" s="128"/>
    </row>
    <row r="163" spans="2:5" ht="15.75" customHeight="1">
      <c r="B163" s="129"/>
      <c r="C163" s="129"/>
      <c r="D163" s="127"/>
      <c r="E163" s="128"/>
    </row>
    <row r="164" spans="2:5" ht="15.75" customHeight="1">
      <c r="B164" s="129"/>
      <c r="C164" s="129"/>
      <c r="D164" s="127"/>
      <c r="E164" s="128"/>
    </row>
    <row r="165" spans="2:5" ht="15.75" customHeight="1">
      <c r="B165" s="129"/>
      <c r="C165" s="129"/>
      <c r="D165" s="127"/>
      <c r="E165" s="128"/>
    </row>
    <row r="166" spans="2:5" ht="15.75" customHeight="1">
      <c r="B166" s="129"/>
      <c r="C166" s="129"/>
      <c r="D166" s="127"/>
      <c r="E166" s="128"/>
    </row>
    <row r="167" spans="2:5" ht="15.75" customHeight="1">
      <c r="B167" s="129"/>
      <c r="C167" s="129"/>
      <c r="D167" s="127"/>
      <c r="E167" s="128"/>
    </row>
    <row r="168" spans="2:5" ht="15.75" customHeight="1">
      <c r="B168" s="129"/>
      <c r="C168" s="129"/>
      <c r="D168" s="127"/>
      <c r="E168" s="128"/>
    </row>
    <row r="169" spans="2:5" ht="15.75" customHeight="1">
      <c r="B169" s="129"/>
      <c r="C169" s="129"/>
      <c r="D169" s="127"/>
      <c r="E169" s="128"/>
    </row>
    <row r="170" spans="2:5" ht="15.75" customHeight="1">
      <c r="B170" s="129"/>
      <c r="C170" s="129"/>
      <c r="D170" s="127"/>
      <c r="E170" s="128"/>
    </row>
    <row r="171" spans="2:5" ht="15.75" customHeight="1">
      <c r="B171" s="129"/>
      <c r="C171" s="129"/>
      <c r="D171" s="127"/>
      <c r="E171" s="128"/>
    </row>
    <row r="172" spans="2:5" ht="15.75" customHeight="1">
      <c r="B172" s="129"/>
      <c r="C172" s="129"/>
      <c r="D172" s="127"/>
      <c r="E172" s="128"/>
    </row>
    <row r="173" spans="2:5" ht="15.75" customHeight="1">
      <c r="B173" s="129"/>
      <c r="C173" s="129"/>
      <c r="D173" s="127"/>
      <c r="E173" s="128"/>
    </row>
    <row r="174" spans="2:5" ht="15.75" customHeight="1">
      <c r="B174" s="129"/>
      <c r="C174" s="129"/>
      <c r="D174" s="127"/>
      <c r="E174" s="128"/>
    </row>
    <row r="175" spans="2:5" ht="15.75" customHeight="1">
      <c r="B175" s="129"/>
      <c r="C175" s="129"/>
      <c r="D175" s="127"/>
      <c r="E175" s="128"/>
    </row>
    <row r="176" spans="2:5" ht="15.75" customHeight="1">
      <c r="B176" s="129"/>
      <c r="C176" s="129"/>
      <c r="D176" s="127"/>
      <c r="E176" s="128"/>
    </row>
    <row r="177" spans="2:5" ht="15.75" customHeight="1">
      <c r="B177" s="129"/>
      <c r="C177" s="129"/>
      <c r="D177" s="127"/>
      <c r="E177" s="128"/>
    </row>
    <row r="178" spans="2:5" ht="15.75" customHeight="1">
      <c r="B178" s="129"/>
      <c r="C178" s="129"/>
      <c r="D178" s="127"/>
      <c r="E178" s="128"/>
    </row>
    <row r="179" spans="2:5" ht="15.75" customHeight="1">
      <c r="B179" s="129"/>
      <c r="C179" s="129"/>
      <c r="D179" s="127"/>
      <c r="E179" s="128"/>
    </row>
    <row r="180" spans="2:5" ht="15.75" customHeight="1">
      <c r="B180" s="129"/>
      <c r="C180" s="129"/>
      <c r="D180" s="127"/>
      <c r="E180" s="128"/>
    </row>
    <row r="181" spans="2:5" ht="15.75" customHeight="1">
      <c r="B181" s="129"/>
      <c r="C181" s="129"/>
      <c r="D181" s="127"/>
      <c r="E181" s="128"/>
    </row>
    <row r="182" spans="2:5" ht="15.75" customHeight="1">
      <c r="B182" s="129"/>
      <c r="C182" s="129"/>
      <c r="D182" s="127"/>
      <c r="E182" s="128"/>
    </row>
    <row r="183" spans="2:5" ht="15.75" customHeight="1">
      <c r="B183" s="129"/>
      <c r="C183" s="129"/>
      <c r="D183" s="127"/>
      <c r="E183" s="128"/>
    </row>
    <row r="184" spans="2:5" ht="15.75" customHeight="1">
      <c r="B184" s="129"/>
      <c r="C184" s="129"/>
      <c r="D184" s="127"/>
      <c r="E184" s="128"/>
    </row>
    <row r="185" spans="2:5" ht="15.75" customHeight="1">
      <c r="B185" s="129"/>
      <c r="C185" s="129"/>
      <c r="D185" s="127"/>
      <c r="E185" s="128"/>
    </row>
    <row r="186" spans="2:5" ht="15.75" customHeight="1">
      <c r="B186" s="129"/>
      <c r="C186" s="129"/>
      <c r="D186" s="127"/>
      <c r="E186" s="128"/>
    </row>
    <row r="187" spans="2:5" ht="15.75" customHeight="1">
      <c r="B187" s="129"/>
      <c r="C187" s="129"/>
      <c r="D187" s="127"/>
      <c r="E187" s="128"/>
    </row>
    <row r="188" spans="2:5" ht="15.75" customHeight="1">
      <c r="B188" s="129"/>
      <c r="C188" s="129"/>
      <c r="D188" s="127"/>
      <c r="E188" s="128"/>
    </row>
    <row r="189" spans="2:5" ht="15.75" customHeight="1">
      <c r="B189" s="129"/>
      <c r="C189" s="129"/>
      <c r="D189" s="127"/>
      <c r="E189" s="128"/>
    </row>
    <row r="190" spans="2:5" ht="15.75" customHeight="1">
      <c r="B190" s="129"/>
      <c r="C190" s="129"/>
      <c r="D190" s="127"/>
      <c r="E190" s="128"/>
    </row>
    <row r="191" spans="2:5" ht="15.75" customHeight="1">
      <c r="B191" s="129"/>
      <c r="C191" s="129"/>
      <c r="D191" s="127"/>
      <c r="E191" s="128"/>
    </row>
    <row r="192" spans="2:5" ht="15.75" customHeight="1">
      <c r="B192" s="129"/>
      <c r="C192" s="129"/>
      <c r="D192" s="127"/>
      <c r="E192" s="128"/>
    </row>
    <row r="193" spans="2:5" ht="15.75" customHeight="1">
      <c r="B193" s="129"/>
      <c r="C193" s="129"/>
      <c r="D193" s="127"/>
      <c r="E193" s="128"/>
    </row>
    <row r="194" spans="2:5" ht="15.75" customHeight="1">
      <c r="B194" s="129"/>
      <c r="C194" s="129"/>
      <c r="D194" s="127"/>
      <c r="E194" s="128"/>
    </row>
    <row r="195" spans="2:5" ht="15.75" customHeight="1">
      <c r="B195" s="129"/>
      <c r="C195" s="129"/>
      <c r="D195" s="127"/>
      <c r="E195" s="128"/>
    </row>
    <row r="196" spans="2:5" ht="15.75" customHeight="1">
      <c r="B196" s="129"/>
      <c r="C196" s="129"/>
      <c r="D196" s="127"/>
      <c r="E196" s="128"/>
    </row>
    <row r="197" spans="2:5" ht="15.75" customHeight="1">
      <c r="B197" s="129"/>
      <c r="C197" s="129"/>
      <c r="D197" s="127"/>
      <c r="E197" s="128"/>
    </row>
    <row r="198" spans="2:5" ht="15.75" customHeight="1">
      <c r="B198" s="129"/>
      <c r="C198" s="129"/>
      <c r="D198" s="127"/>
      <c r="E198" s="128"/>
    </row>
    <row r="199" spans="2:5" ht="15.75" customHeight="1">
      <c r="B199" s="129"/>
      <c r="C199" s="129"/>
      <c r="D199" s="127"/>
      <c r="E199" s="128"/>
    </row>
    <row r="200" spans="2:5" ht="15.75" customHeight="1">
      <c r="B200" s="129"/>
      <c r="C200" s="129"/>
      <c r="D200" s="127"/>
      <c r="E200" s="128"/>
    </row>
    <row r="201" spans="2:5" ht="15.75" customHeight="1">
      <c r="B201" s="129"/>
      <c r="C201" s="129"/>
      <c r="D201" s="127"/>
      <c r="E201" s="128"/>
    </row>
    <row r="202" spans="2:5" ht="15.75" customHeight="1">
      <c r="B202" s="129"/>
      <c r="C202" s="129"/>
      <c r="D202" s="127"/>
      <c r="E202" s="128"/>
    </row>
    <row r="203" spans="2:5" ht="15.75" customHeight="1">
      <c r="B203" s="129"/>
      <c r="C203" s="129"/>
      <c r="D203" s="127"/>
      <c r="E203" s="128"/>
    </row>
    <row r="204" spans="2:5" ht="15.75" customHeight="1">
      <c r="B204" s="129"/>
      <c r="C204" s="129"/>
      <c r="D204" s="127"/>
      <c r="E204" s="128"/>
    </row>
    <row r="205" spans="2:5" ht="15.75" customHeight="1">
      <c r="B205" s="129"/>
      <c r="C205" s="129"/>
      <c r="D205" s="127"/>
      <c r="E205" s="128"/>
    </row>
    <row r="206" spans="2:5" ht="15.75" customHeight="1">
      <c r="B206" s="129"/>
      <c r="C206" s="129"/>
      <c r="D206" s="127"/>
      <c r="E206" s="128"/>
    </row>
    <row r="207" spans="2:5" ht="15.75" customHeight="1">
      <c r="B207" s="129"/>
      <c r="C207" s="129"/>
      <c r="D207" s="127"/>
      <c r="E207" s="128"/>
    </row>
    <row r="208" spans="2:5" ht="15.75" customHeight="1">
      <c r="B208" s="129"/>
      <c r="C208" s="129"/>
      <c r="D208" s="127"/>
      <c r="E208" s="128"/>
    </row>
    <row r="209" spans="2:5" ht="15.75" customHeight="1">
      <c r="B209" s="129"/>
      <c r="C209" s="129"/>
      <c r="D209" s="127"/>
      <c r="E209" s="128"/>
    </row>
    <row r="210" spans="2:5" ht="15.75" customHeight="1">
      <c r="B210" s="129"/>
      <c r="C210" s="129"/>
      <c r="D210" s="127"/>
      <c r="E210" s="128"/>
    </row>
    <row r="211" spans="2:5" ht="15.75" customHeight="1">
      <c r="B211" s="129"/>
      <c r="C211" s="129"/>
      <c r="D211" s="127"/>
      <c r="E211" s="128"/>
    </row>
    <row r="212" spans="2:5" ht="15.75" customHeight="1">
      <c r="B212" s="129"/>
      <c r="C212" s="129"/>
      <c r="D212" s="127"/>
      <c r="E212" s="128"/>
    </row>
    <row r="213" spans="2:5" ht="15.75" customHeight="1">
      <c r="B213" s="129"/>
      <c r="C213" s="129"/>
      <c r="D213" s="127"/>
      <c r="E213" s="128"/>
    </row>
    <row r="214" spans="2:5" ht="15.75" customHeight="1">
      <c r="B214" s="129"/>
      <c r="C214" s="129"/>
      <c r="D214" s="127"/>
      <c r="E214" s="128"/>
    </row>
    <row r="215" spans="2:5" ht="15.75" customHeight="1">
      <c r="B215" s="129"/>
      <c r="C215" s="129"/>
      <c r="D215" s="127"/>
      <c r="E215" s="128"/>
    </row>
    <row r="216" spans="2:5" ht="15.75" customHeight="1">
      <c r="B216" s="129"/>
      <c r="C216" s="129"/>
      <c r="D216" s="127"/>
      <c r="E216" s="128"/>
    </row>
    <row r="217" spans="2:5" ht="15.75" customHeight="1">
      <c r="B217" s="129"/>
      <c r="C217" s="129"/>
      <c r="D217" s="127"/>
      <c r="E217" s="128"/>
    </row>
    <row r="218" spans="2:5" ht="15.75" customHeight="1">
      <c r="B218" s="129"/>
      <c r="C218" s="129"/>
      <c r="D218" s="127"/>
      <c r="E218" s="128"/>
    </row>
    <row r="219" spans="2:5" ht="15.75" customHeight="1">
      <c r="B219" s="129"/>
      <c r="C219" s="129"/>
      <c r="D219" s="127"/>
      <c r="E219" s="128"/>
    </row>
    <row r="220" spans="2:5" ht="15.75" customHeight="1">
      <c r="B220" s="129"/>
      <c r="C220" s="129"/>
      <c r="D220" s="127"/>
      <c r="E220" s="128"/>
    </row>
    <row r="221" spans="2:5" ht="15.75" customHeight="1">
      <c r="B221" s="129"/>
      <c r="C221" s="129"/>
      <c r="D221" s="127"/>
      <c r="E221" s="128"/>
    </row>
    <row r="222" spans="2:5" ht="15.75" customHeight="1">
      <c r="B222" s="129"/>
      <c r="C222" s="129"/>
      <c r="D222" s="127"/>
      <c r="E222" s="128"/>
    </row>
    <row r="223" spans="2:5" ht="15.75" customHeight="1">
      <c r="B223" s="129"/>
      <c r="C223" s="129"/>
      <c r="D223" s="127"/>
      <c r="E223" s="128"/>
    </row>
    <row r="224" spans="2:5" ht="15.75" customHeight="1">
      <c r="B224" s="129"/>
      <c r="C224" s="129"/>
      <c r="D224" s="127"/>
      <c r="E224" s="128"/>
    </row>
    <row r="225" spans="2:5" ht="15.75" customHeight="1">
      <c r="B225" s="129"/>
      <c r="C225" s="129"/>
      <c r="D225" s="127"/>
      <c r="E225" s="128"/>
    </row>
    <row r="226" spans="2:5" ht="15.75" customHeight="1">
      <c r="B226" s="129"/>
      <c r="C226" s="129"/>
      <c r="D226" s="127"/>
      <c r="E226" s="128"/>
    </row>
    <row r="227" spans="2:5" ht="15.75" customHeight="1">
      <c r="B227" s="129"/>
      <c r="C227" s="129"/>
      <c r="D227" s="127"/>
      <c r="E227" s="128"/>
    </row>
    <row r="228" spans="2:5" ht="15.75" customHeight="1">
      <c r="B228" s="129"/>
      <c r="C228" s="129"/>
      <c r="D228" s="127"/>
      <c r="E228" s="128"/>
    </row>
    <row r="229" spans="2:5" ht="15.75" customHeight="1">
      <c r="B229" s="129"/>
      <c r="C229" s="129"/>
      <c r="D229" s="127"/>
      <c r="E229" s="128"/>
    </row>
    <row r="230" spans="2:5" ht="15.75" customHeight="1">
      <c r="B230" s="129"/>
      <c r="C230" s="129"/>
      <c r="D230" s="127"/>
      <c r="E230" s="128"/>
    </row>
    <row r="231" spans="2:5" ht="15.75" customHeight="1">
      <c r="B231" s="129"/>
      <c r="C231" s="129"/>
      <c r="D231" s="127"/>
      <c r="E231" s="128"/>
    </row>
    <row r="232" spans="2:5" ht="15.75" customHeight="1">
      <c r="B232" s="129"/>
      <c r="C232" s="129"/>
      <c r="D232" s="127"/>
      <c r="E232" s="128"/>
    </row>
    <row r="233" spans="2:5" ht="15.75" customHeight="1">
      <c r="B233" s="129"/>
      <c r="C233" s="129"/>
      <c r="D233" s="127"/>
      <c r="E233" s="128"/>
    </row>
    <row r="234" spans="2:5" ht="15.75" customHeight="1">
      <c r="B234" s="129"/>
      <c r="C234" s="129"/>
      <c r="D234" s="127"/>
      <c r="E234" s="128"/>
    </row>
    <row r="235" spans="2:5" ht="15.75" customHeight="1">
      <c r="B235" s="129"/>
      <c r="C235" s="129"/>
      <c r="D235" s="127"/>
      <c r="E235" s="128"/>
    </row>
    <row r="236" spans="2:5" ht="15.75" customHeight="1">
      <c r="B236" s="129"/>
      <c r="C236" s="129"/>
      <c r="D236" s="127"/>
      <c r="E236" s="128"/>
    </row>
    <row r="237" spans="2:5" ht="15.75" customHeight="1">
      <c r="B237" s="129"/>
      <c r="C237" s="129"/>
      <c r="D237" s="127"/>
      <c r="E237" s="128"/>
    </row>
    <row r="238" spans="2:5" ht="15.75" customHeight="1">
      <c r="B238" s="129"/>
      <c r="C238" s="129"/>
      <c r="D238" s="127"/>
      <c r="E238" s="128"/>
    </row>
    <row r="239" spans="2:5" ht="15.75" customHeight="1">
      <c r="B239" s="129"/>
      <c r="C239" s="129"/>
      <c r="D239" s="127"/>
      <c r="E239" s="128"/>
    </row>
    <row r="240" spans="2:5" ht="15.75" customHeight="1">
      <c r="B240" s="129"/>
      <c r="C240" s="129"/>
      <c r="D240" s="127"/>
      <c r="E240" s="128"/>
    </row>
    <row r="241" spans="2:5" ht="15.75" customHeight="1">
      <c r="B241" s="129"/>
      <c r="C241" s="129"/>
      <c r="D241" s="127"/>
      <c r="E241" s="128"/>
    </row>
    <row r="242" spans="2:5" ht="15.75" customHeight="1">
      <c r="B242" s="129"/>
      <c r="C242" s="129"/>
      <c r="D242" s="127"/>
      <c r="E242" s="128"/>
    </row>
    <row r="243" spans="2:5" ht="15.75" customHeight="1">
      <c r="B243" s="129"/>
      <c r="C243" s="129"/>
      <c r="D243" s="127"/>
      <c r="E243" s="128"/>
    </row>
    <row r="244" spans="2:5" ht="15.75" customHeight="1">
      <c r="B244" s="129"/>
      <c r="C244" s="129"/>
      <c r="D244" s="127"/>
      <c r="E244" s="128"/>
    </row>
    <row r="245" spans="2:5" ht="15.75" customHeight="1">
      <c r="B245" s="129"/>
      <c r="C245" s="129"/>
      <c r="D245" s="127"/>
      <c r="E245" s="128"/>
    </row>
    <row r="246" spans="2:5" ht="15.75" customHeight="1">
      <c r="B246" s="129"/>
      <c r="C246" s="129"/>
      <c r="D246" s="127"/>
      <c r="E246" s="128"/>
    </row>
    <row r="247" spans="2:5" ht="15.75" customHeight="1">
      <c r="B247" s="129"/>
      <c r="C247" s="129"/>
      <c r="D247" s="127"/>
      <c r="E247" s="128"/>
    </row>
    <row r="248" spans="2:5" ht="15.75" customHeight="1">
      <c r="B248" s="129"/>
      <c r="C248" s="129"/>
      <c r="D248" s="127"/>
      <c r="E248" s="128"/>
    </row>
    <row r="249" spans="2:5" ht="15.75" customHeight="1">
      <c r="B249" s="129"/>
      <c r="C249" s="129"/>
      <c r="D249" s="127"/>
      <c r="E249" s="128"/>
    </row>
    <row r="250" spans="2:5" ht="15.75" customHeight="1">
      <c r="B250" s="129"/>
      <c r="C250" s="129"/>
      <c r="D250" s="127"/>
      <c r="E250" s="128"/>
    </row>
    <row r="251" spans="2:5" ht="15.75" customHeight="1">
      <c r="B251" s="129"/>
      <c r="C251" s="129"/>
      <c r="D251" s="127"/>
      <c r="E251" s="128"/>
    </row>
    <row r="252" spans="2:5" ht="15.75" customHeight="1">
      <c r="B252" s="129"/>
      <c r="C252" s="129"/>
      <c r="D252" s="127"/>
      <c r="E252" s="128"/>
    </row>
    <row r="253" spans="2:5" ht="15.75" customHeight="1">
      <c r="B253" s="129"/>
      <c r="C253" s="129"/>
      <c r="D253" s="127"/>
      <c r="E253" s="128"/>
    </row>
    <row r="254" spans="2:5" ht="15.75" customHeight="1">
      <c r="B254" s="129"/>
      <c r="C254" s="129"/>
      <c r="D254" s="127"/>
      <c r="E254" s="128"/>
    </row>
    <row r="255" spans="2:5" ht="15.75" customHeight="1">
      <c r="B255" s="129"/>
      <c r="C255" s="129"/>
      <c r="D255" s="127"/>
      <c r="E255" s="128"/>
    </row>
    <row r="256" spans="2:5" ht="15.75" customHeight="1">
      <c r="B256" s="129"/>
      <c r="C256" s="129"/>
      <c r="D256" s="127"/>
      <c r="E256" s="128"/>
    </row>
    <row r="257" spans="2:5" ht="15.75" customHeight="1">
      <c r="B257" s="129"/>
      <c r="C257" s="129"/>
      <c r="D257" s="127"/>
      <c r="E257" s="128"/>
    </row>
    <row r="258" spans="2:5" ht="15.75" customHeight="1">
      <c r="B258" s="129"/>
      <c r="C258" s="129"/>
      <c r="D258" s="127"/>
      <c r="E258" s="128"/>
    </row>
    <row r="259" spans="2:5" ht="15.75" customHeight="1">
      <c r="B259" s="129"/>
      <c r="C259" s="129"/>
      <c r="D259" s="127"/>
      <c r="E259" s="128"/>
    </row>
    <row r="260" spans="2:5" ht="15.75" customHeight="1">
      <c r="B260" s="129"/>
      <c r="C260" s="129"/>
      <c r="D260" s="127"/>
      <c r="E260" s="128"/>
    </row>
    <row r="261" spans="2:5" ht="15.75" customHeight="1">
      <c r="B261" s="129"/>
      <c r="C261" s="129"/>
      <c r="D261" s="127"/>
      <c r="E261" s="128"/>
    </row>
    <row r="262" spans="2:5" ht="15.75" customHeight="1">
      <c r="B262" s="129"/>
      <c r="C262" s="129"/>
      <c r="D262" s="127"/>
      <c r="E262" s="128"/>
    </row>
    <row r="263" spans="2:5" ht="15.75" customHeight="1">
      <c r="B263" s="129"/>
      <c r="C263" s="129"/>
      <c r="D263" s="127"/>
      <c r="E263" s="128"/>
    </row>
    <row r="264" spans="2:5" ht="15.75" customHeight="1">
      <c r="B264" s="129"/>
      <c r="C264" s="129"/>
      <c r="D264" s="127"/>
      <c r="E264" s="128"/>
    </row>
    <row r="265" spans="2:5" ht="15.75" customHeight="1">
      <c r="B265" s="129"/>
      <c r="C265" s="129"/>
      <c r="D265" s="127"/>
      <c r="E265" s="128"/>
    </row>
    <row r="266" spans="2:5" ht="15.75" customHeight="1">
      <c r="B266" s="129"/>
      <c r="C266" s="129"/>
      <c r="D266" s="127"/>
      <c r="E266" s="128"/>
    </row>
    <row r="267" spans="2:5" ht="15.75" customHeight="1">
      <c r="B267" s="129"/>
      <c r="C267" s="129"/>
      <c r="D267" s="127"/>
      <c r="E267" s="128"/>
    </row>
    <row r="268" spans="2:5" ht="15.75" customHeight="1">
      <c r="B268" s="129"/>
      <c r="C268" s="129"/>
      <c r="D268" s="127"/>
      <c r="E268" s="128"/>
    </row>
    <row r="269" spans="2:5" ht="15.75" customHeight="1">
      <c r="B269" s="129"/>
      <c r="C269" s="129"/>
      <c r="D269" s="127"/>
      <c r="E269" s="128"/>
    </row>
    <row r="270" spans="2:5" ht="15.75" customHeight="1">
      <c r="B270" s="129"/>
      <c r="C270" s="129"/>
      <c r="D270" s="127"/>
      <c r="E270" s="128"/>
    </row>
    <row r="271" spans="2:5" ht="15.75" customHeight="1">
      <c r="B271" s="129"/>
      <c r="C271" s="129"/>
      <c r="D271" s="127"/>
      <c r="E271" s="128"/>
    </row>
    <row r="272" spans="2:5" ht="15.75" customHeight="1">
      <c r="B272" s="129"/>
      <c r="C272" s="129"/>
      <c r="D272" s="127"/>
      <c r="E272" s="128"/>
    </row>
    <row r="273" spans="2:5" ht="15.75" customHeight="1">
      <c r="B273" s="129"/>
      <c r="C273" s="129"/>
      <c r="D273" s="127"/>
      <c r="E273" s="128"/>
    </row>
    <row r="274" spans="2:5" ht="15.75" customHeight="1">
      <c r="B274" s="129"/>
      <c r="C274" s="129"/>
      <c r="D274" s="127"/>
      <c r="E274" s="128"/>
    </row>
    <row r="275" spans="2:5" ht="15.75" customHeight="1">
      <c r="B275" s="129"/>
      <c r="C275" s="129"/>
      <c r="D275" s="127"/>
      <c r="E275" s="128"/>
    </row>
    <row r="276" spans="2:5" ht="15.75" customHeight="1">
      <c r="B276" s="129"/>
      <c r="C276" s="129"/>
      <c r="D276" s="127"/>
      <c r="E276" s="128"/>
    </row>
    <row r="277" spans="2:5" ht="15.75" customHeight="1">
      <c r="B277" s="129"/>
      <c r="C277" s="129"/>
      <c r="D277" s="127"/>
      <c r="E277" s="128"/>
    </row>
    <row r="278" spans="2:5" ht="15.75" customHeight="1">
      <c r="B278" s="129"/>
      <c r="C278" s="129"/>
      <c r="D278" s="127"/>
      <c r="E278" s="128"/>
    </row>
    <row r="279" spans="2:5" ht="15.75" customHeight="1">
      <c r="B279" s="129"/>
      <c r="C279" s="129"/>
      <c r="D279" s="127"/>
      <c r="E279" s="128"/>
    </row>
    <row r="280" spans="2:5" ht="15.75" customHeight="1">
      <c r="B280" s="129"/>
      <c r="C280" s="129"/>
      <c r="D280" s="127"/>
      <c r="E280" s="128"/>
    </row>
    <row r="281" spans="2:5" ht="15.75" customHeight="1">
      <c r="B281" s="129"/>
      <c r="C281" s="129"/>
      <c r="D281" s="127"/>
      <c r="E281" s="128"/>
    </row>
    <row r="282" spans="2:5" ht="15.75" customHeight="1">
      <c r="B282" s="129"/>
      <c r="C282" s="129"/>
      <c r="D282" s="127"/>
      <c r="E282" s="128"/>
    </row>
    <row r="283" spans="2:5" ht="15.75" customHeight="1">
      <c r="B283" s="129"/>
      <c r="C283" s="129"/>
      <c r="D283" s="127"/>
      <c r="E283" s="128"/>
    </row>
    <row r="284" spans="2:5" ht="15.75" customHeight="1">
      <c r="B284" s="129"/>
      <c r="C284" s="129"/>
      <c r="D284" s="127"/>
      <c r="E284" s="128"/>
    </row>
    <row r="285" spans="2:5" ht="15.75" customHeight="1">
      <c r="B285" s="129"/>
      <c r="C285" s="129"/>
      <c r="D285" s="127"/>
      <c r="E285" s="128"/>
    </row>
    <row r="286" spans="2:5" ht="15.75" customHeight="1">
      <c r="B286" s="129"/>
      <c r="C286" s="129"/>
      <c r="D286" s="127"/>
      <c r="E286" s="128"/>
    </row>
    <row r="287" spans="2:5" ht="15.75" customHeight="1">
      <c r="B287" s="129"/>
      <c r="C287" s="129"/>
      <c r="D287" s="127"/>
      <c r="E287" s="128"/>
    </row>
    <row r="288" spans="2:5" ht="15.75" customHeight="1">
      <c r="B288" s="129"/>
      <c r="C288" s="129"/>
      <c r="D288" s="127"/>
      <c r="E288" s="128"/>
    </row>
    <row r="289" spans="2:5" ht="15.75" customHeight="1">
      <c r="B289" s="129"/>
      <c r="C289" s="129"/>
      <c r="D289" s="127"/>
      <c r="E289" s="128"/>
    </row>
    <row r="290" spans="2:5" ht="15.75" customHeight="1">
      <c r="B290" s="129"/>
      <c r="C290" s="129"/>
      <c r="D290" s="127"/>
      <c r="E290" s="128"/>
    </row>
    <row r="291" spans="2:5" ht="15.75" customHeight="1">
      <c r="B291" s="129"/>
      <c r="C291" s="129"/>
      <c r="D291" s="127"/>
      <c r="E291" s="128"/>
    </row>
    <row r="292" spans="2:5" ht="15.75" customHeight="1">
      <c r="B292" s="129"/>
      <c r="C292" s="129"/>
      <c r="D292" s="127"/>
      <c r="E292" s="128"/>
    </row>
    <row r="293" spans="2:5" ht="15.75" customHeight="1">
      <c r="B293" s="129"/>
      <c r="C293" s="129"/>
      <c r="D293" s="127"/>
      <c r="E293" s="128"/>
    </row>
    <row r="294" spans="2:5" ht="15.75" customHeight="1">
      <c r="B294" s="129"/>
      <c r="C294" s="129"/>
      <c r="D294" s="127"/>
      <c r="E294" s="128"/>
    </row>
    <row r="295" spans="2:5" ht="15.75" customHeight="1">
      <c r="B295" s="129"/>
      <c r="C295" s="129"/>
      <c r="D295" s="127"/>
      <c r="E295" s="128"/>
    </row>
    <row r="296" spans="2:5" ht="15.75" customHeight="1">
      <c r="B296" s="129"/>
      <c r="C296" s="129"/>
      <c r="D296" s="127"/>
      <c r="E296" s="128"/>
    </row>
    <row r="297" spans="2:5" ht="15.75" customHeight="1">
      <c r="B297" s="129"/>
      <c r="C297" s="129"/>
      <c r="D297" s="127"/>
      <c r="E297" s="128"/>
    </row>
    <row r="298" spans="2:5" ht="15.75" customHeight="1">
      <c r="B298" s="129"/>
      <c r="C298" s="129"/>
      <c r="D298" s="127"/>
      <c r="E298" s="128"/>
    </row>
    <row r="299" spans="2:5" ht="15.75" customHeight="1">
      <c r="B299" s="129"/>
      <c r="C299" s="129"/>
      <c r="D299" s="127"/>
      <c r="E299" s="128"/>
    </row>
    <row r="300" spans="2:5" ht="15.75" customHeight="1">
      <c r="B300" s="129"/>
      <c r="C300" s="129"/>
      <c r="D300" s="127"/>
      <c r="E300" s="128"/>
    </row>
    <row r="301" spans="2:5" ht="15.75" customHeight="1">
      <c r="B301" s="129"/>
      <c r="C301" s="129"/>
      <c r="D301" s="127"/>
      <c r="E301" s="128"/>
    </row>
    <row r="302" spans="2:5" ht="15.75" customHeight="1">
      <c r="B302" s="129"/>
      <c r="C302" s="129"/>
      <c r="D302" s="127"/>
      <c r="E302" s="128"/>
    </row>
    <row r="303" spans="2:5" ht="15.75" customHeight="1">
      <c r="B303" s="129"/>
      <c r="C303" s="129"/>
      <c r="D303" s="127"/>
      <c r="E303" s="128"/>
    </row>
    <row r="304" spans="2:5" ht="15.75" customHeight="1">
      <c r="B304" s="129"/>
      <c r="C304" s="129"/>
      <c r="D304" s="127"/>
      <c r="E304" s="128"/>
    </row>
    <row r="305" spans="2:5" ht="15.75" customHeight="1">
      <c r="B305" s="129"/>
      <c r="C305" s="129"/>
      <c r="D305" s="127"/>
      <c r="E305" s="128"/>
    </row>
    <row r="306" spans="2:5" ht="15.75" customHeight="1">
      <c r="B306" s="129"/>
      <c r="C306" s="129"/>
      <c r="D306" s="127"/>
      <c r="E306" s="128"/>
    </row>
    <row r="307" spans="2:5" ht="15.75" customHeight="1">
      <c r="B307" s="129"/>
      <c r="C307" s="129"/>
      <c r="D307" s="127"/>
      <c r="E307" s="128"/>
    </row>
    <row r="308" spans="2:5" ht="15.75" customHeight="1">
      <c r="B308" s="129"/>
      <c r="C308" s="129"/>
      <c r="D308" s="127"/>
      <c r="E308" s="128"/>
    </row>
    <row r="309" spans="2:5" ht="15.75" customHeight="1">
      <c r="B309" s="129"/>
      <c r="C309" s="129"/>
      <c r="D309" s="127"/>
      <c r="E309" s="128"/>
    </row>
    <row r="310" spans="2:5" ht="15.75" customHeight="1">
      <c r="B310" s="129"/>
      <c r="C310" s="129"/>
      <c r="D310" s="127"/>
      <c r="E310" s="128"/>
    </row>
    <row r="311" spans="2:5" ht="15.75" customHeight="1">
      <c r="B311" s="129"/>
      <c r="C311" s="129"/>
      <c r="D311" s="127"/>
      <c r="E311" s="128"/>
    </row>
    <row r="312" spans="2:5" ht="15.75" customHeight="1">
      <c r="B312" s="129"/>
      <c r="C312" s="129"/>
      <c r="D312" s="127"/>
      <c r="E312" s="128"/>
    </row>
    <row r="313" spans="2:5" ht="15.75" customHeight="1">
      <c r="B313" s="129"/>
      <c r="C313" s="129"/>
      <c r="D313" s="127"/>
      <c r="E313" s="128"/>
    </row>
    <row r="314" spans="2:5" ht="15.75" customHeight="1">
      <c r="B314" s="129"/>
      <c r="C314" s="129"/>
      <c r="D314" s="127"/>
      <c r="E314" s="128"/>
    </row>
    <row r="315" spans="2:5" ht="15.75" customHeight="1">
      <c r="B315" s="129"/>
      <c r="C315" s="129"/>
      <c r="D315" s="127"/>
      <c r="E315" s="128"/>
    </row>
    <row r="316" spans="2:5" ht="15.75" customHeight="1">
      <c r="B316" s="129"/>
      <c r="C316" s="129"/>
      <c r="D316" s="127"/>
      <c r="E316" s="128"/>
    </row>
    <row r="317" spans="2:5" ht="15.75" customHeight="1">
      <c r="B317" s="129"/>
      <c r="C317" s="129"/>
      <c r="D317" s="127"/>
      <c r="E317" s="128"/>
    </row>
    <row r="318" spans="2:5" ht="15.75" customHeight="1">
      <c r="B318" s="129"/>
      <c r="C318" s="129"/>
      <c r="D318" s="127"/>
      <c r="E318" s="128"/>
    </row>
    <row r="319" spans="2:5" ht="15.75" customHeight="1">
      <c r="B319" s="129"/>
      <c r="C319" s="129"/>
      <c r="D319" s="127"/>
      <c r="E319" s="128"/>
    </row>
    <row r="320" spans="2:5" ht="15.75" customHeight="1">
      <c r="B320" s="129"/>
      <c r="C320" s="129"/>
      <c r="D320" s="127"/>
      <c r="E320" s="128"/>
    </row>
    <row r="321" spans="2:5" ht="15.75" customHeight="1">
      <c r="B321" s="129"/>
      <c r="C321" s="129"/>
      <c r="D321" s="127"/>
      <c r="E321" s="128"/>
    </row>
    <row r="322" spans="2:5" ht="15.75" customHeight="1">
      <c r="B322" s="129"/>
      <c r="C322" s="129"/>
      <c r="D322" s="127"/>
      <c r="E322" s="128"/>
    </row>
    <row r="323" spans="2:5" ht="15.75" customHeight="1">
      <c r="B323" s="129"/>
      <c r="C323" s="129"/>
      <c r="D323" s="127"/>
      <c r="E323" s="128"/>
    </row>
    <row r="324" spans="2:5" ht="15.75" customHeight="1">
      <c r="B324" s="129"/>
      <c r="C324" s="129"/>
      <c r="D324" s="127"/>
      <c r="E324" s="128"/>
    </row>
    <row r="325" spans="2:5" ht="15.75" customHeight="1">
      <c r="B325" s="129"/>
      <c r="C325" s="129"/>
      <c r="D325" s="127"/>
      <c r="E325" s="128"/>
    </row>
    <row r="326" spans="2:5" ht="15.75" customHeight="1">
      <c r="B326" s="129"/>
      <c r="C326" s="129"/>
      <c r="D326" s="127"/>
      <c r="E326" s="128"/>
    </row>
    <row r="327" spans="2:5" ht="15.75" customHeight="1">
      <c r="B327" s="129"/>
      <c r="C327" s="129"/>
      <c r="D327" s="127"/>
      <c r="E327" s="128"/>
    </row>
    <row r="328" spans="2:5" ht="15.75" customHeight="1">
      <c r="B328" s="129"/>
      <c r="C328" s="129"/>
      <c r="D328" s="127"/>
      <c r="E328" s="128"/>
    </row>
    <row r="329" spans="2:5" ht="15.75" customHeight="1">
      <c r="B329" s="129"/>
      <c r="C329" s="129"/>
      <c r="D329" s="127"/>
      <c r="E329" s="128"/>
    </row>
    <row r="330" spans="2:5" ht="15.75" customHeight="1">
      <c r="B330" s="129"/>
      <c r="C330" s="129"/>
      <c r="D330" s="127"/>
      <c r="E330" s="128"/>
    </row>
    <row r="331" spans="2:5" ht="15.75" customHeight="1">
      <c r="B331" s="129"/>
      <c r="C331" s="129"/>
      <c r="D331" s="127"/>
      <c r="E331" s="128"/>
    </row>
    <row r="332" spans="2:5" ht="15.75" customHeight="1">
      <c r="B332" s="129"/>
      <c r="C332" s="129"/>
      <c r="D332" s="127"/>
      <c r="E332" s="128"/>
    </row>
    <row r="333" spans="2:5" ht="15.75" customHeight="1">
      <c r="B333" s="129"/>
      <c r="C333" s="129"/>
      <c r="D333" s="127"/>
      <c r="E333" s="128"/>
    </row>
    <row r="334" spans="2:5" ht="15.75" customHeight="1">
      <c r="B334" s="129"/>
      <c r="C334" s="129"/>
      <c r="D334" s="127"/>
      <c r="E334" s="128"/>
    </row>
    <row r="335" spans="2:5" ht="15.75" customHeight="1">
      <c r="B335" s="129"/>
      <c r="C335" s="129"/>
      <c r="D335" s="127"/>
      <c r="E335" s="128"/>
    </row>
    <row r="336" spans="2:5" ht="15.75" customHeight="1">
      <c r="B336" s="129"/>
      <c r="C336" s="129"/>
      <c r="D336" s="127"/>
      <c r="E336" s="128"/>
    </row>
    <row r="337" spans="2:5" ht="15.75" customHeight="1">
      <c r="B337" s="129"/>
      <c r="C337" s="129"/>
      <c r="D337" s="127"/>
      <c r="E337" s="128"/>
    </row>
    <row r="338" spans="2:5" ht="15.75" customHeight="1">
      <c r="B338" s="129"/>
      <c r="C338" s="129"/>
      <c r="D338" s="127"/>
      <c r="E338" s="128"/>
    </row>
    <row r="339" spans="2:5" ht="15.75" customHeight="1">
      <c r="B339" s="129"/>
      <c r="C339" s="129"/>
      <c r="D339" s="127"/>
      <c r="E339" s="128"/>
    </row>
    <row r="340" spans="2:5" ht="15.75" customHeight="1">
      <c r="B340" s="129"/>
      <c r="C340" s="129"/>
      <c r="D340" s="127"/>
      <c r="E340" s="128"/>
    </row>
    <row r="341" spans="2:5" ht="15.75" customHeight="1">
      <c r="B341" s="129"/>
      <c r="C341" s="129"/>
      <c r="D341" s="127"/>
      <c r="E341" s="128"/>
    </row>
    <row r="342" spans="2:5" ht="15.75" customHeight="1">
      <c r="B342" s="129"/>
      <c r="C342" s="129"/>
      <c r="D342" s="127"/>
      <c r="E342" s="128"/>
    </row>
    <row r="343" spans="2:5" ht="15.75" customHeight="1">
      <c r="B343" s="129"/>
      <c r="C343" s="129"/>
      <c r="D343" s="127"/>
      <c r="E343" s="128"/>
    </row>
    <row r="344" spans="2:5" ht="15.75" customHeight="1">
      <c r="B344" s="129"/>
      <c r="C344" s="129"/>
      <c r="D344" s="127"/>
      <c r="E344" s="128"/>
    </row>
    <row r="345" spans="2:5" ht="15.75" customHeight="1">
      <c r="B345" s="129"/>
      <c r="C345" s="129"/>
      <c r="D345" s="127"/>
      <c r="E345" s="128"/>
    </row>
    <row r="346" spans="2:5" ht="15.75" customHeight="1">
      <c r="B346" s="129"/>
      <c r="C346" s="129"/>
      <c r="D346" s="127"/>
      <c r="E346" s="128"/>
    </row>
    <row r="347" spans="2:5" ht="15.75" customHeight="1">
      <c r="B347" s="129"/>
      <c r="C347" s="129"/>
      <c r="D347" s="127"/>
      <c r="E347" s="128"/>
    </row>
    <row r="348" spans="2:5" ht="15.75" customHeight="1">
      <c r="B348" s="129"/>
      <c r="C348" s="129"/>
      <c r="D348" s="127"/>
      <c r="E348" s="128"/>
    </row>
    <row r="349" spans="2:5" ht="15.75" customHeight="1">
      <c r="B349" s="129"/>
      <c r="C349" s="129"/>
      <c r="D349" s="127"/>
      <c r="E349" s="128"/>
    </row>
    <row r="350" spans="2:5" ht="15.75" customHeight="1">
      <c r="B350" s="129"/>
      <c r="C350" s="129"/>
      <c r="D350" s="127"/>
      <c r="E350" s="128"/>
    </row>
    <row r="351" spans="2:5" ht="15.75" customHeight="1">
      <c r="B351" s="129"/>
      <c r="C351" s="129"/>
      <c r="D351" s="127"/>
      <c r="E351" s="128"/>
    </row>
    <row r="352" spans="2:5" ht="15.75" customHeight="1">
      <c r="B352" s="129"/>
      <c r="C352" s="129"/>
      <c r="D352" s="127"/>
      <c r="E352" s="128"/>
    </row>
    <row r="353" spans="2:5" ht="15.75" customHeight="1">
      <c r="B353" s="129"/>
      <c r="C353" s="129"/>
      <c r="D353" s="127"/>
      <c r="E353" s="128"/>
    </row>
    <row r="354" spans="2:5" ht="15.75" customHeight="1">
      <c r="B354" s="129"/>
      <c r="C354" s="129"/>
      <c r="D354" s="127"/>
      <c r="E354" s="128"/>
    </row>
    <row r="355" spans="2:5" ht="15.75" customHeight="1">
      <c r="B355" s="129"/>
      <c r="C355" s="129"/>
      <c r="D355" s="127"/>
      <c r="E355" s="128"/>
    </row>
    <row r="356" spans="2:5" ht="15.75" customHeight="1">
      <c r="B356" s="129"/>
      <c r="C356" s="129"/>
      <c r="D356" s="127"/>
      <c r="E356" s="128"/>
    </row>
    <row r="357" spans="2:5" ht="15.75" customHeight="1">
      <c r="B357" s="129"/>
      <c r="C357" s="129"/>
      <c r="D357" s="127"/>
      <c r="E357" s="128"/>
    </row>
    <row r="358" spans="2:5" ht="15.75" customHeight="1">
      <c r="B358" s="129"/>
      <c r="C358" s="129"/>
      <c r="D358" s="127"/>
      <c r="E358" s="128"/>
    </row>
    <row r="359" spans="2:5" ht="15.75" customHeight="1">
      <c r="B359" s="129"/>
      <c r="C359" s="129"/>
      <c r="D359" s="127"/>
      <c r="E359" s="128"/>
    </row>
    <row r="360" spans="2:5" ht="15.75" customHeight="1">
      <c r="B360" s="129"/>
      <c r="C360" s="129"/>
      <c r="D360" s="127"/>
      <c r="E360" s="128"/>
    </row>
    <row r="361" spans="2:5" ht="15.75" customHeight="1">
      <c r="B361" s="129"/>
      <c r="C361" s="129"/>
      <c r="D361" s="127"/>
      <c r="E361" s="128"/>
    </row>
    <row r="362" spans="2:5" ht="15.75" customHeight="1">
      <c r="B362" s="129"/>
      <c r="C362" s="129"/>
      <c r="D362" s="127"/>
      <c r="E362" s="128"/>
    </row>
    <row r="363" spans="2:5" ht="15.75" customHeight="1">
      <c r="B363" s="129"/>
      <c r="C363" s="129"/>
      <c r="D363" s="127"/>
      <c r="E363" s="128"/>
    </row>
    <row r="364" spans="2:5" ht="15.75" customHeight="1">
      <c r="B364" s="129"/>
      <c r="C364" s="129"/>
      <c r="D364" s="127"/>
      <c r="E364" s="128"/>
    </row>
    <row r="365" spans="2:5" ht="15.75" customHeight="1">
      <c r="B365" s="129"/>
      <c r="C365" s="129"/>
      <c r="D365" s="127"/>
      <c r="E365" s="128"/>
    </row>
    <row r="366" spans="2:5" ht="15.75" customHeight="1">
      <c r="B366" s="129"/>
      <c r="C366" s="129"/>
      <c r="D366" s="127"/>
      <c r="E366" s="128"/>
    </row>
    <row r="367" spans="2:5" ht="15.75" customHeight="1">
      <c r="B367" s="129"/>
      <c r="C367" s="129"/>
      <c r="D367" s="127"/>
      <c r="E367" s="128"/>
    </row>
    <row r="368" spans="2:5" ht="15.75" customHeight="1">
      <c r="B368" s="129"/>
      <c r="C368" s="129"/>
      <c r="D368" s="127"/>
      <c r="E368" s="128"/>
    </row>
    <row r="369" spans="2:5" ht="15.75" customHeight="1">
      <c r="B369" s="129"/>
      <c r="C369" s="129"/>
      <c r="D369" s="127"/>
      <c r="E369" s="128"/>
    </row>
    <row r="370" spans="2:5" ht="15.75" customHeight="1">
      <c r="B370" s="129"/>
      <c r="C370" s="129"/>
      <c r="D370" s="127"/>
      <c r="E370" s="128"/>
    </row>
    <row r="371" spans="2:5" ht="15.75" customHeight="1">
      <c r="B371" s="129"/>
      <c r="C371" s="129"/>
      <c r="D371" s="127"/>
      <c r="E371" s="128"/>
    </row>
    <row r="372" spans="2:5" ht="15.75" customHeight="1">
      <c r="B372" s="129"/>
      <c r="C372" s="129"/>
      <c r="D372" s="127"/>
      <c r="E372" s="128"/>
    </row>
    <row r="373" spans="2:5" ht="15.75" customHeight="1">
      <c r="B373" s="129"/>
      <c r="C373" s="129"/>
      <c r="D373" s="127"/>
      <c r="E373" s="128"/>
    </row>
    <row r="374" spans="2:5" ht="15.75" customHeight="1">
      <c r="B374" s="129"/>
      <c r="C374" s="129"/>
      <c r="D374" s="127"/>
      <c r="E374" s="128"/>
    </row>
    <row r="375" spans="2:5" ht="15.75" customHeight="1">
      <c r="B375" s="129"/>
      <c r="C375" s="129"/>
      <c r="D375" s="127"/>
      <c r="E375" s="128"/>
    </row>
    <row r="376" spans="2:5" ht="15.75" customHeight="1">
      <c r="B376" s="129"/>
      <c r="C376" s="129"/>
      <c r="D376" s="127"/>
      <c r="E376" s="128"/>
    </row>
    <row r="377" spans="2:5" ht="15.75" customHeight="1">
      <c r="B377" s="129"/>
      <c r="C377" s="129"/>
      <c r="D377" s="127"/>
      <c r="E377" s="128"/>
    </row>
    <row r="378" spans="2:5" ht="15.75" customHeight="1">
      <c r="B378" s="129"/>
      <c r="C378" s="129"/>
      <c r="D378" s="127"/>
      <c r="E378" s="128"/>
    </row>
    <row r="379" spans="2:5" ht="15.75" customHeight="1">
      <c r="B379" s="129"/>
      <c r="C379" s="129"/>
      <c r="D379" s="127"/>
      <c r="E379" s="128"/>
    </row>
    <row r="380" spans="2:5" ht="15.75" customHeight="1">
      <c r="B380" s="129"/>
      <c r="C380" s="129"/>
      <c r="D380" s="127"/>
      <c r="E380" s="128"/>
    </row>
    <row r="381" spans="2:5" ht="15.75" customHeight="1">
      <c r="B381" s="129"/>
      <c r="C381" s="129"/>
      <c r="D381" s="127"/>
      <c r="E381" s="128"/>
    </row>
    <row r="382" spans="2:5" ht="15.75" customHeight="1">
      <c r="B382" s="129"/>
      <c r="C382" s="129"/>
      <c r="D382" s="127"/>
      <c r="E382" s="128"/>
    </row>
    <row r="383" spans="2:5" ht="15.75" customHeight="1">
      <c r="B383" s="129"/>
      <c r="C383" s="129"/>
      <c r="D383" s="127"/>
      <c r="E383" s="128"/>
    </row>
    <row r="384" spans="2:5" ht="15.75" customHeight="1">
      <c r="B384" s="129"/>
      <c r="C384" s="129"/>
      <c r="D384" s="127"/>
      <c r="E384" s="128"/>
    </row>
    <row r="385" spans="2:5" ht="15.75" customHeight="1">
      <c r="B385" s="129"/>
      <c r="C385" s="129"/>
      <c r="D385" s="127"/>
      <c r="E385" s="128"/>
    </row>
    <row r="386" spans="2:5" ht="15.75" customHeight="1">
      <c r="B386" s="129"/>
      <c r="C386" s="129"/>
      <c r="D386" s="127"/>
      <c r="E386" s="128"/>
    </row>
    <row r="387" spans="2:5" ht="15.75" customHeight="1">
      <c r="B387" s="129"/>
      <c r="C387" s="129"/>
      <c r="D387" s="127"/>
      <c r="E387" s="128"/>
    </row>
    <row r="388" spans="2:5" ht="15.75" customHeight="1">
      <c r="B388" s="129"/>
      <c r="C388" s="129"/>
      <c r="D388" s="127"/>
      <c r="E388" s="128"/>
    </row>
    <row r="389" spans="2:5" ht="15.75" customHeight="1">
      <c r="B389" s="129"/>
      <c r="C389" s="129"/>
      <c r="D389" s="127"/>
      <c r="E389" s="128"/>
    </row>
    <row r="390" spans="2:5" ht="15.75" customHeight="1">
      <c r="B390" s="129"/>
      <c r="C390" s="129"/>
      <c r="D390" s="127"/>
      <c r="E390" s="128"/>
    </row>
    <row r="391" spans="2:5" ht="15.75" customHeight="1">
      <c r="B391" s="129"/>
      <c r="C391" s="129"/>
      <c r="D391" s="127"/>
      <c r="E391" s="128"/>
    </row>
    <row r="392" spans="2:5" ht="15.75" customHeight="1">
      <c r="B392" s="129"/>
      <c r="C392" s="129"/>
      <c r="D392" s="127"/>
      <c r="E392" s="128"/>
    </row>
    <row r="393" spans="2:5" ht="15.75" customHeight="1">
      <c r="B393" s="129"/>
      <c r="C393" s="129"/>
      <c r="D393" s="127"/>
      <c r="E393" s="128"/>
    </row>
    <row r="394" spans="2:5" ht="15.75" customHeight="1">
      <c r="B394" s="129"/>
      <c r="C394" s="129"/>
      <c r="D394" s="127"/>
      <c r="E394" s="128"/>
    </row>
    <row r="395" spans="2:5" ht="15.75" customHeight="1">
      <c r="B395" s="129"/>
      <c r="C395" s="129"/>
      <c r="D395" s="127"/>
      <c r="E395" s="128"/>
    </row>
    <row r="396" spans="2:5" ht="15.75" customHeight="1">
      <c r="B396" s="129"/>
      <c r="C396" s="129"/>
      <c r="D396" s="127"/>
      <c r="E396" s="128"/>
    </row>
    <row r="397" spans="2:5" ht="15.75" customHeight="1">
      <c r="B397" s="129"/>
      <c r="C397" s="129"/>
      <c r="D397" s="127"/>
      <c r="E397" s="128"/>
    </row>
    <row r="398" spans="2:5" ht="15.75" customHeight="1">
      <c r="B398" s="129"/>
      <c r="C398" s="129"/>
      <c r="D398" s="127"/>
      <c r="E398" s="128"/>
    </row>
    <row r="399" spans="2:5" ht="15.75" customHeight="1">
      <c r="B399" s="129"/>
      <c r="C399" s="129"/>
      <c r="D399" s="127"/>
      <c r="E399" s="128"/>
    </row>
    <row r="400" spans="2:5" ht="15.75" customHeight="1">
      <c r="B400" s="129"/>
      <c r="C400" s="129"/>
      <c r="D400" s="127"/>
      <c r="E400" s="128"/>
    </row>
    <row r="401" spans="2:5" ht="15.75" customHeight="1">
      <c r="B401" s="129"/>
      <c r="C401" s="129"/>
      <c r="D401" s="127"/>
      <c r="E401" s="128"/>
    </row>
    <row r="402" spans="2:5" ht="15.75" customHeight="1">
      <c r="B402" s="129"/>
      <c r="C402" s="129"/>
      <c r="D402" s="127"/>
      <c r="E402" s="128"/>
    </row>
    <row r="403" spans="2:5" ht="15.75" customHeight="1">
      <c r="B403" s="129"/>
      <c r="C403" s="129"/>
      <c r="D403" s="127"/>
      <c r="E403" s="128"/>
    </row>
    <row r="404" spans="2:5" ht="15.75" customHeight="1">
      <c r="B404" s="129"/>
      <c r="C404" s="129"/>
      <c r="D404" s="127"/>
      <c r="E404" s="128"/>
    </row>
    <row r="405" spans="2:5" ht="15.75" customHeight="1">
      <c r="B405" s="129"/>
      <c r="C405" s="129"/>
      <c r="D405" s="127"/>
      <c r="E405" s="128"/>
    </row>
    <row r="406" spans="2:5" ht="15.75" customHeight="1">
      <c r="B406" s="129"/>
      <c r="C406" s="129"/>
      <c r="D406" s="127"/>
      <c r="E406" s="128"/>
    </row>
    <row r="407" spans="2:5" ht="15.75" customHeight="1">
      <c r="B407" s="129"/>
      <c r="C407" s="129"/>
      <c r="D407" s="127"/>
      <c r="E407" s="128"/>
    </row>
    <row r="408" spans="2:5" ht="15.75" customHeight="1">
      <c r="B408" s="129"/>
      <c r="C408" s="129"/>
      <c r="D408" s="127"/>
      <c r="E408" s="128"/>
    </row>
    <row r="409" spans="2:5" ht="15.75" customHeight="1">
      <c r="B409" s="129"/>
      <c r="C409" s="129"/>
      <c r="D409" s="127"/>
      <c r="E409" s="128"/>
    </row>
    <row r="410" spans="2:5" ht="15.75" customHeight="1">
      <c r="B410" s="129"/>
      <c r="C410" s="129"/>
      <c r="D410" s="127"/>
      <c r="E410" s="128"/>
    </row>
    <row r="411" spans="2:5" ht="15.75" customHeight="1">
      <c r="B411" s="129"/>
      <c r="C411" s="129"/>
      <c r="D411" s="127"/>
      <c r="E411" s="128"/>
    </row>
    <row r="412" spans="2:5" ht="15.75" customHeight="1">
      <c r="B412" s="129"/>
      <c r="C412" s="129"/>
      <c r="D412" s="127"/>
      <c r="E412" s="128"/>
    </row>
    <row r="413" spans="2:5" ht="15.75" customHeight="1">
      <c r="B413" s="129"/>
      <c r="C413" s="129"/>
      <c r="D413" s="127"/>
      <c r="E413" s="128"/>
    </row>
    <row r="414" spans="2:5" ht="15.75" customHeight="1">
      <c r="B414" s="129"/>
      <c r="C414" s="129"/>
      <c r="D414" s="127"/>
      <c r="E414" s="128"/>
    </row>
    <row r="415" spans="2:5" ht="15.75" customHeight="1">
      <c r="B415" s="129"/>
      <c r="C415" s="129"/>
      <c r="D415" s="127"/>
      <c r="E415" s="128"/>
    </row>
    <row r="416" spans="2:5" ht="15.75" customHeight="1">
      <c r="B416" s="129"/>
      <c r="C416" s="129"/>
      <c r="D416" s="127"/>
      <c r="E416" s="128"/>
    </row>
    <row r="417" spans="2:5" ht="15.75" customHeight="1">
      <c r="B417" s="129"/>
      <c r="C417" s="129"/>
      <c r="D417" s="127"/>
      <c r="E417" s="128"/>
    </row>
    <row r="418" spans="2:5" ht="15.75" customHeight="1">
      <c r="B418" s="129"/>
      <c r="C418" s="129"/>
      <c r="D418" s="127"/>
      <c r="E418" s="128"/>
    </row>
    <row r="419" spans="2:5" ht="15.75" customHeight="1">
      <c r="B419" s="129"/>
      <c r="C419" s="129"/>
      <c r="D419" s="127"/>
      <c r="E419" s="128"/>
    </row>
    <row r="420" spans="2:5" ht="15.75" customHeight="1">
      <c r="B420" s="129"/>
      <c r="C420" s="129"/>
      <c r="D420" s="127"/>
      <c r="E420" s="128"/>
    </row>
    <row r="421" spans="2:5" ht="15.75" customHeight="1">
      <c r="B421" s="129"/>
      <c r="C421" s="129"/>
      <c r="D421" s="127"/>
      <c r="E421" s="128"/>
    </row>
    <row r="422" spans="2:5" ht="15.75" customHeight="1">
      <c r="B422" s="129"/>
      <c r="C422" s="129"/>
      <c r="D422" s="127"/>
      <c r="E422" s="128"/>
    </row>
    <row r="423" spans="2:5" ht="15.75" customHeight="1">
      <c r="B423" s="129"/>
      <c r="C423" s="129"/>
      <c r="D423" s="127"/>
      <c r="E423" s="128"/>
    </row>
    <row r="424" spans="2:5" ht="15.75" customHeight="1">
      <c r="B424" s="129"/>
      <c r="C424" s="129"/>
      <c r="D424" s="127"/>
      <c r="E424" s="128"/>
    </row>
    <row r="425" spans="2:5" ht="15.75" customHeight="1">
      <c r="B425" s="129"/>
      <c r="C425" s="129"/>
      <c r="D425" s="127"/>
      <c r="E425" s="128"/>
    </row>
    <row r="426" spans="2:5" ht="15.75" customHeight="1">
      <c r="B426" s="129"/>
      <c r="C426" s="129"/>
      <c r="D426" s="127"/>
      <c r="E426" s="128"/>
    </row>
    <row r="427" spans="2:5" ht="15.75" customHeight="1">
      <c r="B427" s="129"/>
      <c r="C427" s="129"/>
      <c r="D427" s="127"/>
      <c r="E427" s="128"/>
    </row>
    <row r="428" spans="2:5" ht="15.75" customHeight="1">
      <c r="B428" s="129"/>
      <c r="C428" s="129"/>
      <c r="D428" s="127"/>
      <c r="E428" s="128"/>
    </row>
    <row r="429" spans="2:5" ht="15.75" customHeight="1">
      <c r="B429" s="129"/>
      <c r="C429" s="129"/>
      <c r="D429" s="127"/>
      <c r="E429" s="128"/>
    </row>
    <row r="430" spans="2:5" ht="15.75" customHeight="1">
      <c r="B430" s="129"/>
      <c r="C430" s="129"/>
      <c r="D430" s="127"/>
      <c r="E430" s="128"/>
    </row>
    <row r="431" spans="2:5" ht="15.75" customHeight="1">
      <c r="B431" s="129"/>
      <c r="C431" s="129"/>
      <c r="D431" s="127"/>
      <c r="E431" s="128"/>
    </row>
    <row r="432" spans="2:5" ht="15.75" customHeight="1">
      <c r="B432" s="129"/>
      <c r="C432" s="129"/>
      <c r="D432" s="127"/>
      <c r="E432" s="128"/>
    </row>
    <row r="433" spans="2:5" ht="15.75" customHeight="1">
      <c r="B433" s="129"/>
      <c r="C433" s="129"/>
      <c r="D433" s="127"/>
      <c r="E433" s="128"/>
    </row>
    <row r="434" spans="2:5" ht="15.75" customHeight="1">
      <c r="B434" s="129"/>
      <c r="C434" s="129"/>
      <c r="D434" s="127"/>
      <c r="E434" s="128"/>
    </row>
    <row r="435" spans="2:5" ht="15.75" customHeight="1">
      <c r="B435" s="129"/>
      <c r="C435" s="129"/>
      <c r="D435" s="127"/>
      <c r="E435" s="128"/>
    </row>
    <row r="436" spans="2:5" ht="15.75" customHeight="1">
      <c r="B436" s="129"/>
      <c r="C436" s="129"/>
      <c r="D436" s="127"/>
      <c r="E436" s="128"/>
    </row>
    <row r="437" spans="2:5" ht="15.75" customHeight="1">
      <c r="B437" s="129"/>
      <c r="C437" s="129"/>
      <c r="D437" s="127"/>
      <c r="E437" s="128"/>
    </row>
    <row r="438" spans="2:5" ht="15.75" customHeight="1">
      <c r="B438" s="129"/>
      <c r="C438" s="129"/>
      <c r="D438" s="127"/>
      <c r="E438" s="128"/>
    </row>
    <row r="439" spans="2:5" ht="15.75" customHeight="1">
      <c r="B439" s="129"/>
      <c r="C439" s="129"/>
      <c r="D439" s="127"/>
      <c r="E439" s="128"/>
    </row>
    <row r="440" spans="2:5" ht="15.75" customHeight="1">
      <c r="B440" s="129"/>
      <c r="C440" s="129"/>
      <c r="D440" s="127"/>
      <c r="E440" s="128"/>
    </row>
    <row r="441" spans="2:5" ht="15.75" customHeight="1">
      <c r="B441" s="129"/>
      <c r="C441" s="129"/>
      <c r="D441" s="127"/>
      <c r="E441" s="128"/>
    </row>
    <row r="442" spans="2:5" ht="15.75" customHeight="1">
      <c r="B442" s="129"/>
      <c r="C442" s="129"/>
      <c r="D442" s="127"/>
      <c r="E442" s="128"/>
    </row>
    <row r="443" spans="2:5" ht="15.75" customHeight="1">
      <c r="B443" s="129"/>
      <c r="C443" s="129"/>
      <c r="D443" s="127"/>
      <c r="E443" s="128"/>
    </row>
    <row r="444" spans="2:5" ht="15.75" customHeight="1">
      <c r="B444" s="129"/>
      <c r="C444" s="129"/>
      <c r="D444" s="127"/>
      <c r="E444" s="128"/>
    </row>
    <row r="445" spans="2:5" ht="15.75" customHeight="1">
      <c r="B445" s="129"/>
      <c r="C445" s="129"/>
      <c r="D445" s="127"/>
      <c r="E445" s="128"/>
    </row>
    <row r="446" spans="2:5" ht="15.75" customHeight="1">
      <c r="B446" s="129"/>
      <c r="C446" s="129"/>
      <c r="D446" s="127"/>
      <c r="E446" s="128"/>
    </row>
    <row r="447" spans="2:5" ht="15.75" customHeight="1">
      <c r="B447" s="129"/>
      <c r="C447" s="129"/>
      <c r="D447" s="127"/>
      <c r="E447" s="128"/>
    </row>
    <row r="448" spans="2:5" ht="15.75" customHeight="1">
      <c r="B448" s="129"/>
      <c r="C448" s="129"/>
      <c r="D448" s="127"/>
      <c r="E448" s="128"/>
    </row>
    <row r="449" spans="2:5" ht="15.75" customHeight="1">
      <c r="B449" s="129"/>
      <c r="C449" s="129"/>
      <c r="D449" s="127"/>
      <c r="E449" s="128"/>
    </row>
    <row r="450" spans="2:5" ht="15.75" customHeight="1">
      <c r="B450" s="129"/>
      <c r="C450" s="129"/>
      <c r="D450" s="127"/>
      <c r="E450" s="128"/>
    </row>
    <row r="451" spans="2:5" ht="15.75" customHeight="1">
      <c r="B451" s="129"/>
      <c r="C451" s="129"/>
      <c r="D451" s="127"/>
      <c r="E451" s="128"/>
    </row>
    <row r="452" spans="2:5" ht="15.75" customHeight="1">
      <c r="B452" s="129"/>
      <c r="C452" s="129"/>
      <c r="D452" s="127"/>
      <c r="E452" s="128"/>
    </row>
    <row r="453" spans="2:5" ht="15.75" customHeight="1">
      <c r="B453" s="129"/>
      <c r="C453" s="129"/>
      <c r="D453" s="127"/>
      <c r="E453" s="128"/>
    </row>
    <row r="454" spans="2:5" ht="15.75" customHeight="1">
      <c r="B454" s="129"/>
      <c r="C454" s="129"/>
      <c r="D454" s="127"/>
      <c r="E454" s="128"/>
    </row>
    <row r="455" spans="2:5" ht="15.75" customHeight="1">
      <c r="B455" s="129"/>
      <c r="C455" s="129"/>
      <c r="D455" s="127"/>
      <c r="E455" s="128"/>
    </row>
    <row r="456" spans="2:5" ht="15.75" customHeight="1">
      <c r="B456" s="129"/>
      <c r="C456" s="129"/>
      <c r="D456" s="127"/>
      <c r="E456" s="128"/>
    </row>
    <row r="457" spans="2:5" ht="15.75" customHeight="1">
      <c r="B457" s="129"/>
      <c r="C457" s="129"/>
      <c r="D457" s="127"/>
      <c r="E457" s="128"/>
    </row>
    <row r="458" spans="2:5" ht="15.75" customHeight="1">
      <c r="B458" s="129"/>
      <c r="C458" s="129"/>
      <c r="D458" s="127"/>
      <c r="E458" s="128"/>
    </row>
    <row r="459" spans="2:5" ht="15.75" customHeight="1">
      <c r="B459" s="129"/>
      <c r="C459" s="129"/>
      <c r="D459" s="127"/>
      <c r="E459" s="128"/>
    </row>
    <row r="460" spans="2:5" ht="15.75" customHeight="1">
      <c r="B460" s="129"/>
      <c r="C460" s="129"/>
      <c r="D460" s="127"/>
      <c r="E460" s="128"/>
    </row>
    <row r="461" spans="2:5" ht="15.75" customHeight="1">
      <c r="B461" s="129"/>
      <c r="C461" s="129"/>
      <c r="D461" s="127"/>
      <c r="E461" s="128"/>
    </row>
    <row r="462" spans="2:5" ht="15.75" customHeight="1">
      <c r="B462" s="129"/>
      <c r="C462" s="129"/>
      <c r="D462" s="127"/>
      <c r="E462" s="128"/>
    </row>
    <row r="463" spans="2:5" ht="15.75" customHeight="1">
      <c r="B463" s="129"/>
      <c r="C463" s="129"/>
      <c r="D463" s="127"/>
      <c r="E463" s="128"/>
    </row>
    <row r="464" spans="2:5" ht="15.75" customHeight="1">
      <c r="B464" s="129"/>
      <c r="C464" s="129"/>
      <c r="D464" s="127"/>
      <c r="E464" s="128"/>
    </row>
    <row r="465" spans="2:5" ht="15.75" customHeight="1">
      <c r="B465" s="129"/>
      <c r="C465" s="129"/>
      <c r="D465" s="127"/>
      <c r="E465" s="128"/>
    </row>
    <row r="466" spans="2:5" ht="15.75" customHeight="1">
      <c r="B466" s="129"/>
      <c r="C466" s="129"/>
      <c r="D466" s="127"/>
      <c r="E466" s="128"/>
    </row>
    <row r="467" spans="2:5" ht="15.75" customHeight="1">
      <c r="B467" s="129"/>
      <c r="C467" s="129"/>
      <c r="D467" s="127"/>
      <c r="E467" s="128"/>
    </row>
    <row r="468" spans="2:5" ht="15.75" customHeight="1">
      <c r="B468" s="129"/>
      <c r="C468" s="129"/>
      <c r="D468" s="127"/>
      <c r="E468" s="128"/>
    </row>
    <row r="469" spans="2:5" ht="15.75" customHeight="1">
      <c r="B469" s="129"/>
      <c r="C469" s="129"/>
      <c r="D469" s="127"/>
      <c r="E469" s="128"/>
    </row>
    <row r="470" spans="2:5" ht="15.75" customHeight="1">
      <c r="B470" s="129"/>
      <c r="C470" s="129"/>
      <c r="D470" s="127"/>
      <c r="E470" s="128"/>
    </row>
    <row r="471" spans="2:5" ht="15.75" customHeight="1">
      <c r="B471" s="129"/>
      <c r="C471" s="129"/>
      <c r="D471" s="127"/>
      <c r="E471" s="128"/>
    </row>
    <row r="472" spans="2:5" ht="15.75" customHeight="1">
      <c r="B472" s="129"/>
      <c r="C472" s="129"/>
      <c r="D472" s="127"/>
      <c r="E472" s="128"/>
    </row>
    <row r="473" spans="2:5" ht="15.75" customHeight="1">
      <c r="B473" s="129"/>
      <c r="C473" s="129"/>
      <c r="D473" s="127"/>
      <c r="E473" s="128"/>
    </row>
    <row r="474" spans="2:5" ht="15.75" customHeight="1">
      <c r="B474" s="129"/>
      <c r="C474" s="129"/>
      <c r="D474" s="127"/>
      <c r="E474" s="128"/>
    </row>
    <row r="475" spans="2:5" ht="15.75" customHeight="1">
      <c r="B475" s="129"/>
      <c r="C475" s="129"/>
      <c r="D475" s="127"/>
      <c r="E475" s="128"/>
    </row>
    <row r="476" spans="2:5" ht="15.75" customHeight="1">
      <c r="B476" s="129"/>
      <c r="C476" s="129"/>
      <c r="D476" s="127"/>
      <c r="E476" s="128"/>
    </row>
    <row r="477" spans="2:5" ht="15.75" customHeight="1">
      <c r="B477" s="129"/>
      <c r="C477" s="129"/>
      <c r="D477" s="127"/>
      <c r="E477" s="128"/>
    </row>
    <row r="478" spans="2:5" ht="15.75" customHeight="1">
      <c r="B478" s="129"/>
      <c r="C478" s="129"/>
      <c r="D478" s="127"/>
      <c r="E478" s="128"/>
    </row>
    <row r="479" spans="2:5" ht="15.75" customHeight="1">
      <c r="B479" s="129"/>
      <c r="C479" s="129"/>
      <c r="D479" s="127"/>
      <c r="E479" s="128"/>
    </row>
    <row r="480" spans="2:5" ht="15.75" customHeight="1">
      <c r="B480" s="129"/>
      <c r="C480" s="129"/>
      <c r="D480" s="127"/>
      <c r="E480" s="128"/>
    </row>
    <row r="481" spans="2:5" ht="15.75" customHeight="1">
      <c r="B481" s="129"/>
      <c r="C481" s="129"/>
      <c r="D481" s="127"/>
      <c r="E481" s="128"/>
    </row>
    <row r="482" spans="2:5" ht="15.75" customHeight="1">
      <c r="B482" s="129"/>
      <c r="C482" s="129"/>
      <c r="D482" s="127"/>
      <c r="E482" s="128"/>
    </row>
    <row r="483" spans="2:5" ht="15.75" customHeight="1">
      <c r="B483" s="129"/>
      <c r="C483" s="129"/>
      <c r="D483" s="127"/>
      <c r="E483" s="128"/>
    </row>
    <row r="484" spans="2:5" ht="15.75" customHeight="1">
      <c r="B484" s="129"/>
      <c r="C484" s="129"/>
      <c r="D484" s="127"/>
      <c r="E484" s="128"/>
    </row>
    <row r="485" spans="2:5" ht="15.75" customHeight="1">
      <c r="B485" s="129"/>
      <c r="C485" s="129"/>
      <c r="D485" s="127"/>
      <c r="E485" s="128"/>
    </row>
    <row r="486" spans="2:5" ht="15.75" customHeight="1">
      <c r="B486" s="129"/>
      <c r="C486" s="129"/>
      <c r="D486" s="127"/>
      <c r="E486" s="128"/>
    </row>
    <row r="487" spans="2:5" ht="15.75" customHeight="1">
      <c r="B487" s="129"/>
      <c r="C487" s="129"/>
      <c r="D487" s="127"/>
      <c r="E487" s="128"/>
    </row>
    <row r="488" spans="2:5" ht="15.75" customHeight="1">
      <c r="B488" s="129"/>
      <c r="C488" s="129"/>
      <c r="D488" s="127"/>
      <c r="E488" s="128"/>
    </row>
    <row r="489" spans="2:5" ht="15.75" customHeight="1">
      <c r="B489" s="129"/>
      <c r="C489" s="129"/>
      <c r="D489" s="127"/>
      <c r="E489" s="128"/>
    </row>
    <row r="490" spans="2:5" ht="15.75" customHeight="1">
      <c r="B490" s="129"/>
      <c r="C490" s="129"/>
      <c r="D490" s="127"/>
      <c r="E490" s="128"/>
    </row>
    <row r="491" spans="2:5" ht="15.75" customHeight="1">
      <c r="B491" s="129"/>
      <c r="C491" s="129"/>
      <c r="D491" s="127"/>
      <c r="E491" s="128"/>
    </row>
    <row r="492" spans="2:5" ht="15.75" customHeight="1">
      <c r="B492" s="129"/>
      <c r="C492" s="129"/>
      <c r="D492" s="127"/>
      <c r="E492" s="128"/>
    </row>
    <row r="493" spans="2:5" ht="15.75" customHeight="1">
      <c r="B493" s="129"/>
      <c r="C493" s="129"/>
      <c r="D493" s="127"/>
      <c r="E493" s="128"/>
    </row>
    <row r="494" spans="2:5" ht="15.75" customHeight="1">
      <c r="B494" s="129"/>
      <c r="C494" s="129"/>
      <c r="D494" s="127"/>
      <c r="E494" s="128"/>
    </row>
    <row r="495" spans="2:5" ht="15.75" customHeight="1">
      <c r="B495" s="129"/>
      <c r="C495" s="129"/>
      <c r="D495" s="127"/>
      <c r="E495" s="128"/>
    </row>
    <row r="496" spans="2:5" ht="15.75" customHeight="1">
      <c r="B496" s="129"/>
      <c r="C496" s="129"/>
      <c r="D496" s="127"/>
      <c r="E496" s="128"/>
    </row>
    <row r="497" spans="2:5" ht="15.75" customHeight="1">
      <c r="B497" s="129"/>
      <c r="C497" s="129"/>
      <c r="D497" s="127"/>
      <c r="E497" s="128"/>
    </row>
    <row r="498" spans="2:5" ht="15.75" customHeight="1">
      <c r="B498" s="129"/>
      <c r="C498" s="129"/>
      <c r="D498" s="127"/>
      <c r="E498" s="128"/>
    </row>
    <row r="499" spans="2:5" ht="15.75" customHeight="1">
      <c r="B499" s="129"/>
      <c r="C499" s="129"/>
      <c r="D499" s="127"/>
      <c r="E499" s="128"/>
    </row>
    <row r="500" spans="2:5" ht="15.75" customHeight="1">
      <c r="B500" s="129"/>
      <c r="C500" s="129"/>
      <c r="D500" s="127"/>
      <c r="E500" s="128"/>
    </row>
    <row r="501" spans="2:5" ht="15.75" customHeight="1">
      <c r="B501" s="129"/>
      <c r="C501" s="129"/>
      <c r="D501" s="127"/>
      <c r="E501" s="128"/>
    </row>
    <row r="502" spans="2:5" ht="15.75" customHeight="1">
      <c r="B502" s="129"/>
      <c r="C502" s="129"/>
      <c r="D502" s="127"/>
      <c r="E502" s="128"/>
    </row>
    <row r="503" spans="2:5" ht="15.75" customHeight="1">
      <c r="B503" s="129"/>
      <c r="C503" s="129"/>
      <c r="D503" s="127"/>
      <c r="E503" s="128"/>
    </row>
    <row r="504" spans="2:5" ht="15.75" customHeight="1">
      <c r="B504" s="129"/>
      <c r="C504" s="129"/>
      <c r="D504" s="127"/>
      <c r="E504" s="128"/>
    </row>
    <row r="505" spans="2:5" ht="15.75" customHeight="1">
      <c r="B505" s="129"/>
      <c r="C505" s="129"/>
      <c r="D505" s="127"/>
      <c r="E505" s="128"/>
    </row>
    <row r="506" spans="2:5" ht="15.75" customHeight="1">
      <c r="B506" s="129"/>
      <c r="C506" s="129"/>
      <c r="D506" s="127"/>
      <c r="E506" s="128"/>
    </row>
    <row r="507" spans="2:5" ht="15.75" customHeight="1">
      <c r="B507" s="129"/>
      <c r="C507" s="129"/>
      <c r="D507" s="127"/>
      <c r="E507" s="128"/>
    </row>
    <row r="508" spans="2:5" ht="15.75" customHeight="1">
      <c r="B508" s="129"/>
      <c r="C508" s="129"/>
      <c r="D508" s="127"/>
      <c r="E508" s="128"/>
    </row>
    <row r="509" spans="2:5" ht="15.75" customHeight="1">
      <c r="B509" s="129"/>
      <c r="C509" s="129"/>
      <c r="D509" s="127"/>
      <c r="E509" s="128"/>
    </row>
    <row r="510" spans="2:5" ht="15.75" customHeight="1">
      <c r="B510" s="129"/>
      <c r="C510" s="129"/>
      <c r="D510" s="127"/>
      <c r="E510" s="128"/>
    </row>
    <row r="511" spans="2:5" ht="15.75" customHeight="1">
      <c r="B511" s="129"/>
      <c r="C511" s="129"/>
      <c r="D511" s="127"/>
      <c r="E511" s="128"/>
    </row>
    <row r="512" spans="2:5" ht="15.75" customHeight="1">
      <c r="B512" s="129"/>
      <c r="C512" s="129"/>
      <c r="D512" s="127"/>
      <c r="E512" s="128"/>
    </row>
    <row r="513" spans="2:5" ht="15.75" customHeight="1">
      <c r="B513" s="129"/>
      <c r="C513" s="129"/>
      <c r="D513" s="127"/>
      <c r="E513" s="128"/>
    </row>
    <row r="514" spans="2:5" ht="15.75" customHeight="1">
      <c r="B514" s="129"/>
      <c r="C514" s="129"/>
      <c r="D514" s="127"/>
      <c r="E514" s="128"/>
    </row>
    <row r="515" spans="2:5" ht="15.75" customHeight="1">
      <c r="B515" s="129"/>
      <c r="C515" s="129"/>
      <c r="D515" s="127"/>
      <c r="E515" s="128"/>
    </row>
    <row r="516" spans="2:5" ht="15.75" customHeight="1">
      <c r="B516" s="129"/>
      <c r="C516" s="129"/>
      <c r="D516" s="127"/>
      <c r="E516" s="128"/>
    </row>
    <row r="517" spans="2:5" ht="15.75" customHeight="1">
      <c r="B517" s="129"/>
      <c r="C517" s="129"/>
      <c r="D517" s="127"/>
      <c r="E517" s="128"/>
    </row>
    <row r="518" spans="2:5" ht="15.75" customHeight="1">
      <c r="B518" s="129"/>
      <c r="C518" s="129"/>
      <c r="D518" s="127"/>
      <c r="E518" s="128"/>
    </row>
    <row r="519" spans="2:5" ht="15.75" customHeight="1">
      <c r="B519" s="129"/>
      <c r="C519" s="129"/>
      <c r="D519" s="127"/>
      <c r="E519" s="128"/>
    </row>
    <row r="520" spans="2:5" ht="15.75" customHeight="1">
      <c r="B520" s="129"/>
      <c r="C520" s="129"/>
      <c r="D520" s="127"/>
      <c r="E520" s="128"/>
    </row>
    <row r="521" spans="2:5" ht="15.75" customHeight="1">
      <c r="B521" s="129"/>
      <c r="C521" s="129"/>
      <c r="D521" s="127"/>
      <c r="E521" s="128"/>
    </row>
    <row r="522" spans="2:5" ht="15.75" customHeight="1">
      <c r="B522" s="129"/>
      <c r="C522" s="129"/>
      <c r="D522" s="127"/>
      <c r="E522" s="128"/>
    </row>
    <row r="523" spans="2:5" ht="15.75" customHeight="1">
      <c r="B523" s="129"/>
      <c r="C523" s="129"/>
      <c r="D523" s="127"/>
      <c r="E523" s="128"/>
    </row>
    <row r="524" spans="2:5" ht="15.75" customHeight="1">
      <c r="B524" s="129"/>
      <c r="C524" s="129"/>
      <c r="D524" s="127"/>
      <c r="E524" s="128"/>
    </row>
    <row r="525" spans="2:5" ht="15.75" customHeight="1">
      <c r="B525" s="129"/>
      <c r="C525" s="129"/>
      <c r="D525" s="127"/>
      <c r="E525" s="128"/>
    </row>
    <row r="526" spans="2:5" ht="15.75" customHeight="1">
      <c r="B526" s="129"/>
      <c r="C526" s="129"/>
      <c r="D526" s="127"/>
      <c r="E526" s="128"/>
    </row>
    <row r="527" spans="2:5" ht="15.75" customHeight="1">
      <c r="B527" s="129"/>
      <c r="C527" s="129"/>
      <c r="D527" s="127"/>
      <c r="E527" s="128"/>
    </row>
    <row r="528" spans="2:5" ht="15.75" customHeight="1">
      <c r="B528" s="129"/>
      <c r="C528" s="129"/>
      <c r="D528" s="127"/>
      <c r="E528" s="128"/>
    </row>
    <row r="529" spans="2:5" ht="15.75" customHeight="1">
      <c r="B529" s="129"/>
      <c r="C529" s="129"/>
      <c r="D529" s="127"/>
      <c r="E529" s="128"/>
    </row>
    <row r="530" spans="2:5" ht="15.75" customHeight="1">
      <c r="B530" s="129"/>
      <c r="C530" s="129"/>
      <c r="D530" s="127"/>
      <c r="E530" s="128"/>
    </row>
    <row r="531" spans="2:5" ht="15.75" customHeight="1">
      <c r="B531" s="129"/>
      <c r="C531" s="129"/>
      <c r="D531" s="127"/>
      <c r="E531" s="128"/>
    </row>
    <row r="532" spans="2:5" ht="15.75" customHeight="1">
      <c r="B532" s="129"/>
      <c r="C532" s="129"/>
      <c r="D532" s="127"/>
      <c r="E532" s="128"/>
    </row>
    <row r="533" spans="2:5" ht="15.75" customHeight="1">
      <c r="B533" s="129"/>
      <c r="C533" s="129"/>
      <c r="D533" s="127"/>
      <c r="E533" s="128"/>
    </row>
    <row r="534" spans="2:5" ht="15.75" customHeight="1">
      <c r="B534" s="129"/>
      <c r="C534" s="129"/>
      <c r="D534" s="127"/>
      <c r="E534" s="128"/>
    </row>
    <row r="535" spans="2:5" ht="15.75" customHeight="1">
      <c r="B535" s="129"/>
      <c r="C535" s="129"/>
      <c r="D535" s="127"/>
      <c r="E535" s="128"/>
    </row>
    <row r="536" spans="2:5" ht="15.75" customHeight="1">
      <c r="B536" s="129"/>
      <c r="C536" s="129"/>
      <c r="D536" s="127"/>
      <c r="E536" s="128"/>
    </row>
    <row r="537" spans="2:5" ht="15.75" customHeight="1">
      <c r="B537" s="129"/>
      <c r="C537" s="129"/>
      <c r="D537" s="127"/>
      <c r="E537" s="128"/>
    </row>
    <row r="538" spans="2:5" ht="15.75" customHeight="1">
      <c r="B538" s="129"/>
      <c r="C538" s="129"/>
      <c r="D538" s="127"/>
      <c r="E538" s="128"/>
    </row>
    <row r="539" spans="2:5" ht="15.75" customHeight="1">
      <c r="B539" s="129"/>
      <c r="C539" s="129"/>
      <c r="D539" s="127"/>
      <c r="E539" s="128"/>
    </row>
    <row r="540" spans="2:5" ht="15.75" customHeight="1">
      <c r="B540" s="129"/>
      <c r="C540" s="129"/>
      <c r="D540" s="127"/>
      <c r="E540" s="128"/>
    </row>
    <row r="541" spans="2:5" ht="15.75" customHeight="1">
      <c r="B541" s="129"/>
      <c r="C541" s="129"/>
      <c r="D541" s="127"/>
      <c r="E541" s="128"/>
    </row>
    <row r="542" spans="2:5" ht="15.75" customHeight="1">
      <c r="B542" s="129"/>
      <c r="C542" s="129"/>
      <c r="D542" s="127"/>
      <c r="E542" s="128"/>
    </row>
    <row r="543" spans="2:5" ht="15.75" customHeight="1">
      <c r="B543" s="129"/>
      <c r="C543" s="129"/>
      <c r="D543" s="127"/>
      <c r="E543" s="128"/>
    </row>
    <row r="544" spans="2:5" ht="15.75" customHeight="1">
      <c r="B544" s="129"/>
      <c r="C544" s="129"/>
      <c r="D544" s="127"/>
      <c r="E544" s="128"/>
    </row>
    <row r="545" spans="2:5" ht="15.75" customHeight="1">
      <c r="B545" s="129"/>
      <c r="C545" s="129"/>
      <c r="D545" s="127"/>
      <c r="E545" s="128"/>
    </row>
    <row r="546" spans="2:5" ht="15.75" customHeight="1">
      <c r="B546" s="129"/>
      <c r="C546" s="129"/>
      <c r="D546" s="127"/>
      <c r="E546" s="128"/>
    </row>
    <row r="547" spans="2:5" ht="15.75" customHeight="1">
      <c r="B547" s="129"/>
      <c r="C547" s="129"/>
      <c r="D547" s="127"/>
      <c r="E547" s="128"/>
    </row>
    <row r="548" spans="2:5" ht="15.75" customHeight="1">
      <c r="B548" s="129"/>
      <c r="C548" s="129"/>
      <c r="D548" s="127"/>
      <c r="E548" s="128"/>
    </row>
    <row r="549" spans="2:5" ht="15.75" customHeight="1">
      <c r="B549" s="129"/>
      <c r="C549" s="129"/>
      <c r="D549" s="127"/>
      <c r="E549" s="128"/>
    </row>
    <row r="550" spans="2:5" ht="15.75" customHeight="1">
      <c r="B550" s="129"/>
      <c r="C550" s="129"/>
      <c r="D550" s="127"/>
      <c r="E550" s="128"/>
    </row>
    <row r="551" spans="2:5" ht="15.75" customHeight="1">
      <c r="B551" s="129"/>
      <c r="C551" s="129"/>
      <c r="D551" s="127"/>
      <c r="E551" s="128"/>
    </row>
    <row r="552" spans="2:5" ht="15.75" customHeight="1">
      <c r="B552" s="129"/>
      <c r="C552" s="129"/>
      <c r="D552" s="127"/>
      <c r="E552" s="128"/>
    </row>
    <row r="553" spans="2:5" ht="15.75" customHeight="1">
      <c r="B553" s="129"/>
      <c r="C553" s="129"/>
      <c r="D553" s="127"/>
      <c r="E553" s="128"/>
    </row>
    <row r="554" spans="2:5" ht="15.75" customHeight="1">
      <c r="B554" s="129"/>
      <c r="C554" s="129"/>
      <c r="D554" s="127"/>
      <c r="E554" s="128"/>
    </row>
    <row r="555" spans="2:5" ht="15.75" customHeight="1">
      <c r="B555" s="129"/>
      <c r="C555" s="129"/>
      <c r="D555" s="127"/>
      <c r="E555" s="128"/>
    </row>
    <row r="556" spans="2:5" ht="15.75" customHeight="1">
      <c r="B556" s="129"/>
      <c r="C556" s="129"/>
      <c r="D556" s="127"/>
      <c r="E556" s="128"/>
    </row>
    <row r="557" spans="2:5" ht="15.75" customHeight="1">
      <c r="B557" s="129"/>
      <c r="C557" s="129"/>
      <c r="D557" s="127"/>
      <c r="E557" s="128"/>
    </row>
    <row r="558" spans="2:5" ht="15.75" customHeight="1">
      <c r="B558" s="129"/>
      <c r="C558" s="129"/>
      <c r="D558" s="127"/>
      <c r="E558" s="128"/>
    </row>
    <row r="559" spans="2:5" ht="15.75" customHeight="1">
      <c r="B559" s="129"/>
      <c r="C559" s="129"/>
      <c r="D559" s="127"/>
      <c r="E559" s="128"/>
    </row>
    <row r="560" spans="2:5" ht="15.75" customHeight="1">
      <c r="B560" s="129"/>
      <c r="C560" s="129"/>
      <c r="D560" s="127"/>
      <c r="E560" s="128"/>
    </row>
    <row r="561" spans="2:5" ht="15.75" customHeight="1">
      <c r="B561" s="129"/>
      <c r="C561" s="129"/>
      <c r="D561" s="127"/>
      <c r="E561" s="128"/>
    </row>
    <row r="562" spans="2:5" ht="15.75" customHeight="1">
      <c r="B562" s="129"/>
      <c r="C562" s="129"/>
      <c r="D562" s="127"/>
      <c r="E562" s="128"/>
    </row>
    <row r="563" spans="2:5" ht="15.75" customHeight="1">
      <c r="B563" s="129"/>
      <c r="C563" s="129"/>
      <c r="D563" s="127"/>
      <c r="E563" s="128"/>
    </row>
    <row r="564" spans="2:5" ht="15.75" customHeight="1">
      <c r="B564" s="129"/>
      <c r="C564" s="129"/>
      <c r="D564" s="127"/>
      <c r="E564" s="128"/>
    </row>
    <row r="565" spans="2:5" ht="15.75" customHeight="1">
      <c r="B565" s="129"/>
      <c r="C565" s="129"/>
      <c r="D565" s="127"/>
      <c r="E565" s="128"/>
    </row>
    <row r="566" spans="2:5" ht="15.75" customHeight="1">
      <c r="B566" s="129"/>
      <c r="C566" s="129"/>
      <c r="D566" s="127"/>
      <c r="E566" s="128"/>
    </row>
    <row r="567" spans="2:5" ht="15.75" customHeight="1">
      <c r="B567" s="129"/>
      <c r="C567" s="129"/>
      <c r="D567" s="127"/>
      <c r="E567" s="128"/>
    </row>
    <row r="568" spans="2:5" ht="15.75" customHeight="1">
      <c r="B568" s="129"/>
      <c r="C568" s="129"/>
      <c r="D568" s="127"/>
      <c r="E568" s="128"/>
    </row>
    <row r="569" spans="2:5" ht="15.75" customHeight="1">
      <c r="B569" s="129"/>
      <c r="C569" s="129"/>
      <c r="D569" s="127"/>
      <c r="E569" s="128"/>
    </row>
    <row r="570" spans="2:5" ht="15.75" customHeight="1">
      <c r="B570" s="129"/>
      <c r="C570" s="129"/>
      <c r="D570" s="127"/>
      <c r="E570" s="128"/>
    </row>
    <row r="571" spans="2:5" ht="15.75" customHeight="1">
      <c r="B571" s="129"/>
      <c r="C571" s="129"/>
      <c r="D571" s="127"/>
      <c r="E571" s="128"/>
    </row>
    <row r="572" spans="2:5" ht="15.75" customHeight="1">
      <c r="B572" s="129"/>
      <c r="C572" s="129"/>
      <c r="D572" s="127"/>
      <c r="E572" s="128"/>
    </row>
    <row r="573" spans="2:5" ht="15.75" customHeight="1">
      <c r="B573" s="129"/>
      <c r="C573" s="129"/>
      <c r="D573" s="127"/>
      <c r="E573" s="128"/>
    </row>
    <row r="574" spans="2:5" ht="15.75" customHeight="1">
      <c r="B574" s="129"/>
      <c r="C574" s="129"/>
      <c r="D574" s="127"/>
      <c r="E574" s="128"/>
    </row>
    <row r="575" spans="2:5" ht="15.75" customHeight="1">
      <c r="B575" s="129"/>
      <c r="C575" s="129"/>
      <c r="D575" s="127"/>
      <c r="E575" s="128"/>
    </row>
    <row r="576" spans="2:5" ht="15.75" customHeight="1">
      <c r="B576" s="129"/>
      <c r="C576" s="129"/>
      <c r="D576" s="127"/>
      <c r="E576" s="128"/>
    </row>
    <row r="577" spans="2:5" ht="15.75" customHeight="1">
      <c r="B577" s="129"/>
      <c r="C577" s="129"/>
      <c r="D577" s="127"/>
      <c r="E577" s="128"/>
    </row>
    <row r="578" spans="2:5" ht="15.75" customHeight="1">
      <c r="B578" s="129"/>
      <c r="C578" s="129"/>
      <c r="D578" s="127"/>
      <c r="E578" s="128"/>
    </row>
    <row r="579" spans="2:5" ht="15.75" customHeight="1">
      <c r="B579" s="129"/>
      <c r="C579" s="129"/>
      <c r="D579" s="127"/>
      <c r="E579" s="128"/>
    </row>
    <row r="580" spans="2:5" ht="15.75" customHeight="1">
      <c r="B580" s="129"/>
      <c r="C580" s="129"/>
      <c r="D580" s="127"/>
      <c r="E580" s="128"/>
    </row>
    <row r="581" spans="2:5" ht="15.75" customHeight="1">
      <c r="B581" s="129"/>
      <c r="C581" s="129"/>
      <c r="D581" s="127"/>
      <c r="E581" s="128"/>
    </row>
    <row r="582" spans="2:5" ht="15.75" customHeight="1">
      <c r="B582" s="129"/>
      <c r="C582" s="129"/>
      <c r="D582" s="127"/>
      <c r="E582" s="128"/>
    </row>
    <row r="583" spans="2:5" ht="15.75" customHeight="1">
      <c r="B583" s="129"/>
      <c r="C583" s="129"/>
      <c r="D583" s="127"/>
      <c r="E583" s="128"/>
    </row>
    <row r="584" spans="2:5" ht="15.75" customHeight="1">
      <c r="B584" s="129"/>
      <c r="C584" s="129"/>
      <c r="D584" s="127"/>
      <c r="E584" s="128"/>
    </row>
    <row r="585" spans="2:5" ht="15.75" customHeight="1">
      <c r="B585" s="129"/>
      <c r="C585" s="129"/>
      <c r="D585" s="127"/>
      <c r="E585" s="128"/>
    </row>
    <row r="586" spans="2:5" ht="15.75" customHeight="1">
      <c r="B586" s="129"/>
      <c r="C586" s="129"/>
      <c r="D586" s="127"/>
      <c r="E586" s="128"/>
    </row>
    <row r="587" spans="2:5" ht="15.75" customHeight="1">
      <c r="B587" s="129"/>
      <c r="C587" s="129"/>
      <c r="D587" s="127"/>
      <c r="E587" s="128"/>
    </row>
    <row r="588" spans="2:5" ht="15.75" customHeight="1">
      <c r="B588" s="129"/>
      <c r="C588" s="129"/>
      <c r="D588" s="127"/>
      <c r="E588" s="128"/>
    </row>
    <row r="589" spans="2:5" ht="15.75" customHeight="1">
      <c r="B589" s="129"/>
      <c r="C589" s="129"/>
      <c r="D589" s="127"/>
      <c r="E589" s="128"/>
    </row>
    <row r="590" spans="2:5" ht="15.75" customHeight="1">
      <c r="B590" s="129"/>
      <c r="C590" s="129"/>
      <c r="D590" s="127"/>
      <c r="E590" s="128"/>
    </row>
    <row r="591" spans="2:5" ht="15.75" customHeight="1">
      <c r="B591" s="129"/>
      <c r="C591" s="129"/>
      <c r="D591" s="127"/>
      <c r="E591" s="128"/>
    </row>
    <row r="592" spans="2:5" ht="15.75" customHeight="1">
      <c r="B592" s="129"/>
      <c r="C592" s="129"/>
      <c r="D592" s="127"/>
      <c r="E592" s="128"/>
    </row>
    <row r="593" spans="2:5" ht="15.75" customHeight="1">
      <c r="B593" s="129"/>
      <c r="C593" s="129"/>
      <c r="D593" s="127"/>
      <c r="E593" s="128"/>
    </row>
    <row r="594" spans="2:5" ht="15.75" customHeight="1">
      <c r="B594" s="129"/>
      <c r="C594" s="129"/>
      <c r="D594" s="127"/>
      <c r="E594" s="128"/>
    </row>
    <row r="595" spans="2:5" ht="15.75" customHeight="1">
      <c r="B595" s="129"/>
      <c r="C595" s="129"/>
      <c r="D595" s="127"/>
      <c r="E595" s="128"/>
    </row>
    <row r="596" spans="2:5" ht="15.75" customHeight="1">
      <c r="B596" s="129"/>
      <c r="C596" s="129"/>
      <c r="D596" s="127"/>
      <c r="E596" s="128"/>
    </row>
    <row r="597" spans="2:5" ht="15.75" customHeight="1">
      <c r="B597" s="129"/>
      <c r="C597" s="129"/>
      <c r="D597" s="127"/>
      <c r="E597" s="128"/>
    </row>
    <row r="598" spans="2:5" ht="15.75" customHeight="1">
      <c r="B598" s="129"/>
      <c r="C598" s="129"/>
      <c r="D598" s="127"/>
      <c r="E598" s="128"/>
    </row>
    <row r="599" spans="2:5" ht="15.75" customHeight="1">
      <c r="B599" s="129"/>
      <c r="C599" s="129"/>
      <c r="D599" s="127"/>
      <c r="E599" s="128"/>
    </row>
    <row r="600" spans="2:5" ht="15.75" customHeight="1">
      <c r="B600" s="129"/>
      <c r="C600" s="129"/>
      <c r="D600" s="127"/>
      <c r="E600" s="128"/>
    </row>
    <row r="601" spans="2:5" ht="15.75" customHeight="1">
      <c r="B601" s="129"/>
      <c r="C601" s="129"/>
      <c r="D601" s="127"/>
      <c r="E601" s="128"/>
    </row>
    <row r="602" spans="2:5" ht="15.75" customHeight="1">
      <c r="B602" s="129"/>
      <c r="C602" s="129"/>
      <c r="D602" s="127"/>
      <c r="E602" s="128"/>
    </row>
    <row r="603" spans="2:5" ht="15.75" customHeight="1">
      <c r="B603" s="129"/>
      <c r="C603" s="129"/>
      <c r="D603" s="127"/>
      <c r="E603" s="128"/>
    </row>
    <row r="604" spans="2:5" ht="15.75" customHeight="1">
      <c r="B604" s="129"/>
      <c r="C604" s="129"/>
      <c r="D604" s="127"/>
      <c r="E604" s="128"/>
    </row>
    <row r="605" spans="2:5" ht="15.75" customHeight="1">
      <c r="B605" s="129"/>
      <c r="C605" s="129"/>
      <c r="D605" s="127"/>
      <c r="E605" s="128"/>
    </row>
    <row r="606" spans="2:5" ht="15.75" customHeight="1">
      <c r="B606" s="129"/>
      <c r="C606" s="129"/>
      <c r="D606" s="127"/>
      <c r="E606" s="128"/>
    </row>
    <row r="607" spans="2:5" ht="15.75" customHeight="1">
      <c r="B607" s="129"/>
      <c r="C607" s="129"/>
      <c r="D607" s="127"/>
      <c r="E607" s="128"/>
    </row>
    <row r="608" spans="2:5" ht="15.75" customHeight="1">
      <c r="B608" s="129"/>
      <c r="C608" s="129"/>
      <c r="D608" s="127"/>
      <c r="E608" s="128"/>
    </row>
    <row r="609" spans="2:5" ht="15.75" customHeight="1">
      <c r="B609" s="129"/>
      <c r="C609" s="129"/>
      <c r="D609" s="127"/>
      <c r="E609" s="128"/>
    </row>
    <row r="610" spans="2:5" ht="15.75" customHeight="1">
      <c r="B610" s="129"/>
      <c r="C610" s="129"/>
      <c r="D610" s="127"/>
      <c r="E610" s="128"/>
    </row>
    <row r="611" spans="2:5" ht="15.75" customHeight="1">
      <c r="B611" s="129"/>
      <c r="C611" s="129"/>
      <c r="D611" s="127"/>
      <c r="E611" s="128"/>
    </row>
    <row r="612" spans="2:5" ht="15.75" customHeight="1">
      <c r="B612" s="129"/>
      <c r="C612" s="129"/>
      <c r="D612" s="127"/>
      <c r="E612" s="128"/>
    </row>
    <row r="613" spans="2:5" ht="15.75" customHeight="1">
      <c r="B613" s="129"/>
      <c r="C613" s="129"/>
      <c r="D613" s="127"/>
      <c r="E613" s="128"/>
    </row>
    <row r="614" spans="2:5" ht="15.75" customHeight="1">
      <c r="B614" s="129"/>
      <c r="C614" s="129"/>
      <c r="D614" s="127"/>
      <c r="E614" s="128"/>
    </row>
    <row r="615" spans="2:5" ht="15.75" customHeight="1">
      <c r="B615" s="129"/>
      <c r="C615" s="129"/>
      <c r="D615" s="127"/>
      <c r="E615" s="128"/>
    </row>
    <row r="616" spans="2:5" ht="15.75" customHeight="1">
      <c r="B616" s="129"/>
      <c r="C616" s="129"/>
      <c r="D616" s="127"/>
      <c r="E616" s="128"/>
    </row>
    <row r="617" spans="2:5" ht="15.75" customHeight="1">
      <c r="B617" s="129"/>
      <c r="C617" s="129"/>
      <c r="D617" s="127"/>
      <c r="E617" s="128"/>
    </row>
    <row r="618" spans="2:5" ht="15.75" customHeight="1">
      <c r="B618" s="129"/>
      <c r="C618" s="129"/>
      <c r="D618" s="127"/>
      <c r="E618" s="128"/>
    </row>
    <row r="619" spans="2:5" ht="15.75" customHeight="1">
      <c r="B619" s="129"/>
      <c r="C619" s="129"/>
      <c r="D619" s="127"/>
      <c r="E619" s="128"/>
    </row>
    <row r="620" spans="2:5" ht="15.75" customHeight="1">
      <c r="B620" s="129"/>
      <c r="C620" s="129"/>
      <c r="D620" s="127"/>
      <c r="E620" s="128"/>
    </row>
    <row r="621" spans="2:5" ht="15.75" customHeight="1">
      <c r="B621" s="129"/>
      <c r="C621" s="129"/>
      <c r="D621" s="127"/>
      <c r="E621" s="128"/>
    </row>
    <row r="622" spans="2:5" ht="15.75" customHeight="1">
      <c r="B622" s="129"/>
      <c r="C622" s="129"/>
      <c r="D622" s="127"/>
      <c r="E622" s="128"/>
    </row>
    <row r="623" spans="2:5" ht="15.75" customHeight="1">
      <c r="B623" s="129"/>
      <c r="C623" s="129"/>
      <c r="D623" s="127"/>
      <c r="E623" s="128"/>
    </row>
    <row r="624" spans="2:5" ht="15.75" customHeight="1">
      <c r="B624" s="129"/>
      <c r="C624" s="129"/>
      <c r="D624" s="127"/>
      <c r="E624" s="128"/>
    </row>
    <row r="625" spans="2:5" ht="15.75" customHeight="1">
      <c r="B625" s="129"/>
      <c r="C625" s="129"/>
      <c r="D625" s="127"/>
      <c r="E625" s="128"/>
    </row>
    <row r="626" spans="2:5" ht="15.75" customHeight="1">
      <c r="B626" s="129"/>
      <c r="C626" s="129"/>
      <c r="D626" s="127"/>
      <c r="E626" s="128"/>
    </row>
    <row r="627" spans="2:5" ht="15.75" customHeight="1">
      <c r="B627" s="129"/>
      <c r="C627" s="129"/>
      <c r="D627" s="127"/>
      <c r="E627" s="128"/>
    </row>
    <row r="628" spans="2:5" ht="15.75" customHeight="1">
      <c r="B628" s="129"/>
      <c r="C628" s="129"/>
      <c r="D628" s="127"/>
      <c r="E628" s="128"/>
    </row>
    <row r="629" spans="2:5" ht="15.75" customHeight="1">
      <c r="B629" s="129"/>
      <c r="C629" s="129"/>
      <c r="D629" s="127"/>
      <c r="E629" s="128"/>
    </row>
    <row r="630" spans="2:5" ht="15.75" customHeight="1">
      <c r="B630" s="129"/>
      <c r="C630" s="129"/>
      <c r="D630" s="127"/>
      <c r="E630" s="128"/>
    </row>
    <row r="631" spans="2:5" ht="15.75" customHeight="1">
      <c r="B631" s="129"/>
      <c r="C631" s="129"/>
      <c r="D631" s="127"/>
      <c r="E631" s="128"/>
    </row>
    <row r="632" spans="2:5" ht="15.75" customHeight="1">
      <c r="B632" s="129"/>
      <c r="C632" s="129"/>
      <c r="D632" s="127"/>
      <c r="E632" s="128"/>
    </row>
    <row r="633" spans="2:5" ht="15.75" customHeight="1">
      <c r="B633" s="129"/>
      <c r="C633" s="129"/>
      <c r="D633" s="127"/>
      <c r="E633" s="128"/>
    </row>
    <row r="634" spans="2:5" ht="15.75" customHeight="1">
      <c r="B634" s="129"/>
      <c r="C634" s="129"/>
      <c r="D634" s="127"/>
      <c r="E634" s="128"/>
    </row>
    <row r="635" spans="2:5" ht="15.75" customHeight="1">
      <c r="B635" s="129"/>
      <c r="C635" s="129"/>
      <c r="D635" s="127"/>
      <c r="E635" s="128"/>
    </row>
    <row r="636" spans="2:5" ht="15.75" customHeight="1">
      <c r="B636" s="129"/>
      <c r="C636" s="129"/>
      <c r="D636" s="127"/>
      <c r="E636" s="128"/>
    </row>
    <row r="637" spans="2:5" ht="15.75" customHeight="1">
      <c r="B637" s="129"/>
      <c r="C637" s="129"/>
      <c r="D637" s="127"/>
      <c r="E637" s="128"/>
    </row>
    <row r="638" spans="2:5" ht="15.75" customHeight="1">
      <c r="B638" s="129"/>
      <c r="C638" s="129"/>
      <c r="D638" s="127"/>
      <c r="E638" s="128"/>
    </row>
    <row r="639" spans="2:5" ht="15.75" customHeight="1">
      <c r="B639" s="129"/>
      <c r="C639" s="129"/>
      <c r="D639" s="127"/>
      <c r="E639" s="128"/>
    </row>
    <row r="640" spans="2:5" ht="15.75" customHeight="1">
      <c r="B640" s="129"/>
      <c r="C640" s="129"/>
      <c r="D640" s="127"/>
      <c r="E640" s="128"/>
    </row>
    <row r="641" spans="2:5" ht="15.75" customHeight="1">
      <c r="B641" s="129"/>
      <c r="C641" s="129"/>
      <c r="D641" s="127"/>
      <c r="E641" s="128"/>
    </row>
    <row r="642" spans="2:5" ht="15.75" customHeight="1">
      <c r="B642" s="129"/>
      <c r="C642" s="129"/>
      <c r="D642" s="127"/>
      <c r="E642" s="128"/>
    </row>
    <row r="643" spans="2:5" ht="15.75" customHeight="1">
      <c r="B643" s="129"/>
      <c r="C643" s="129"/>
      <c r="D643" s="127"/>
      <c r="E643" s="128"/>
    </row>
    <row r="644" spans="2:5" ht="15.75" customHeight="1">
      <c r="B644" s="129"/>
      <c r="C644" s="129"/>
      <c r="D644" s="127"/>
      <c r="E644" s="128"/>
    </row>
    <row r="645" spans="2:5" ht="15.75" customHeight="1">
      <c r="B645" s="129"/>
      <c r="C645" s="129"/>
      <c r="D645" s="127"/>
      <c r="E645" s="128"/>
    </row>
    <row r="646" spans="2:5" ht="15.75" customHeight="1">
      <c r="B646" s="129"/>
      <c r="C646" s="129"/>
      <c r="D646" s="127"/>
      <c r="E646" s="128"/>
    </row>
    <row r="647" spans="2:5" ht="15.75" customHeight="1">
      <c r="B647" s="129"/>
      <c r="C647" s="129"/>
      <c r="D647" s="127"/>
      <c r="E647" s="128"/>
    </row>
    <row r="648" spans="2:5" ht="15.75" customHeight="1">
      <c r="B648" s="129"/>
      <c r="C648" s="129"/>
      <c r="D648" s="127"/>
      <c r="E648" s="128"/>
    </row>
    <row r="649" spans="2:5" ht="15.75" customHeight="1">
      <c r="B649" s="129"/>
      <c r="C649" s="129"/>
      <c r="D649" s="127"/>
      <c r="E649" s="128"/>
    </row>
    <row r="650" spans="2:5" ht="15.75" customHeight="1">
      <c r="B650" s="129"/>
      <c r="C650" s="129"/>
      <c r="D650" s="127"/>
      <c r="E650" s="128"/>
    </row>
    <row r="651" spans="2:5" ht="15.75" customHeight="1">
      <c r="B651" s="129"/>
      <c r="C651" s="129"/>
      <c r="D651" s="127"/>
      <c r="E651" s="128"/>
    </row>
    <row r="652" spans="2:5" ht="15.75" customHeight="1">
      <c r="B652" s="129"/>
      <c r="C652" s="129"/>
      <c r="D652" s="127"/>
      <c r="E652" s="128"/>
    </row>
    <row r="653" spans="2:5" ht="15.75" customHeight="1">
      <c r="B653" s="129"/>
      <c r="C653" s="129"/>
      <c r="D653" s="127"/>
      <c r="E653" s="128"/>
    </row>
    <row r="654" spans="2:5" ht="15.75" customHeight="1">
      <c r="B654" s="129"/>
      <c r="C654" s="129"/>
      <c r="D654" s="127"/>
      <c r="E654" s="128"/>
    </row>
    <row r="655" spans="2:5" ht="15.75" customHeight="1">
      <c r="B655" s="129"/>
      <c r="C655" s="129"/>
      <c r="D655" s="127"/>
      <c r="E655" s="128"/>
    </row>
    <row r="656" spans="2:5" ht="15.75" customHeight="1">
      <c r="B656" s="129"/>
      <c r="C656" s="129"/>
      <c r="D656" s="127"/>
      <c r="E656" s="128"/>
    </row>
    <row r="657" spans="2:5" ht="15.75" customHeight="1">
      <c r="B657" s="129"/>
      <c r="C657" s="129"/>
      <c r="D657" s="127"/>
      <c r="E657" s="128"/>
    </row>
    <row r="658" spans="2:5" ht="15.75" customHeight="1">
      <c r="B658" s="129"/>
      <c r="C658" s="129"/>
      <c r="D658" s="127"/>
      <c r="E658" s="128"/>
    </row>
    <row r="659" spans="2:5" ht="15.75" customHeight="1">
      <c r="B659" s="129"/>
      <c r="C659" s="129"/>
      <c r="D659" s="127"/>
      <c r="E659" s="128"/>
    </row>
    <row r="660" spans="2:5" ht="15.75" customHeight="1">
      <c r="B660" s="129"/>
      <c r="C660" s="129"/>
      <c r="D660" s="127"/>
      <c r="E660" s="128"/>
    </row>
    <row r="661" spans="2:5" ht="15.75" customHeight="1">
      <c r="B661" s="129"/>
      <c r="C661" s="129"/>
      <c r="D661" s="127"/>
      <c r="E661" s="128"/>
    </row>
    <row r="662" spans="2:5" ht="15.75" customHeight="1">
      <c r="B662" s="129"/>
      <c r="C662" s="129"/>
      <c r="D662" s="127"/>
      <c r="E662" s="128"/>
    </row>
    <row r="663" spans="2:5" ht="15.75" customHeight="1">
      <c r="B663" s="129"/>
      <c r="C663" s="129"/>
      <c r="D663" s="127"/>
      <c r="E663" s="128"/>
    </row>
    <row r="664" spans="2:5" ht="15.75" customHeight="1">
      <c r="B664" s="129"/>
      <c r="C664" s="129"/>
      <c r="D664" s="127"/>
      <c r="E664" s="128"/>
    </row>
    <row r="665" spans="2:5" ht="15.75" customHeight="1">
      <c r="B665" s="129"/>
      <c r="C665" s="129"/>
      <c r="D665" s="127"/>
      <c r="E665" s="128"/>
    </row>
    <row r="666" spans="2:5" ht="15.75" customHeight="1">
      <c r="B666" s="129"/>
      <c r="C666" s="129"/>
      <c r="D666" s="127"/>
      <c r="E666" s="128"/>
    </row>
    <row r="667" spans="2:5" ht="15.75" customHeight="1">
      <c r="B667" s="129"/>
      <c r="C667" s="129"/>
      <c r="D667" s="127"/>
      <c r="E667" s="128"/>
    </row>
    <row r="668" spans="2:5" ht="15.75" customHeight="1">
      <c r="B668" s="129"/>
      <c r="C668" s="129"/>
      <c r="D668" s="127"/>
      <c r="E668" s="128"/>
    </row>
    <row r="669" spans="2:5" ht="15.75" customHeight="1">
      <c r="B669" s="129"/>
      <c r="C669" s="129"/>
      <c r="D669" s="127"/>
      <c r="E669" s="128"/>
    </row>
    <row r="670" spans="2:5" ht="15.75" customHeight="1">
      <c r="B670" s="129"/>
      <c r="C670" s="129"/>
      <c r="D670" s="127"/>
      <c r="E670" s="128"/>
    </row>
    <row r="671" spans="2:5" ht="15.75" customHeight="1">
      <c r="B671" s="129"/>
      <c r="C671" s="129"/>
      <c r="D671" s="127"/>
      <c r="E671" s="128"/>
    </row>
    <row r="672" spans="2:5" ht="15.75" customHeight="1">
      <c r="B672" s="129"/>
      <c r="C672" s="129"/>
      <c r="D672" s="127"/>
      <c r="E672" s="128"/>
    </row>
    <row r="673" spans="2:5" ht="15.75" customHeight="1">
      <c r="B673" s="129"/>
      <c r="C673" s="129"/>
      <c r="D673" s="127"/>
      <c r="E673" s="128"/>
    </row>
    <row r="674" spans="2:5" ht="15.75" customHeight="1">
      <c r="B674" s="129"/>
      <c r="C674" s="129"/>
      <c r="D674" s="127"/>
      <c r="E674" s="128"/>
    </row>
    <row r="675" spans="2:5" ht="15.75" customHeight="1">
      <c r="B675" s="129"/>
      <c r="C675" s="129"/>
      <c r="D675" s="127"/>
      <c r="E675" s="128"/>
    </row>
    <row r="676" spans="2:5" ht="15.75" customHeight="1">
      <c r="B676" s="129"/>
      <c r="C676" s="129"/>
      <c r="D676" s="127"/>
      <c r="E676" s="128"/>
    </row>
    <row r="677" spans="2:5" ht="15.75" customHeight="1">
      <c r="B677" s="129"/>
      <c r="C677" s="129"/>
      <c r="D677" s="127"/>
      <c r="E677" s="128"/>
    </row>
    <row r="678" spans="2:5" ht="15.75" customHeight="1">
      <c r="B678" s="129"/>
      <c r="C678" s="129"/>
      <c r="D678" s="127"/>
      <c r="E678" s="128"/>
    </row>
    <row r="679" spans="2:5" ht="15.75" customHeight="1">
      <c r="B679" s="129"/>
      <c r="C679" s="129"/>
      <c r="D679" s="127"/>
      <c r="E679" s="128"/>
    </row>
    <row r="680" spans="2:5" ht="15.75" customHeight="1">
      <c r="B680" s="129"/>
      <c r="C680" s="129"/>
      <c r="D680" s="127"/>
      <c r="E680" s="128"/>
    </row>
    <row r="681" spans="2:5" ht="15.75" customHeight="1">
      <c r="B681" s="129"/>
      <c r="C681" s="129"/>
      <c r="D681" s="127"/>
      <c r="E681" s="128"/>
    </row>
    <row r="682" spans="2:5" ht="15.75" customHeight="1">
      <c r="B682" s="129"/>
      <c r="C682" s="129"/>
      <c r="D682" s="127"/>
      <c r="E682" s="128"/>
    </row>
    <row r="683" spans="2:5" ht="15.75" customHeight="1">
      <c r="B683" s="129"/>
      <c r="C683" s="129"/>
      <c r="D683" s="127"/>
      <c r="E683" s="128"/>
    </row>
    <row r="684" spans="2:5" ht="15.75" customHeight="1">
      <c r="B684" s="129"/>
      <c r="C684" s="129"/>
      <c r="D684" s="127"/>
      <c r="E684" s="128"/>
    </row>
    <row r="685" spans="2:5" ht="15.75" customHeight="1">
      <c r="B685" s="129"/>
      <c r="C685" s="129"/>
      <c r="D685" s="127"/>
      <c r="E685" s="128"/>
    </row>
    <row r="686" spans="2:5" ht="15.75" customHeight="1">
      <c r="B686" s="129"/>
      <c r="C686" s="129"/>
      <c r="D686" s="127"/>
      <c r="E686" s="128"/>
    </row>
    <row r="687" spans="2:5" ht="15.75" customHeight="1">
      <c r="B687" s="129"/>
      <c r="C687" s="129"/>
      <c r="D687" s="127"/>
      <c r="E687" s="128"/>
    </row>
    <row r="688" spans="2:5" ht="15.75" customHeight="1">
      <c r="B688" s="129"/>
      <c r="C688" s="129"/>
      <c r="D688" s="127"/>
      <c r="E688" s="128"/>
    </row>
    <row r="689" spans="2:5" ht="15.75" customHeight="1">
      <c r="B689" s="129"/>
      <c r="C689" s="129"/>
      <c r="D689" s="127"/>
      <c r="E689" s="128"/>
    </row>
    <row r="690" spans="2:5" ht="15.75" customHeight="1">
      <c r="B690" s="129"/>
      <c r="C690" s="129"/>
      <c r="D690" s="127"/>
      <c r="E690" s="128"/>
    </row>
    <row r="691" spans="2:5" ht="15.75" customHeight="1">
      <c r="B691" s="129"/>
      <c r="C691" s="129"/>
      <c r="D691" s="127"/>
      <c r="E691" s="128"/>
    </row>
    <row r="692" spans="2:5" ht="15.75" customHeight="1">
      <c r="B692" s="129"/>
      <c r="C692" s="129"/>
      <c r="D692" s="127"/>
      <c r="E692" s="128"/>
    </row>
    <row r="693" spans="2:5" ht="15.75" customHeight="1">
      <c r="B693" s="129"/>
      <c r="C693" s="129"/>
      <c r="D693" s="127"/>
      <c r="E693" s="128"/>
    </row>
    <row r="694" spans="2:5" ht="15.75" customHeight="1">
      <c r="B694" s="129"/>
      <c r="C694" s="129"/>
      <c r="D694" s="127"/>
      <c r="E694" s="128"/>
    </row>
    <row r="695" spans="2:5" ht="15.75" customHeight="1">
      <c r="B695" s="129"/>
      <c r="C695" s="129"/>
      <c r="D695" s="127"/>
      <c r="E695" s="128"/>
    </row>
    <row r="696" spans="2:5" ht="15.75" customHeight="1">
      <c r="B696" s="129"/>
      <c r="C696" s="129"/>
      <c r="D696" s="127"/>
      <c r="E696" s="128"/>
    </row>
    <row r="697" spans="2:5" ht="15.75" customHeight="1">
      <c r="B697" s="129"/>
      <c r="C697" s="129"/>
      <c r="D697" s="127"/>
      <c r="E697" s="128"/>
    </row>
    <row r="698" spans="2:5" ht="15.75" customHeight="1">
      <c r="B698" s="129"/>
      <c r="C698" s="129"/>
      <c r="D698" s="127"/>
      <c r="E698" s="128"/>
    </row>
    <row r="699" spans="2:5" ht="15.75" customHeight="1">
      <c r="B699" s="129"/>
      <c r="C699" s="129"/>
      <c r="D699" s="127"/>
      <c r="E699" s="128"/>
    </row>
    <row r="700" spans="2:5" ht="15.75" customHeight="1">
      <c r="B700" s="129"/>
      <c r="C700" s="129"/>
      <c r="D700" s="127"/>
      <c r="E700" s="128"/>
    </row>
    <row r="701" spans="2:5" ht="15.75" customHeight="1">
      <c r="B701" s="129"/>
      <c r="C701" s="129"/>
      <c r="D701" s="127"/>
      <c r="E701" s="128"/>
    </row>
    <row r="702" spans="2:5" ht="15.75" customHeight="1">
      <c r="B702" s="129"/>
      <c r="C702" s="129"/>
      <c r="D702" s="127"/>
      <c r="E702" s="128"/>
    </row>
    <row r="703" spans="2:5" ht="15.75" customHeight="1">
      <c r="B703" s="129"/>
      <c r="C703" s="129"/>
      <c r="D703" s="127"/>
      <c r="E703" s="128"/>
    </row>
    <row r="704" spans="2:5" ht="15.75" customHeight="1">
      <c r="B704" s="129"/>
      <c r="C704" s="129"/>
      <c r="D704" s="127"/>
      <c r="E704" s="128"/>
    </row>
    <row r="705" spans="2:5" ht="15.75" customHeight="1">
      <c r="B705" s="129"/>
      <c r="C705" s="129"/>
      <c r="D705" s="127"/>
      <c r="E705" s="128"/>
    </row>
    <row r="706" spans="2:5" ht="15.75" customHeight="1">
      <c r="B706" s="129"/>
      <c r="C706" s="129"/>
      <c r="D706" s="127"/>
      <c r="E706" s="128"/>
    </row>
    <row r="707" spans="2:5" ht="15.75" customHeight="1">
      <c r="B707" s="129"/>
      <c r="C707" s="129"/>
      <c r="D707" s="127"/>
      <c r="E707" s="128"/>
    </row>
    <row r="708" spans="2:5" ht="15.75" customHeight="1">
      <c r="B708" s="129"/>
      <c r="C708" s="129"/>
      <c r="D708" s="127"/>
      <c r="E708" s="128"/>
    </row>
    <row r="709" spans="2:5" ht="15.75" customHeight="1">
      <c r="B709" s="129"/>
      <c r="C709" s="129"/>
      <c r="D709" s="127"/>
      <c r="E709" s="128"/>
    </row>
    <row r="710" spans="2:5" ht="15.75" customHeight="1">
      <c r="B710" s="129"/>
      <c r="C710" s="129"/>
      <c r="D710" s="127"/>
      <c r="E710" s="128"/>
    </row>
    <row r="711" spans="2:5" ht="15.75" customHeight="1">
      <c r="B711" s="129"/>
      <c r="C711" s="129"/>
      <c r="D711" s="127"/>
      <c r="E711" s="128"/>
    </row>
    <row r="712" spans="2:5" ht="15.75" customHeight="1">
      <c r="B712" s="129"/>
      <c r="C712" s="129"/>
      <c r="D712" s="127"/>
      <c r="E712" s="128"/>
    </row>
    <row r="713" spans="2:5" ht="15.75" customHeight="1">
      <c r="B713" s="129"/>
      <c r="C713" s="129"/>
      <c r="D713" s="127"/>
      <c r="E713" s="128"/>
    </row>
    <row r="714" spans="2:5" ht="15.75" customHeight="1">
      <c r="B714" s="129"/>
      <c r="C714" s="129"/>
      <c r="D714" s="127"/>
      <c r="E714" s="128"/>
    </row>
    <row r="715" spans="2:5" ht="15.75" customHeight="1">
      <c r="B715" s="129"/>
      <c r="C715" s="129"/>
      <c r="D715" s="127"/>
      <c r="E715" s="128"/>
    </row>
    <row r="716" spans="2:5" ht="15.75" customHeight="1">
      <c r="B716" s="129"/>
      <c r="C716" s="129"/>
      <c r="D716" s="127"/>
      <c r="E716" s="128"/>
    </row>
    <row r="717" spans="2:5" ht="15.75" customHeight="1">
      <c r="B717" s="129"/>
      <c r="C717" s="129"/>
      <c r="D717" s="127"/>
      <c r="E717" s="128"/>
    </row>
    <row r="718" spans="2:5" ht="15.75" customHeight="1">
      <c r="B718" s="129"/>
      <c r="C718" s="129"/>
      <c r="D718" s="127"/>
      <c r="E718" s="128"/>
    </row>
    <row r="719" spans="2:5" ht="15.75" customHeight="1">
      <c r="B719" s="129"/>
      <c r="C719" s="129"/>
      <c r="D719" s="127"/>
      <c r="E719" s="128"/>
    </row>
    <row r="720" spans="2:5" ht="15.75" customHeight="1">
      <c r="B720" s="129"/>
      <c r="C720" s="129"/>
      <c r="D720" s="127"/>
      <c r="E720" s="128"/>
    </row>
    <row r="721" spans="2:5" ht="15.75" customHeight="1">
      <c r="B721" s="129"/>
      <c r="C721" s="129"/>
      <c r="D721" s="127"/>
      <c r="E721" s="128"/>
    </row>
    <row r="722" spans="2:5" ht="15.75" customHeight="1">
      <c r="B722" s="129"/>
      <c r="C722" s="129"/>
      <c r="D722" s="127"/>
      <c r="E722" s="128"/>
    </row>
    <row r="723" spans="2:5" ht="15.75" customHeight="1">
      <c r="B723" s="129"/>
      <c r="C723" s="129"/>
      <c r="D723" s="127"/>
      <c r="E723" s="128"/>
    </row>
    <row r="724" spans="2:5" ht="15.75" customHeight="1">
      <c r="B724" s="129"/>
      <c r="C724" s="129"/>
      <c r="D724" s="127"/>
      <c r="E724" s="128"/>
    </row>
    <row r="725" spans="2:5" ht="15.75" customHeight="1">
      <c r="B725" s="129"/>
      <c r="C725" s="129"/>
      <c r="D725" s="127"/>
      <c r="E725" s="128"/>
    </row>
    <row r="726" spans="2:5" ht="15.75" customHeight="1">
      <c r="B726" s="129"/>
      <c r="C726" s="129"/>
      <c r="D726" s="127"/>
      <c r="E726" s="128"/>
    </row>
    <row r="727" spans="2:5" ht="15.75" customHeight="1">
      <c r="B727" s="129"/>
      <c r="C727" s="129"/>
      <c r="D727" s="127"/>
      <c r="E727" s="128"/>
    </row>
    <row r="728" spans="2:5" ht="15.75" customHeight="1">
      <c r="B728" s="129"/>
      <c r="C728" s="129"/>
      <c r="D728" s="127"/>
      <c r="E728" s="128"/>
    </row>
    <row r="729" spans="2:5" ht="15.75" customHeight="1">
      <c r="B729" s="129"/>
      <c r="C729" s="129"/>
      <c r="D729" s="127"/>
      <c r="E729" s="128"/>
    </row>
    <row r="730" spans="2:5" ht="15.75" customHeight="1">
      <c r="B730" s="129"/>
      <c r="C730" s="129"/>
      <c r="D730" s="127"/>
      <c r="E730" s="128"/>
    </row>
    <row r="731" spans="2:5" ht="15.75" customHeight="1">
      <c r="B731" s="129"/>
      <c r="C731" s="129"/>
      <c r="D731" s="127"/>
      <c r="E731" s="128"/>
    </row>
    <row r="732" spans="2:5" ht="15.75" customHeight="1">
      <c r="B732" s="129"/>
      <c r="C732" s="129"/>
      <c r="D732" s="127"/>
      <c r="E732" s="128"/>
    </row>
    <row r="733" spans="2:5" ht="15.75" customHeight="1">
      <c r="B733" s="129"/>
      <c r="C733" s="129"/>
      <c r="D733" s="127"/>
      <c r="E733" s="128"/>
    </row>
    <row r="734" spans="2:5" ht="15.75" customHeight="1">
      <c r="B734" s="129"/>
      <c r="C734" s="129"/>
      <c r="D734" s="127"/>
      <c r="E734" s="128"/>
    </row>
    <row r="735" spans="2:5" ht="15.75" customHeight="1">
      <c r="B735" s="129"/>
      <c r="C735" s="129"/>
      <c r="D735" s="127"/>
      <c r="E735" s="128"/>
    </row>
    <row r="736" spans="2:5" ht="15.75" customHeight="1">
      <c r="B736" s="129"/>
      <c r="C736" s="129"/>
      <c r="D736" s="127"/>
      <c r="E736" s="128"/>
    </row>
    <row r="737" spans="2:5" ht="15.75" customHeight="1">
      <c r="B737" s="129"/>
      <c r="C737" s="129"/>
      <c r="D737" s="127"/>
      <c r="E737" s="128"/>
    </row>
    <row r="738" spans="2:5" ht="15.75" customHeight="1">
      <c r="B738" s="129"/>
      <c r="C738" s="129"/>
      <c r="D738" s="127"/>
      <c r="E738" s="128"/>
    </row>
    <row r="739" spans="2:5" ht="15.75" customHeight="1">
      <c r="B739" s="129"/>
      <c r="C739" s="129"/>
      <c r="D739" s="127"/>
      <c r="E739" s="128"/>
    </row>
    <row r="740" spans="2:5" ht="15.75" customHeight="1">
      <c r="B740" s="129"/>
      <c r="C740" s="129"/>
      <c r="D740" s="127"/>
      <c r="E740" s="128"/>
    </row>
    <row r="741" spans="2:5" ht="15.75" customHeight="1">
      <c r="B741" s="129"/>
      <c r="C741" s="129"/>
      <c r="D741" s="127"/>
      <c r="E741" s="128"/>
    </row>
    <row r="742" spans="2:5" ht="15.75" customHeight="1">
      <c r="B742" s="129"/>
      <c r="C742" s="129"/>
      <c r="D742" s="127"/>
      <c r="E742" s="128"/>
    </row>
    <row r="743" spans="2:5" ht="15.75" customHeight="1">
      <c r="B743" s="129"/>
      <c r="C743" s="129"/>
      <c r="D743" s="127"/>
      <c r="E743" s="128"/>
    </row>
    <row r="744" spans="2:5" ht="15.75" customHeight="1">
      <c r="B744" s="129"/>
      <c r="C744" s="129"/>
      <c r="D744" s="127"/>
      <c r="E744" s="128"/>
    </row>
    <row r="745" spans="2:5" ht="15.75" customHeight="1">
      <c r="B745" s="129"/>
      <c r="C745" s="129"/>
      <c r="D745" s="127"/>
      <c r="E745" s="128"/>
    </row>
    <row r="746" spans="2:5" ht="15.75" customHeight="1">
      <c r="B746" s="129"/>
      <c r="C746" s="129"/>
      <c r="D746" s="127"/>
      <c r="E746" s="128"/>
    </row>
    <row r="747" spans="2:5" ht="15.75" customHeight="1">
      <c r="B747" s="129"/>
      <c r="C747" s="129"/>
      <c r="D747" s="127"/>
      <c r="E747" s="128"/>
    </row>
    <row r="748" spans="2:5" ht="15.75" customHeight="1">
      <c r="B748" s="129"/>
      <c r="C748" s="129"/>
      <c r="D748" s="127"/>
      <c r="E748" s="128"/>
    </row>
    <row r="749" spans="2:5" ht="15.75" customHeight="1">
      <c r="B749" s="129"/>
      <c r="C749" s="129"/>
      <c r="D749" s="127"/>
      <c r="E749" s="128"/>
    </row>
    <row r="750" spans="2:5" ht="15.75" customHeight="1">
      <c r="B750" s="129"/>
      <c r="C750" s="129"/>
      <c r="D750" s="127"/>
      <c r="E750" s="128"/>
    </row>
    <row r="751" spans="2:5" ht="15.75" customHeight="1">
      <c r="B751" s="129"/>
      <c r="C751" s="129"/>
      <c r="D751" s="127"/>
      <c r="E751" s="128"/>
    </row>
    <row r="752" spans="2:5" ht="15.75" customHeight="1">
      <c r="B752" s="129"/>
      <c r="C752" s="129"/>
      <c r="D752" s="127"/>
      <c r="E752" s="128"/>
    </row>
    <row r="753" spans="2:5" ht="15.75" customHeight="1">
      <c r="B753" s="129"/>
      <c r="C753" s="129"/>
      <c r="D753" s="127"/>
      <c r="E753" s="128"/>
    </row>
    <row r="754" spans="2:5" ht="15.75" customHeight="1">
      <c r="B754" s="129"/>
      <c r="C754" s="129"/>
      <c r="D754" s="127"/>
      <c r="E754" s="128"/>
    </row>
    <row r="755" spans="2:5" ht="15.75" customHeight="1">
      <c r="B755" s="129"/>
      <c r="C755" s="129"/>
      <c r="D755" s="127"/>
      <c r="E755" s="128"/>
    </row>
    <row r="756" spans="2:5" ht="15.75" customHeight="1">
      <c r="B756" s="129"/>
      <c r="C756" s="129"/>
      <c r="D756" s="127"/>
      <c r="E756" s="128"/>
    </row>
    <row r="757" spans="2:5" ht="15.75" customHeight="1">
      <c r="B757" s="129"/>
      <c r="C757" s="129"/>
      <c r="D757" s="127"/>
      <c r="E757" s="128"/>
    </row>
    <row r="758" spans="2:5" ht="15.75" customHeight="1">
      <c r="B758" s="129"/>
      <c r="C758" s="129"/>
      <c r="D758" s="127"/>
      <c r="E758" s="128"/>
    </row>
    <row r="759" spans="2:5" ht="15.75" customHeight="1">
      <c r="B759" s="129"/>
      <c r="C759" s="129"/>
      <c r="D759" s="127"/>
      <c r="E759" s="128"/>
    </row>
    <row r="760" spans="2:5" ht="15.75" customHeight="1">
      <c r="B760" s="129"/>
      <c r="C760" s="129"/>
      <c r="D760" s="127"/>
      <c r="E760" s="128"/>
    </row>
    <row r="761" spans="2:5" ht="15.75" customHeight="1">
      <c r="B761" s="129"/>
      <c r="C761" s="129"/>
      <c r="D761" s="127"/>
      <c r="E761" s="128"/>
    </row>
    <row r="762" spans="2:5" ht="15.75" customHeight="1">
      <c r="B762" s="129"/>
      <c r="C762" s="129"/>
      <c r="D762" s="127"/>
      <c r="E762" s="128"/>
    </row>
    <row r="763" spans="2:5" ht="15.75" customHeight="1">
      <c r="B763" s="129"/>
      <c r="C763" s="129"/>
      <c r="D763" s="127"/>
      <c r="E763" s="128"/>
    </row>
    <row r="764" spans="2:5" ht="15.75" customHeight="1">
      <c r="B764" s="129"/>
      <c r="C764" s="129"/>
      <c r="D764" s="127"/>
      <c r="E764" s="128"/>
    </row>
    <row r="765" spans="2:5" ht="15.75" customHeight="1">
      <c r="B765" s="129"/>
      <c r="C765" s="129"/>
      <c r="D765" s="127"/>
      <c r="E765" s="128"/>
    </row>
    <row r="766" spans="2:5" ht="15.75" customHeight="1">
      <c r="B766" s="129"/>
      <c r="C766" s="129"/>
      <c r="D766" s="127"/>
      <c r="E766" s="128"/>
    </row>
    <row r="767" spans="2:5" ht="15.75" customHeight="1">
      <c r="B767" s="129"/>
      <c r="C767" s="129"/>
      <c r="D767" s="127"/>
      <c r="E767" s="128"/>
    </row>
    <row r="768" spans="2:5" ht="15.75" customHeight="1">
      <c r="B768" s="129"/>
      <c r="C768" s="129"/>
      <c r="D768" s="127"/>
      <c r="E768" s="128"/>
    </row>
    <row r="769" spans="2:5" ht="15.75" customHeight="1">
      <c r="B769" s="129"/>
      <c r="C769" s="129"/>
      <c r="D769" s="127"/>
      <c r="E769" s="128"/>
    </row>
    <row r="770" spans="2:5" ht="15.75" customHeight="1">
      <c r="B770" s="129"/>
      <c r="C770" s="129"/>
      <c r="D770" s="127"/>
      <c r="E770" s="128"/>
    </row>
    <row r="771" spans="2:5" ht="15.75" customHeight="1">
      <c r="B771" s="129"/>
      <c r="C771" s="129"/>
      <c r="D771" s="127"/>
      <c r="E771" s="128"/>
    </row>
    <row r="772" spans="2:5" ht="15.75" customHeight="1">
      <c r="B772" s="129"/>
      <c r="C772" s="129"/>
      <c r="D772" s="127"/>
      <c r="E772" s="128"/>
    </row>
    <row r="773" spans="2:5" ht="15.75" customHeight="1">
      <c r="B773" s="129"/>
      <c r="C773" s="129"/>
      <c r="D773" s="127"/>
      <c r="E773" s="128"/>
    </row>
    <row r="774" spans="2:5" ht="15.75" customHeight="1">
      <c r="B774" s="129"/>
      <c r="C774" s="129"/>
      <c r="D774" s="127"/>
      <c r="E774" s="128"/>
    </row>
    <row r="775" spans="2:5" ht="15.75" customHeight="1">
      <c r="B775" s="129"/>
      <c r="C775" s="129"/>
      <c r="D775" s="127"/>
      <c r="E775" s="128"/>
    </row>
    <row r="776" spans="2:5" ht="15.75" customHeight="1">
      <c r="B776" s="129"/>
      <c r="C776" s="129"/>
      <c r="D776" s="127"/>
      <c r="E776" s="128"/>
    </row>
    <row r="777" spans="2:5" ht="15.75" customHeight="1">
      <c r="B777" s="129"/>
      <c r="C777" s="129"/>
      <c r="D777" s="127"/>
      <c r="E777" s="128"/>
    </row>
    <row r="778" spans="2:5" ht="15.75" customHeight="1">
      <c r="B778" s="129"/>
      <c r="C778" s="129"/>
      <c r="D778" s="127"/>
      <c r="E778" s="128"/>
    </row>
    <row r="779" spans="2:5" ht="15.75" customHeight="1">
      <c r="B779" s="129"/>
      <c r="C779" s="129"/>
      <c r="D779" s="127"/>
      <c r="E779" s="128"/>
    </row>
    <row r="780" spans="2:5" ht="15.75" customHeight="1">
      <c r="B780" s="129"/>
      <c r="C780" s="129"/>
      <c r="D780" s="127"/>
      <c r="E780" s="128"/>
    </row>
    <row r="781" spans="2:5" ht="15.75" customHeight="1">
      <c r="B781" s="129"/>
      <c r="C781" s="129"/>
      <c r="D781" s="127"/>
      <c r="E781" s="128"/>
    </row>
    <row r="782" spans="2:5" ht="15.75" customHeight="1">
      <c r="B782" s="129"/>
      <c r="C782" s="129"/>
      <c r="D782" s="127"/>
      <c r="E782" s="128"/>
    </row>
    <row r="783" spans="2:5" ht="15.75" customHeight="1">
      <c r="B783" s="129"/>
      <c r="C783" s="129"/>
      <c r="D783" s="127"/>
      <c r="E783" s="128"/>
    </row>
    <row r="784" spans="2:5" ht="15.75" customHeight="1">
      <c r="B784" s="129"/>
      <c r="C784" s="129"/>
      <c r="D784" s="127"/>
      <c r="E784" s="128"/>
    </row>
    <row r="785" spans="2:5" ht="15.75" customHeight="1">
      <c r="B785" s="129"/>
      <c r="C785" s="129"/>
      <c r="D785" s="127"/>
      <c r="E785" s="128"/>
    </row>
    <row r="786" spans="2:5" ht="15.75" customHeight="1">
      <c r="B786" s="129"/>
      <c r="C786" s="129"/>
      <c r="D786" s="127"/>
      <c r="E786" s="128"/>
    </row>
    <row r="787" spans="2:5" ht="15.75" customHeight="1">
      <c r="B787" s="129"/>
      <c r="C787" s="129"/>
      <c r="D787" s="127"/>
      <c r="E787" s="128"/>
    </row>
    <row r="788" spans="2:5" ht="15.75" customHeight="1">
      <c r="B788" s="129"/>
      <c r="C788" s="129"/>
      <c r="D788" s="127"/>
      <c r="E788" s="128"/>
    </row>
    <row r="789" spans="2:5" ht="15.75" customHeight="1">
      <c r="B789" s="129"/>
      <c r="C789" s="129"/>
      <c r="D789" s="127"/>
      <c r="E789" s="128"/>
    </row>
    <row r="790" spans="2:5" ht="15.75" customHeight="1">
      <c r="B790" s="129"/>
      <c r="C790" s="129"/>
      <c r="D790" s="127"/>
      <c r="E790" s="128"/>
    </row>
    <row r="791" spans="2:5" ht="15.75" customHeight="1">
      <c r="B791" s="129"/>
      <c r="C791" s="129"/>
      <c r="D791" s="127"/>
      <c r="E791" s="128"/>
    </row>
    <row r="792" spans="2:5" ht="15.75" customHeight="1">
      <c r="B792" s="129"/>
      <c r="C792" s="129"/>
      <c r="D792" s="127"/>
      <c r="E792" s="128"/>
    </row>
    <row r="793" spans="2:5" ht="15.75" customHeight="1">
      <c r="B793" s="129"/>
      <c r="C793" s="129"/>
      <c r="D793" s="127"/>
      <c r="E793" s="128"/>
    </row>
    <row r="794" spans="2:5" ht="15.75" customHeight="1">
      <c r="B794" s="129"/>
      <c r="C794" s="129"/>
      <c r="D794" s="127"/>
      <c r="E794" s="128"/>
    </row>
    <row r="795" spans="2:5" ht="15.75" customHeight="1">
      <c r="B795" s="129"/>
      <c r="C795" s="129"/>
      <c r="D795" s="127"/>
      <c r="E795" s="128"/>
    </row>
    <row r="796" spans="2:5" ht="15.75" customHeight="1">
      <c r="B796" s="129"/>
      <c r="C796" s="129"/>
      <c r="D796" s="127"/>
      <c r="E796" s="128"/>
    </row>
    <row r="797" spans="2:5" ht="15.75" customHeight="1">
      <c r="B797" s="129"/>
      <c r="C797" s="129"/>
      <c r="D797" s="127"/>
      <c r="E797" s="128"/>
    </row>
    <row r="798" spans="2:5" ht="15.75" customHeight="1">
      <c r="B798" s="129"/>
      <c r="C798" s="129"/>
      <c r="D798" s="127"/>
      <c r="E798" s="128"/>
    </row>
    <row r="799" spans="2:5" ht="15.75" customHeight="1">
      <c r="B799" s="129"/>
      <c r="C799" s="129"/>
      <c r="D799" s="127"/>
      <c r="E799" s="128"/>
    </row>
    <row r="800" spans="2:5" ht="15.75" customHeight="1">
      <c r="B800" s="129"/>
      <c r="C800" s="129"/>
      <c r="D800" s="127"/>
      <c r="E800" s="128"/>
    </row>
    <row r="801" spans="2:5" ht="15.75" customHeight="1">
      <c r="B801" s="129"/>
      <c r="C801" s="129"/>
      <c r="D801" s="127"/>
      <c r="E801" s="128"/>
    </row>
    <row r="802" spans="2:5" ht="15.75" customHeight="1">
      <c r="B802" s="129"/>
      <c r="C802" s="129"/>
      <c r="D802" s="127"/>
      <c r="E802" s="128"/>
    </row>
    <row r="803" spans="2:5" ht="15.75" customHeight="1">
      <c r="B803" s="129"/>
      <c r="C803" s="129"/>
      <c r="D803" s="127"/>
      <c r="E803" s="128"/>
    </row>
    <row r="804" spans="2:5" ht="15.75" customHeight="1">
      <c r="B804" s="129"/>
      <c r="C804" s="129"/>
      <c r="D804" s="127"/>
      <c r="E804" s="128"/>
    </row>
    <row r="805" spans="2:5" ht="15.75" customHeight="1">
      <c r="B805" s="129"/>
      <c r="C805" s="129"/>
      <c r="D805" s="127"/>
      <c r="E805" s="128"/>
    </row>
    <row r="806" spans="2:5" ht="15.75" customHeight="1">
      <c r="B806" s="129"/>
      <c r="C806" s="129"/>
      <c r="D806" s="127"/>
      <c r="E806" s="128"/>
    </row>
    <row r="807" spans="2:5" ht="15.75" customHeight="1">
      <c r="B807" s="129"/>
      <c r="C807" s="129"/>
      <c r="D807" s="127"/>
      <c r="E807" s="128"/>
    </row>
    <row r="808" spans="2:5" ht="15.75" customHeight="1">
      <c r="B808" s="129"/>
      <c r="C808" s="129"/>
      <c r="D808" s="127"/>
      <c r="E808" s="128"/>
    </row>
    <row r="809" spans="2:5" ht="15.75" customHeight="1">
      <c r="B809" s="129"/>
      <c r="C809" s="129"/>
      <c r="D809" s="127"/>
      <c r="E809" s="128"/>
    </row>
    <row r="810" spans="2:5" ht="15.75" customHeight="1">
      <c r="B810" s="129"/>
      <c r="C810" s="129"/>
      <c r="D810" s="127"/>
      <c r="E810" s="128"/>
    </row>
    <row r="811" spans="2:5" ht="15.75" customHeight="1">
      <c r="B811" s="129"/>
      <c r="C811" s="129"/>
      <c r="D811" s="127"/>
      <c r="E811" s="128"/>
    </row>
    <row r="812" spans="2:5" ht="15.75" customHeight="1">
      <c r="B812" s="129"/>
      <c r="C812" s="129"/>
      <c r="D812" s="127"/>
      <c r="E812" s="128"/>
    </row>
    <row r="813" spans="2:5" ht="15.75" customHeight="1">
      <c r="B813" s="129"/>
      <c r="C813" s="129"/>
      <c r="D813" s="127"/>
      <c r="E813" s="128"/>
    </row>
    <row r="814" spans="2:5" ht="15.75" customHeight="1">
      <c r="B814" s="129"/>
      <c r="C814" s="129"/>
      <c r="D814" s="127"/>
      <c r="E814" s="128"/>
    </row>
    <row r="815" spans="2:5" ht="15.75" customHeight="1">
      <c r="B815" s="129"/>
      <c r="C815" s="129"/>
      <c r="D815" s="127"/>
      <c r="E815" s="128"/>
    </row>
    <row r="816" spans="2:5" ht="15.75" customHeight="1">
      <c r="B816" s="129"/>
      <c r="C816" s="129"/>
      <c r="D816" s="127"/>
      <c r="E816" s="128"/>
    </row>
    <row r="817" spans="2:5" ht="15.75" customHeight="1">
      <c r="B817" s="129"/>
      <c r="C817" s="129"/>
      <c r="D817" s="127"/>
      <c r="E817" s="128"/>
    </row>
    <row r="818" spans="2:5" ht="15.75" customHeight="1">
      <c r="B818" s="129"/>
      <c r="C818" s="129"/>
      <c r="D818" s="127"/>
      <c r="E818" s="128"/>
    </row>
    <row r="819" spans="2:5" ht="15.75" customHeight="1">
      <c r="B819" s="129"/>
      <c r="C819" s="129"/>
      <c r="D819" s="127"/>
      <c r="E819" s="128"/>
    </row>
    <row r="820" spans="2:5" ht="15.75" customHeight="1">
      <c r="B820" s="129"/>
      <c r="C820" s="129"/>
      <c r="D820" s="127"/>
      <c r="E820" s="128"/>
    </row>
    <row r="821" spans="2:5" ht="15.75" customHeight="1">
      <c r="B821" s="129"/>
      <c r="C821" s="129"/>
      <c r="D821" s="127"/>
      <c r="E821" s="128"/>
    </row>
    <row r="822" spans="2:5" ht="15.75" customHeight="1">
      <c r="B822" s="129"/>
      <c r="C822" s="129"/>
      <c r="D822" s="127"/>
      <c r="E822" s="128"/>
    </row>
    <row r="823" spans="2:5" ht="15.75" customHeight="1">
      <c r="B823" s="129"/>
      <c r="C823" s="129"/>
      <c r="D823" s="127"/>
      <c r="E823" s="128"/>
    </row>
    <row r="824" spans="2:5" ht="15.75" customHeight="1">
      <c r="B824" s="129"/>
      <c r="C824" s="129"/>
      <c r="D824" s="127"/>
      <c r="E824" s="128"/>
    </row>
    <row r="825" spans="2:5" ht="15.75" customHeight="1">
      <c r="B825" s="129"/>
      <c r="C825" s="129"/>
      <c r="D825" s="127"/>
      <c r="E825" s="128"/>
    </row>
    <row r="826" spans="2:5" ht="15.75" customHeight="1">
      <c r="B826" s="129"/>
      <c r="C826" s="129"/>
      <c r="D826" s="127"/>
      <c r="E826" s="128"/>
    </row>
    <row r="827" spans="2:5" ht="15.75" customHeight="1">
      <c r="B827" s="129"/>
      <c r="C827" s="129"/>
      <c r="D827" s="127"/>
      <c r="E827" s="128"/>
    </row>
    <row r="828" spans="2:5" ht="15.75" customHeight="1">
      <c r="B828" s="129"/>
      <c r="C828" s="129"/>
      <c r="D828" s="127"/>
      <c r="E828" s="128"/>
    </row>
    <row r="829" spans="2:5" ht="15.75" customHeight="1">
      <c r="B829" s="129"/>
      <c r="C829" s="129"/>
      <c r="D829" s="127"/>
      <c r="E829" s="128"/>
    </row>
    <row r="830" spans="2:5" ht="15.75" customHeight="1">
      <c r="B830" s="129"/>
      <c r="C830" s="129"/>
      <c r="D830" s="127"/>
      <c r="E830" s="128"/>
    </row>
    <row r="831" spans="2:5" ht="15.75" customHeight="1">
      <c r="B831" s="129"/>
      <c r="C831" s="129"/>
      <c r="D831" s="127"/>
      <c r="E831" s="128"/>
    </row>
    <row r="832" spans="2:5" ht="15.75" customHeight="1">
      <c r="B832" s="129"/>
      <c r="C832" s="129"/>
      <c r="D832" s="127"/>
      <c r="E832" s="128"/>
    </row>
    <row r="833" spans="2:5" ht="15.75" customHeight="1">
      <c r="B833" s="129"/>
      <c r="C833" s="129"/>
      <c r="D833" s="127"/>
      <c r="E833" s="128"/>
    </row>
    <row r="834" spans="2:5" ht="15.75" customHeight="1">
      <c r="B834" s="129"/>
      <c r="C834" s="129"/>
      <c r="D834" s="127"/>
      <c r="E834" s="128"/>
    </row>
    <row r="835" spans="2:5" ht="15.75" customHeight="1">
      <c r="B835" s="129"/>
      <c r="C835" s="129"/>
      <c r="D835" s="127"/>
      <c r="E835" s="128"/>
    </row>
    <row r="836" spans="2:5" ht="15.75" customHeight="1">
      <c r="B836" s="129"/>
      <c r="C836" s="129"/>
      <c r="D836" s="127"/>
      <c r="E836" s="128"/>
    </row>
    <row r="837" spans="2:5" ht="15.75" customHeight="1">
      <c r="B837" s="129"/>
      <c r="C837" s="129"/>
      <c r="D837" s="127"/>
      <c r="E837" s="128"/>
    </row>
    <row r="838" spans="2:5" ht="15.75" customHeight="1">
      <c r="B838" s="129"/>
      <c r="C838" s="129"/>
      <c r="D838" s="127"/>
      <c r="E838" s="128"/>
    </row>
    <row r="839" spans="2:5" ht="15.75" customHeight="1">
      <c r="B839" s="129"/>
      <c r="C839" s="129"/>
      <c r="D839" s="127"/>
      <c r="E839" s="128"/>
    </row>
    <row r="840" spans="2:5" ht="15.75" customHeight="1">
      <c r="B840" s="129"/>
      <c r="C840" s="129"/>
      <c r="D840" s="127"/>
      <c r="E840" s="128"/>
    </row>
    <row r="841" spans="2:5" ht="15.75" customHeight="1">
      <c r="B841" s="129"/>
      <c r="C841" s="129"/>
      <c r="D841" s="127"/>
      <c r="E841" s="128"/>
    </row>
    <row r="842" spans="2:5" ht="15.75" customHeight="1">
      <c r="B842" s="129"/>
      <c r="C842" s="129"/>
      <c r="D842" s="127"/>
      <c r="E842" s="128"/>
    </row>
    <row r="843" spans="2:5" ht="15.75" customHeight="1">
      <c r="B843" s="129"/>
      <c r="C843" s="129"/>
      <c r="D843" s="127"/>
      <c r="E843" s="128"/>
    </row>
    <row r="844" spans="2:5" ht="15.75" customHeight="1">
      <c r="B844" s="129"/>
      <c r="C844" s="129"/>
      <c r="D844" s="127"/>
      <c r="E844" s="128"/>
    </row>
    <row r="845" spans="2:5" ht="15.75" customHeight="1">
      <c r="B845" s="129"/>
      <c r="C845" s="129"/>
      <c r="D845" s="127"/>
      <c r="E845" s="128"/>
    </row>
    <row r="846" spans="2:5" ht="15.75" customHeight="1">
      <c r="B846" s="129"/>
      <c r="C846" s="129"/>
      <c r="D846" s="127"/>
      <c r="E846" s="128"/>
    </row>
    <row r="847" spans="2:5" ht="15.75" customHeight="1">
      <c r="B847" s="129"/>
      <c r="C847" s="129"/>
      <c r="D847" s="127"/>
      <c r="E847" s="128"/>
    </row>
    <row r="848" spans="2:5" ht="15.75" customHeight="1">
      <c r="B848" s="129"/>
      <c r="C848" s="129"/>
      <c r="D848" s="127"/>
      <c r="E848" s="128"/>
    </row>
    <row r="849" spans="2:5" ht="15.75" customHeight="1">
      <c r="B849" s="129"/>
      <c r="C849" s="129"/>
      <c r="D849" s="127"/>
      <c r="E849" s="128"/>
    </row>
    <row r="850" spans="2:5" ht="15.75" customHeight="1">
      <c r="B850" s="129"/>
      <c r="C850" s="129"/>
      <c r="D850" s="127"/>
      <c r="E850" s="128"/>
    </row>
    <row r="851" spans="2:5" ht="15.75" customHeight="1">
      <c r="B851" s="129"/>
      <c r="C851" s="129"/>
      <c r="D851" s="127"/>
      <c r="E851" s="128"/>
    </row>
    <row r="852" spans="2:5" ht="15.75" customHeight="1">
      <c r="B852" s="129"/>
      <c r="C852" s="129"/>
      <c r="D852" s="127"/>
      <c r="E852" s="128"/>
    </row>
    <row r="853" spans="2:5" ht="15.75" customHeight="1">
      <c r="B853" s="129"/>
      <c r="C853" s="129"/>
      <c r="D853" s="127"/>
      <c r="E853" s="128"/>
    </row>
    <row r="854" spans="2:5" ht="15.75" customHeight="1">
      <c r="B854" s="129"/>
      <c r="C854" s="129"/>
      <c r="D854" s="127"/>
      <c r="E854" s="128"/>
    </row>
    <row r="855" spans="2:5" ht="15.75" customHeight="1">
      <c r="B855" s="129"/>
      <c r="C855" s="129"/>
      <c r="D855" s="127"/>
      <c r="E855" s="128"/>
    </row>
    <row r="856" spans="2:5" ht="15.75" customHeight="1">
      <c r="B856" s="129"/>
      <c r="C856" s="129"/>
      <c r="D856" s="127"/>
      <c r="E856" s="128"/>
    </row>
    <row r="857" spans="2:5" ht="15.75" customHeight="1">
      <c r="B857" s="129"/>
      <c r="C857" s="129"/>
      <c r="D857" s="127"/>
      <c r="E857" s="128"/>
    </row>
    <row r="858" spans="2:5" ht="15.75" customHeight="1">
      <c r="B858" s="129"/>
      <c r="C858" s="129"/>
      <c r="D858" s="127"/>
      <c r="E858" s="128"/>
    </row>
    <row r="859" spans="2:5" ht="15.75" customHeight="1">
      <c r="B859" s="129"/>
      <c r="C859" s="129"/>
      <c r="D859" s="127"/>
      <c r="E859" s="128"/>
    </row>
    <row r="860" spans="2:5" ht="15.75" customHeight="1">
      <c r="B860" s="129"/>
      <c r="C860" s="129"/>
      <c r="D860" s="127"/>
      <c r="E860" s="128"/>
    </row>
    <row r="861" spans="2:5" ht="15.75" customHeight="1">
      <c r="B861" s="129"/>
      <c r="C861" s="129"/>
      <c r="D861" s="127"/>
      <c r="E861" s="128"/>
    </row>
    <row r="862" spans="2:5" ht="15.75" customHeight="1">
      <c r="B862" s="129"/>
      <c r="C862" s="129"/>
      <c r="D862" s="127"/>
      <c r="E862" s="128"/>
    </row>
    <row r="863" spans="2:5" ht="15.75" customHeight="1">
      <c r="B863" s="129"/>
      <c r="C863" s="129"/>
      <c r="D863" s="127"/>
      <c r="E863" s="128"/>
    </row>
    <row r="864" spans="2:5" ht="15.75" customHeight="1">
      <c r="B864" s="129"/>
      <c r="C864" s="129"/>
      <c r="D864" s="127"/>
      <c r="E864" s="128"/>
    </row>
    <row r="865" spans="2:5" ht="15.75" customHeight="1">
      <c r="B865" s="129"/>
      <c r="C865" s="129"/>
      <c r="D865" s="127"/>
      <c r="E865" s="128"/>
    </row>
    <row r="866" spans="2:5" ht="15.75" customHeight="1">
      <c r="B866" s="129"/>
      <c r="C866" s="129"/>
      <c r="D866" s="127"/>
      <c r="E866" s="128"/>
    </row>
    <row r="867" spans="2:5" ht="15.75" customHeight="1">
      <c r="B867" s="129"/>
      <c r="C867" s="129"/>
      <c r="D867" s="127"/>
      <c r="E867" s="128"/>
    </row>
    <row r="868" spans="2:5" ht="15.75" customHeight="1">
      <c r="B868" s="129"/>
      <c r="C868" s="129"/>
      <c r="D868" s="127"/>
      <c r="E868" s="128"/>
    </row>
    <row r="869" spans="2:5" ht="15.75" customHeight="1">
      <c r="B869" s="129"/>
      <c r="C869" s="129"/>
      <c r="D869" s="127"/>
      <c r="E869" s="128"/>
    </row>
    <row r="870" spans="2:5" ht="15.75" customHeight="1">
      <c r="B870" s="129"/>
      <c r="C870" s="129"/>
      <c r="D870" s="127"/>
      <c r="E870" s="128"/>
    </row>
    <row r="871" spans="2:5" ht="15.75" customHeight="1">
      <c r="B871" s="129"/>
      <c r="C871" s="129"/>
      <c r="D871" s="127"/>
      <c r="E871" s="128"/>
    </row>
    <row r="872" spans="2:5" ht="15.75" customHeight="1">
      <c r="B872" s="129"/>
      <c r="C872" s="129"/>
      <c r="D872" s="127"/>
      <c r="E872" s="128"/>
    </row>
    <row r="873" spans="2:5" ht="15.75" customHeight="1">
      <c r="B873" s="129"/>
      <c r="C873" s="129"/>
      <c r="D873" s="127"/>
      <c r="E873" s="128"/>
    </row>
    <row r="874" spans="2:5" ht="15.75" customHeight="1">
      <c r="B874" s="129"/>
      <c r="C874" s="129"/>
      <c r="D874" s="127"/>
      <c r="E874" s="128"/>
    </row>
    <row r="875" spans="2:5" ht="15.75" customHeight="1">
      <c r="B875" s="129"/>
      <c r="C875" s="129"/>
      <c r="D875" s="127"/>
      <c r="E875" s="128"/>
    </row>
    <row r="876" spans="2:5" ht="15.75" customHeight="1">
      <c r="B876" s="129"/>
      <c r="C876" s="129"/>
      <c r="D876" s="127"/>
      <c r="E876" s="128"/>
    </row>
    <row r="877" spans="2:5" ht="15.75" customHeight="1">
      <c r="B877" s="129"/>
      <c r="C877" s="129"/>
      <c r="D877" s="127"/>
      <c r="E877" s="128"/>
    </row>
    <row r="878" spans="2:5" ht="15.75" customHeight="1">
      <c r="B878" s="129"/>
      <c r="C878" s="129"/>
      <c r="D878" s="127"/>
      <c r="E878" s="128"/>
    </row>
    <row r="879" spans="2:5" ht="15.75" customHeight="1">
      <c r="B879" s="129"/>
      <c r="C879" s="129"/>
      <c r="D879" s="127"/>
      <c r="E879" s="128"/>
    </row>
    <row r="880" spans="2:5" ht="15.75" customHeight="1">
      <c r="B880" s="129"/>
      <c r="C880" s="129"/>
      <c r="D880" s="127"/>
      <c r="E880" s="128"/>
    </row>
    <row r="881" spans="2:5" ht="15.75" customHeight="1">
      <c r="B881" s="129"/>
      <c r="C881" s="129"/>
      <c r="D881" s="127"/>
      <c r="E881" s="128"/>
    </row>
    <row r="882" spans="2:5" ht="15.75" customHeight="1">
      <c r="B882" s="129"/>
      <c r="C882" s="129"/>
      <c r="D882" s="127"/>
      <c r="E882" s="128"/>
    </row>
    <row r="883" spans="2:5" ht="15.75" customHeight="1">
      <c r="B883" s="129"/>
      <c r="C883" s="129"/>
      <c r="D883" s="127"/>
      <c r="E883" s="128"/>
    </row>
    <row r="884" spans="2:5" ht="15.75" customHeight="1">
      <c r="B884" s="129"/>
      <c r="C884" s="129"/>
      <c r="D884" s="127"/>
      <c r="E884" s="128"/>
    </row>
    <row r="885" spans="2:5" ht="15.75" customHeight="1">
      <c r="B885" s="129"/>
      <c r="C885" s="129"/>
      <c r="D885" s="127"/>
      <c r="E885" s="128"/>
    </row>
    <row r="886" spans="2:5" ht="15.75" customHeight="1">
      <c r="B886" s="129"/>
      <c r="C886" s="129"/>
      <c r="D886" s="127"/>
      <c r="E886" s="128"/>
    </row>
    <row r="887" spans="2:5" ht="15.75" customHeight="1">
      <c r="B887" s="129"/>
      <c r="C887" s="129"/>
      <c r="D887" s="127"/>
      <c r="E887" s="128"/>
    </row>
    <row r="888" spans="2:5" ht="15.75" customHeight="1">
      <c r="B888" s="129"/>
      <c r="C888" s="129"/>
      <c r="D888" s="127"/>
      <c r="E888" s="128"/>
    </row>
    <row r="889" spans="2:5" ht="15.75" customHeight="1">
      <c r="B889" s="129"/>
      <c r="C889" s="129"/>
      <c r="D889" s="127"/>
      <c r="E889" s="128"/>
    </row>
    <row r="890" spans="2:5" ht="15.75" customHeight="1">
      <c r="B890" s="129"/>
      <c r="C890" s="129"/>
      <c r="D890" s="127"/>
      <c r="E890" s="128"/>
    </row>
    <row r="891" spans="2:5" ht="15.75" customHeight="1">
      <c r="B891" s="129"/>
      <c r="C891" s="129"/>
      <c r="D891" s="127"/>
      <c r="E891" s="128"/>
    </row>
    <row r="892" spans="2:5" ht="15.75" customHeight="1">
      <c r="B892" s="129"/>
      <c r="C892" s="129"/>
      <c r="D892" s="127"/>
      <c r="E892" s="128"/>
    </row>
    <row r="893" spans="2:5" ht="15.75" customHeight="1">
      <c r="B893" s="129"/>
      <c r="C893" s="129"/>
      <c r="D893" s="127"/>
      <c r="E893" s="128"/>
    </row>
    <row r="894" spans="2:5" ht="15.75" customHeight="1">
      <c r="B894" s="129"/>
      <c r="C894" s="129"/>
      <c r="D894" s="127"/>
      <c r="E894" s="128"/>
    </row>
    <row r="895" spans="2:5" ht="15.75" customHeight="1">
      <c r="B895" s="129"/>
      <c r="C895" s="129"/>
      <c r="D895" s="127"/>
      <c r="E895" s="128"/>
    </row>
    <row r="896" spans="2:5" ht="15.75" customHeight="1">
      <c r="B896" s="129"/>
      <c r="C896" s="129"/>
      <c r="D896" s="127"/>
      <c r="E896" s="128"/>
    </row>
    <row r="897" spans="2:5" ht="15.75" customHeight="1">
      <c r="B897" s="129"/>
      <c r="C897" s="129"/>
      <c r="D897" s="127"/>
      <c r="E897" s="128"/>
    </row>
    <row r="898" spans="2:5" ht="15.75" customHeight="1">
      <c r="B898" s="129"/>
      <c r="C898" s="129"/>
      <c r="D898" s="127"/>
      <c r="E898" s="128"/>
    </row>
    <row r="899" spans="2:5" ht="15.75" customHeight="1">
      <c r="B899" s="129"/>
      <c r="C899" s="129"/>
      <c r="D899" s="127"/>
      <c r="E899" s="128"/>
    </row>
    <row r="900" spans="2:5" ht="15.75" customHeight="1">
      <c r="B900" s="129"/>
      <c r="C900" s="129"/>
      <c r="D900" s="127"/>
      <c r="E900" s="128"/>
    </row>
    <row r="901" spans="2:5" ht="15.75" customHeight="1">
      <c r="B901" s="129"/>
      <c r="C901" s="129"/>
      <c r="D901" s="127"/>
      <c r="E901" s="128"/>
    </row>
    <row r="902" spans="2:5" ht="15.75" customHeight="1">
      <c r="B902" s="129"/>
      <c r="C902" s="129"/>
      <c r="D902" s="127"/>
      <c r="E902" s="128"/>
    </row>
    <row r="903" spans="2:5" ht="15.75" customHeight="1">
      <c r="B903" s="129"/>
      <c r="C903" s="129"/>
      <c r="D903" s="127"/>
      <c r="E903" s="128"/>
    </row>
    <row r="904" spans="2:5" ht="15.75" customHeight="1">
      <c r="B904" s="129"/>
      <c r="C904" s="129"/>
      <c r="D904" s="127"/>
      <c r="E904" s="128"/>
    </row>
    <row r="905" spans="2:5" ht="15.75" customHeight="1">
      <c r="B905" s="129"/>
      <c r="C905" s="129"/>
      <c r="D905" s="127"/>
      <c r="E905" s="128"/>
    </row>
    <row r="906" spans="2:5" ht="15.75" customHeight="1">
      <c r="B906" s="129"/>
      <c r="C906" s="129"/>
      <c r="D906" s="127"/>
      <c r="E906" s="128"/>
    </row>
    <row r="907" spans="2:5" ht="15.75" customHeight="1">
      <c r="B907" s="129"/>
      <c r="C907" s="129"/>
      <c r="D907" s="127"/>
      <c r="E907" s="128"/>
    </row>
    <row r="908" spans="2:5" ht="15.75" customHeight="1">
      <c r="B908" s="129"/>
      <c r="C908" s="129"/>
      <c r="D908" s="127"/>
      <c r="E908" s="128"/>
    </row>
    <row r="909" spans="2:5" ht="15.75" customHeight="1">
      <c r="B909" s="129"/>
      <c r="C909" s="129"/>
      <c r="D909" s="127"/>
      <c r="E909" s="128"/>
    </row>
    <row r="910" spans="2:5" ht="15.75" customHeight="1">
      <c r="B910" s="129"/>
      <c r="C910" s="129"/>
      <c r="D910" s="127"/>
      <c r="E910" s="128"/>
    </row>
    <row r="911" spans="2:5" ht="15.75" customHeight="1">
      <c r="B911" s="129"/>
      <c r="C911" s="129"/>
      <c r="D911" s="127"/>
      <c r="E911" s="128"/>
    </row>
    <row r="912" spans="2:5" ht="15.75" customHeight="1">
      <c r="B912" s="129"/>
      <c r="C912" s="129"/>
      <c r="D912" s="127"/>
      <c r="E912" s="128"/>
    </row>
    <row r="913" spans="2:5" ht="15.75" customHeight="1">
      <c r="B913" s="129"/>
      <c r="C913" s="129"/>
      <c r="D913" s="127"/>
      <c r="E913" s="128"/>
    </row>
    <row r="914" spans="2:5" ht="15.75" customHeight="1">
      <c r="B914" s="129"/>
      <c r="C914" s="129"/>
      <c r="D914" s="127"/>
      <c r="E914" s="128"/>
    </row>
    <row r="915" spans="2:5" ht="15.75" customHeight="1">
      <c r="B915" s="129"/>
      <c r="C915" s="129"/>
      <c r="D915" s="127"/>
      <c r="E915" s="128"/>
    </row>
    <row r="916" spans="2:5" ht="15.75" customHeight="1">
      <c r="B916" s="129"/>
      <c r="C916" s="129"/>
      <c r="D916" s="127"/>
      <c r="E916" s="128"/>
    </row>
    <row r="917" spans="2:5" ht="15.75" customHeight="1">
      <c r="B917" s="129"/>
      <c r="C917" s="129"/>
      <c r="D917" s="127"/>
      <c r="E917" s="128"/>
    </row>
    <row r="918" spans="2:5" ht="15.75" customHeight="1">
      <c r="B918" s="129"/>
      <c r="C918" s="129"/>
      <c r="D918" s="127"/>
      <c r="E918" s="128"/>
    </row>
    <row r="919" spans="2:5" ht="15.75" customHeight="1">
      <c r="B919" s="129"/>
      <c r="C919" s="129"/>
      <c r="D919" s="127"/>
      <c r="E919" s="128"/>
    </row>
    <row r="920" spans="2:5" ht="15.75" customHeight="1">
      <c r="B920" s="129"/>
      <c r="C920" s="129"/>
      <c r="D920" s="127"/>
      <c r="E920" s="128"/>
    </row>
    <row r="921" spans="2:5" ht="15.75" customHeight="1">
      <c r="B921" s="129"/>
      <c r="C921" s="129"/>
      <c r="D921" s="127"/>
      <c r="E921" s="128"/>
    </row>
    <row r="922" spans="2:5" ht="15.75" customHeight="1">
      <c r="B922" s="129"/>
      <c r="C922" s="129"/>
      <c r="D922" s="127"/>
      <c r="E922" s="128"/>
    </row>
    <row r="923" spans="2:5" ht="15.75" customHeight="1">
      <c r="B923" s="129"/>
      <c r="C923" s="129"/>
      <c r="D923" s="127"/>
      <c r="E923" s="128"/>
    </row>
    <row r="924" spans="2:5" ht="15.75" customHeight="1">
      <c r="B924" s="129"/>
      <c r="C924" s="129"/>
      <c r="D924" s="127"/>
      <c r="E924" s="128"/>
    </row>
    <row r="925" spans="2:5" ht="15.75" customHeight="1">
      <c r="B925" s="129"/>
      <c r="C925" s="129"/>
      <c r="D925" s="127"/>
      <c r="E925" s="128"/>
    </row>
    <row r="926" spans="2:5" ht="15.75" customHeight="1">
      <c r="B926" s="129"/>
      <c r="C926" s="129"/>
      <c r="D926" s="127"/>
      <c r="E926" s="128"/>
    </row>
    <row r="927" spans="2:5" ht="15.75" customHeight="1">
      <c r="B927" s="129"/>
      <c r="C927" s="129"/>
      <c r="D927" s="127"/>
      <c r="E927" s="128"/>
    </row>
    <row r="928" spans="2:5" ht="15.75" customHeight="1">
      <c r="B928" s="129"/>
      <c r="C928" s="129"/>
      <c r="D928" s="127"/>
      <c r="E928" s="128"/>
    </row>
    <row r="929" spans="2:5" ht="15.75" customHeight="1">
      <c r="B929" s="129"/>
      <c r="C929" s="129"/>
      <c r="D929" s="127"/>
      <c r="E929" s="128"/>
    </row>
    <row r="930" spans="2:5" ht="15.75" customHeight="1">
      <c r="B930" s="129"/>
      <c r="C930" s="129"/>
      <c r="D930" s="127"/>
      <c r="E930" s="128"/>
    </row>
    <row r="931" spans="2:5" ht="15.75" customHeight="1">
      <c r="B931" s="129"/>
      <c r="C931" s="129"/>
      <c r="D931" s="127"/>
      <c r="E931" s="128"/>
    </row>
    <row r="932" spans="2:5" ht="15.75" customHeight="1">
      <c r="B932" s="129"/>
      <c r="C932" s="129"/>
      <c r="D932" s="127"/>
      <c r="E932" s="128"/>
    </row>
    <row r="933" spans="2:5" ht="15.75" customHeight="1">
      <c r="B933" s="129"/>
      <c r="C933" s="129"/>
      <c r="D933" s="127"/>
      <c r="E933" s="128"/>
    </row>
    <row r="934" spans="2:5" ht="15.75" customHeight="1">
      <c r="B934" s="129"/>
      <c r="C934" s="129"/>
      <c r="D934" s="127"/>
      <c r="E934" s="128"/>
    </row>
    <row r="935" spans="2:5" ht="15.75" customHeight="1">
      <c r="B935" s="129"/>
      <c r="C935" s="129"/>
      <c r="D935" s="127"/>
      <c r="E935" s="128"/>
    </row>
    <row r="936" spans="2:5" ht="15.75" customHeight="1">
      <c r="B936" s="129"/>
      <c r="C936" s="129"/>
      <c r="D936" s="127"/>
      <c r="E936" s="128"/>
    </row>
    <row r="937" spans="2:5" ht="15.75" customHeight="1">
      <c r="B937" s="129"/>
      <c r="C937" s="129"/>
      <c r="D937" s="127"/>
      <c r="E937" s="128"/>
    </row>
    <row r="938" spans="2:5" ht="15.75" customHeight="1">
      <c r="B938" s="129"/>
      <c r="C938" s="129"/>
      <c r="D938" s="127"/>
      <c r="E938" s="128"/>
    </row>
    <row r="939" spans="2:5" ht="15.75" customHeight="1">
      <c r="B939" s="129"/>
      <c r="C939" s="129"/>
      <c r="D939" s="127"/>
      <c r="E939" s="128"/>
    </row>
    <row r="940" spans="2:5" ht="15.75" customHeight="1">
      <c r="B940" s="129"/>
      <c r="C940" s="129"/>
      <c r="D940" s="127"/>
      <c r="E940" s="128"/>
    </row>
    <row r="941" spans="2:5" ht="15.75" customHeight="1">
      <c r="B941" s="129"/>
      <c r="C941" s="129"/>
      <c r="D941" s="127"/>
      <c r="E941" s="128"/>
    </row>
    <row r="942" spans="2:5" ht="15.75" customHeight="1">
      <c r="B942" s="129"/>
      <c r="C942" s="129"/>
      <c r="D942" s="127"/>
      <c r="E942" s="128"/>
    </row>
    <row r="943" spans="2:5" ht="15.75" customHeight="1">
      <c r="B943" s="129"/>
      <c r="C943" s="129"/>
      <c r="D943" s="127"/>
      <c r="E943" s="128"/>
    </row>
    <row r="944" spans="2:5" ht="15.75" customHeight="1">
      <c r="B944" s="129"/>
      <c r="C944" s="129"/>
      <c r="D944" s="127"/>
      <c r="E944" s="128"/>
    </row>
    <row r="945" spans="2:5" ht="15.75" customHeight="1">
      <c r="B945" s="129"/>
      <c r="C945" s="129"/>
      <c r="D945" s="127"/>
      <c r="E945" s="128"/>
    </row>
    <row r="946" spans="2:5" ht="15.75" customHeight="1">
      <c r="B946" s="129"/>
      <c r="C946" s="129"/>
      <c r="D946" s="127"/>
      <c r="E946" s="128"/>
    </row>
    <row r="947" spans="2:5" ht="15.75" customHeight="1">
      <c r="B947" s="129"/>
      <c r="C947" s="129"/>
      <c r="D947" s="127"/>
      <c r="E947" s="128"/>
    </row>
    <row r="948" spans="2:5" ht="15.75" customHeight="1">
      <c r="B948" s="129"/>
      <c r="C948" s="129"/>
      <c r="D948" s="127"/>
      <c r="E948" s="128"/>
    </row>
    <row r="949" spans="2:5" ht="15.75" customHeight="1">
      <c r="B949" s="129"/>
      <c r="C949" s="129"/>
      <c r="D949" s="127"/>
      <c r="E949" s="128"/>
    </row>
    <row r="950" spans="2:5" ht="15.75" customHeight="1">
      <c r="B950" s="129"/>
      <c r="C950" s="129"/>
      <c r="D950" s="127"/>
      <c r="E950" s="128"/>
    </row>
    <row r="951" spans="2:5" ht="15.75" customHeight="1">
      <c r="B951" s="129"/>
      <c r="C951" s="129"/>
      <c r="D951" s="127"/>
      <c r="E951" s="128"/>
    </row>
    <row r="952" spans="2:5" ht="15.75" customHeight="1">
      <c r="B952" s="129"/>
      <c r="C952" s="129"/>
      <c r="D952" s="127"/>
      <c r="E952" s="128"/>
    </row>
    <row r="953" spans="2:5" ht="15.75" customHeight="1">
      <c r="B953" s="129"/>
      <c r="C953" s="129"/>
      <c r="D953" s="127"/>
      <c r="E953" s="128"/>
    </row>
    <row r="954" spans="2:5" ht="15.75" customHeight="1">
      <c r="B954" s="129"/>
      <c r="C954" s="129"/>
      <c r="D954" s="127"/>
      <c r="E954" s="128"/>
    </row>
    <row r="955" spans="2:5" ht="15.75" customHeight="1">
      <c r="B955" s="129"/>
      <c r="C955" s="129"/>
      <c r="D955" s="127"/>
      <c r="E955" s="128"/>
    </row>
    <row r="956" spans="2:5" ht="15.75" customHeight="1">
      <c r="B956" s="129"/>
      <c r="C956" s="129"/>
      <c r="D956" s="127"/>
      <c r="E956" s="128"/>
    </row>
    <row r="957" spans="2:5" ht="15.75" customHeight="1">
      <c r="B957" s="129"/>
      <c r="C957" s="129"/>
      <c r="D957" s="127"/>
      <c r="E957" s="128"/>
    </row>
    <row r="958" spans="2:5" ht="15.75" customHeight="1">
      <c r="B958" s="129"/>
      <c r="C958" s="129"/>
      <c r="D958" s="127"/>
      <c r="E958" s="128"/>
    </row>
    <row r="959" spans="2:5" ht="15.75" customHeight="1">
      <c r="B959" s="129"/>
      <c r="C959" s="129"/>
      <c r="D959" s="127"/>
      <c r="E959" s="128"/>
    </row>
    <row r="960" spans="2:5" ht="15.75" customHeight="1">
      <c r="B960" s="129"/>
      <c r="C960" s="129"/>
      <c r="D960" s="127"/>
      <c r="E960" s="128"/>
    </row>
    <row r="961" spans="2:5" ht="15.75" customHeight="1">
      <c r="B961" s="129"/>
      <c r="C961" s="129"/>
      <c r="D961" s="127"/>
      <c r="E961" s="128"/>
    </row>
    <row r="962" spans="2:5" ht="15.75" customHeight="1">
      <c r="B962" s="129"/>
      <c r="C962" s="129"/>
      <c r="D962" s="127"/>
      <c r="E962" s="128"/>
    </row>
    <row r="963" spans="2:5" ht="15.75" customHeight="1">
      <c r="B963" s="129"/>
      <c r="C963" s="129"/>
      <c r="D963" s="127"/>
      <c r="E963" s="128"/>
    </row>
    <row r="964" spans="2:5" ht="15.75" customHeight="1">
      <c r="B964" s="129"/>
      <c r="C964" s="129"/>
      <c r="D964" s="127"/>
      <c r="E964" s="128"/>
    </row>
    <row r="965" spans="2:5" ht="15.75" customHeight="1">
      <c r="B965" s="129"/>
      <c r="C965" s="129"/>
      <c r="D965" s="127"/>
      <c r="E965" s="128"/>
    </row>
    <row r="966" spans="2:5" ht="15.75" customHeight="1">
      <c r="B966" s="129"/>
      <c r="C966" s="129"/>
      <c r="D966" s="127"/>
      <c r="E966" s="128"/>
    </row>
    <row r="967" spans="2:5" ht="15.75" customHeight="1">
      <c r="B967" s="129"/>
      <c r="C967" s="129"/>
      <c r="D967" s="127"/>
      <c r="E967" s="128"/>
    </row>
    <row r="968" spans="2:5" ht="15.75" customHeight="1">
      <c r="B968" s="129"/>
      <c r="C968" s="129"/>
      <c r="D968" s="127"/>
      <c r="E968" s="128"/>
    </row>
    <row r="969" spans="2:5" ht="15.75" customHeight="1">
      <c r="B969" s="129"/>
      <c r="C969" s="129"/>
      <c r="D969" s="127"/>
      <c r="E969" s="128"/>
    </row>
    <row r="970" spans="2:5" ht="15.75" customHeight="1">
      <c r="B970" s="129"/>
      <c r="C970" s="129"/>
      <c r="D970" s="127"/>
      <c r="E970" s="128"/>
    </row>
    <row r="971" spans="2:5" ht="15.75" customHeight="1">
      <c r="B971" s="129"/>
      <c r="C971" s="129"/>
      <c r="D971" s="127"/>
      <c r="E971" s="128"/>
    </row>
    <row r="972" spans="2:5" ht="15.75" customHeight="1">
      <c r="B972" s="129"/>
      <c r="C972" s="129"/>
      <c r="D972" s="127"/>
      <c r="E972" s="128"/>
    </row>
    <row r="973" spans="2:5" ht="15.75" customHeight="1">
      <c r="B973" s="129"/>
      <c r="C973" s="129"/>
      <c r="D973" s="127"/>
      <c r="E973" s="128"/>
    </row>
    <row r="974" spans="2:5" ht="15.75" customHeight="1">
      <c r="B974" s="129"/>
      <c r="C974" s="129"/>
      <c r="D974" s="127"/>
      <c r="E974" s="128"/>
    </row>
    <row r="975" spans="2:5" ht="15.75" customHeight="1">
      <c r="B975" s="129"/>
      <c r="C975" s="129"/>
      <c r="D975" s="127"/>
      <c r="E975" s="128"/>
    </row>
    <row r="976" spans="2:5" ht="15.75" customHeight="1">
      <c r="B976" s="129"/>
      <c r="C976" s="129"/>
      <c r="D976" s="127"/>
      <c r="E976" s="128"/>
    </row>
    <row r="977" spans="2:5" ht="15.75" customHeight="1">
      <c r="B977" s="129"/>
      <c r="C977" s="129"/>
      <c r="D977" s="127"/>
      <c r="E977" s="128"/>
    </row>
    <row r="978" spans="2:5" ht="15.75" customHeight="1">
      <c r="B978" s="129"/>
      <c r="C978" s="129"/>
      <c r="D978" s="127"/>
      <c r="E978" s="128"/>
    </row>
    <row r="979" spans="2:5" ht="15.75" customHeight="1">
      <c r="B979" s="129"/>
      <c r="C979" s="129"/>
      <c r="D979" s="127"/>
      <c r="E979" s="128"/>
    </row>
    <row r="980" spans="2:5" ht="15.75" customHeight="1">
      <c r="B980" s="129"/>
      <c r="C980" s="129"/>
      <c r="D980" s="127"/>
      <c r="E980" s="128"/>
    </row>
    <row r="981" spans="2:5" ht="15.75" customHeight="1">
      <c r="B981" s="129"/>
      <c r="C981" s="129"/>
      <c r="D981" s="127"/>
      <c r="E981" s="128"/>
    </row>
    <row r="982" spans="2:5" ht="15.75" customHeight="1">
      <c r="B982" s="129"/>
      <c r="C982" s="129"/>
      <c r="D982" s="127"/>
      <c r="E982" s="128"/>
    </row>
    <row r="983" spans="2:5" ht="15.75" customHeight="1">
      <c r="B983" s="129"/>
      <c r="C983" s="129"/>
      <c r="D983" s="127"/>
      <c r="E983" s="128"/>
    </row>
    <row r="984" spans="2:5" ht="15.75" customHeight="1">
      <c r="B984" s="129"/>
      <c r="C984" s="129"/>
      <c r="D984" s="127"/>
      <c r="E984" s="128"/>
    </row>
    <row r="985" spans="2:5" ht="15.75" customHeight="1">
      <c r="B985" s="129"/>
      <c r="C985" s="129"/>
      <c r="D985" s="127"/>
      <c r="E985" s="128"/>
    </row>
    <row r="986" spans="2:5" ht="15.75" customHeight="1">
      <c r="B986" s="129"/>
      <c r="C986" s="129"/>
      <c r="D986" s="127"/>
      <c r="E986" s="128"/>
    </row>
    <row r="987" spans="2:5" ht="15.75" customHeight="1">
      <c r="B987" s="129"/>
      <c r="C987" s="129"/>
      <c r="D987" s="127"/>
      <c r="E987" s="128"/>
    </row>
    <row r="988" spans="2:5" ht="15.75" customHeight="1">
      <c r="B988" s="129"/>
      <c r="C988" s="129"/>
      <c r="D988" s="127"/>
      <c r="E988" s="128"/>
    </row>
    <row r="989" spans="2:5" ht="15.75" customHeight="1">
      <c r="B989" s="129"/>
      <c r="C989" s="129"/>
      <c r="D989" s="127"/>
      <c r="E989" s="128"/>
    </row>
    <row r="990" spans="2:5" ht="15.75" customHeight="1">
      <c r="B990" s="129"/>
      <c r="C990" s="129"/>
      <c r="D990" s="127"/>
      <c r="E990" s="128"/>
    </row>
    <row r="991" spans="2:5" ht="15.75" customHeight="1">
      <c r="B991" s="129"/>
      <c r="C991" s="129"/>
      <c r="D991" s="127"/>
      <c r="E991" s="128"/>
    </row>
    <row r="992" spans="2:5" ht="15.75" customHeight="1">
      <c r="B992" s="129"/>
      <c r="C992" s="129"/>
      <c r="D992" s="127"/>
      <c r="E992" s="128"/>
    </row>
    <row r="993" spans="2:5" ht="15.75" customHeight="1">
      <c r="B993" s="129"/>
      <c r="C993" s="129"/>
      <c r="D993" s="127"/>
      <c r="E993" s="128"/>
    </row>
    <row r="994" spans="2:5" ht="15.75" customHeight="1">
      <c r="B994" s="129"/>
      <c r="C994" s="129"/>
      <c r="D994" s="127"/>
      <c r="E994" s="128"/>
    </row>
    <row r="995" spans="2:5" ht="15.75" customHeight="1">
      <c r="B995" s="129"/>
      <c r="C995" s="129"/>
      <c r="D995" s="127"/>
      <c r="E995" s="128"/>
    </row>
    <row r="996" spans="2:5" ht="15.75" customHeight="1">
      <c r="B996" s="129"/>
      <c r="C996" s="129"/>
      <c r="D996" s="127"/>
      <c r="E996" s="128"/>
    </row>
    <row r="997" spans="2:5" ht="15.75" customHeight="1">
      <c r="B997" s="129"/>
      <c r="C997" s="129"/>
      <c r="D997" s="127"/>
      <c r="E997" s="128"/>
    </row>
    <row r="998" spans="2:5" ht="15.75" customHeight="1">
      <c r="B998" s="129"/>
      <c r="C998" s="129"/>
      <c r="D998" s="127"/>
      <c r="E998" s="128"/>
    </row>
    <row r="999" spans="2:5" ht="15.75" customHeight="1">
      <c r="B999" s="129"/>
      <c r="C999" s="129"/>
      <c r="D999" s="127"/>
      <c r="E999" s="128"/>
    </row>
    <row r="1000" spans="2:5" ht="15.75" customHeight="1">
      <c r="B1000" s="129"/>
      <c r="C1000" s="129"/>
      <c r="D1000" s="127"/>
      <c r="E1000" s="1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2" width="13.85546875" customWidth="1"/>
  </cols>
  <sheetData>
    <row r="1" spans="1:26" ht="15.75" customHeight="1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.75" customHeight="1">
      <c r="A2" s="118" t="s">
        <v>109</v>
      </c>
      <c r="B2" s="118">
        <v>35.154000000000003</v>
      </c>
      <c r="C2" s="118" t="s">
        <v>110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.75" customHeight="1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.75" customHeight="1">
      <c r="A4" s="119" t="s">
        <v>111</v>
      </c>
      <c r="B4" s="130">
        <f>SUM('solution-Mileage'!D:D)</f>
        <v>1139.1999999999994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5.75" customHeight="1">
      <c r="A5" s="119" t="s">
        <v>112</v>
      </c>
      <c r="B5" s="131">
        <f>SUM('solution-Mileage'!E:E)</f>
        <v>400.47436799999974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.75" customHeight="1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5.75" customHeight="1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5.75" customHeight="1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5.75" customHeight="1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5.75" customHeight="1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5.75" customHeight="1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5.75" customHeight="1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5.75" customHeight="1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5.75" customHeight="1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5.75" customHeight="1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5.75" customHeight="1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5.75" customHeight="1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5.75" customHeight="1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5.75" customHeight="1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5.75" customHeight="1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5.75" customHeight="1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5.75" customHeight="1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5.75" customHeight="1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5.75" customHeight="1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5.75" customHeight="1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.75" customHeight="1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5.75" customHeight="1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5.75" customHeight="1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5.75" customHeight="1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5.75" customHeight="1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5.75" customHeight="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5.75" customHeight="1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5.75" customHeight="1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5.75" customHeight="1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5.75" customHeight="1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5.75" customHeight="1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5.75" customHeigh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5.75" customHeight="1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5.75" customHeight="1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5.75" customHeight="1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5.75" customHeight="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5.75" customHeight="1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5.75" customHeight="1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5.75" customHeight="1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5.75" customHeight="1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5.75" customHeigh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5.7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5.7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5.7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5.7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5.7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5.7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5.7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5.7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5.7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5.75" customHeight="1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5.75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5.75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5.75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5.75" customHeight="1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5.75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5.75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5.75" customHeight="1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5.75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5.75" customHeight="1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5.75" customHeight="1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5.75" customHeight="1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5.75" customHeight="1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5.75" customHeight="1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5.75" customHeight="1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5.75" customHeight="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5.75" customHeight="1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5.75" customHeight="1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5.75" customHeight="1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5.75" customHeight="1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5.75" customHeight="1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.75" customHeight="1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.75" customHeight="1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5.75" customHeight="1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5.75" customHeight="1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5.75" customHeight="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5.75" customHeight="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5.75" customHeight="1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5.75" customHeight="1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5.75" customHeight="1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5.75" customHeight="1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5.75" customHeight="1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5.75" customHeight="1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5.75" customHeight="1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5.75" customHeight="1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5.75" customHeight="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5.75" customHeight="1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5.75" customHeight="1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5.75" customHeight="1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5.75" customHeight="1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5.75" customHeight="1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5.75" customHeight="1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5.75" customHeight="1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5.75" customHeight="1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5.75" customHeight="1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5.75" customHeight="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5.75" customHeight="1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5.75" customHeight="1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5.75" customHeight="1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5.75" customHeight="1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5.75" customHeight="1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5.75" customHeight="1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5.75" customHeight="1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5.75" customHeigh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5.75" customHeight="1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5.75" customHeight="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5.75" customHeight="1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5.75" customHeight="1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5.75" customHeight="1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5.75" customHeight="1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5.75" customHeight="1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5.75" customHeight="1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5.75" customHeight="1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5.75" customHeight="1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5.75" customHeight="1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5.75" customHeight="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5.75" customHeight="1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5.75" customHeight="1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5.75" customHeight="1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5.75" customHeight="1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5.75" customHeight="1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5.75" customHeight="1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5.75" customHeight="1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5.75" customHeight="1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5.75" customHeight="1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5.75" customHeight="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5.75" customHeight="1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5.75" customHeight="1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5.75" customHeight="1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5.75" customHeight="1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5.75" customHeight="1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5.75" customHeight="1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5.75" customHeight="1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5.75" customHeight="1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5.75" customHeight="1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5.75" customHeight="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5.75" customHeight="1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5.75" customHeight="1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5.75" customHeight="1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5.75" customHeight="1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5.75" customHeight="1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5.75" customHeight="1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5.75" customHeight="1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5.75" customHeight="1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5.75" customHeight="1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5.75" customHeight="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5.75" customHeight="1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5.75" customHeight="1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5.75" customHeight="1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5.75" customHeight="1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5.75" customHeight="1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5.75" customHeight="1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5.75" customHeight="1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5.75" customHeight="1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5.75" customHeight="1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5.75" customHeight="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5.75" customHeight="1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5.75" customHeight="1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5.75" customHeight="1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5.75" customHeight="1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5.75" customHeight="1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5.75" customHeight="1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5.75" customHeight="1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5.75" customHeight="1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5.75" customHeight="1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5.75" customHeight="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5.75" customHeight="1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5.75" customHeight="1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5.75" customHeight="1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5.75" customHeight="1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5.75" customHeight="1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5.75" customHeight="1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5.75" customHeight="1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5.75" customHeight="1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5.75" customHeight="1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5.75" customHeight="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5.75" customHeight="1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5.75" customHeight="1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5.75" customHeight="1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5.75" customHeight="1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5.75" customHeight="1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5.75" customHeight="1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5.75" customHeight="1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5.75" customHeight="1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5.75" customHeight="1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5.75" customHeight="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5.75" customHeight="1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5.75" customHeight="1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5.75" customHeight="1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5.75" customHeight="1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5.75" customHeight="1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5.75" customHeight="1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5.75" customHeight="1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5.75" customHeight="1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5.75" customHeight="1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5.75" customHeight="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5.75" customHeight="1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5.75" customHeight="1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5.75" customHeight="1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5.75" customHeight="1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5.75" customHeight="1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5.75" customHeight="1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5.75" customHeight="1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5.75" customHeight="1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5.75" customHeight="1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5.75" customHeight="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5.75" customHeight="1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5.75" customHeight="1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5.7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5.75" customHeight="1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5.75" customHeight="1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5.75" customHeight="1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5.75" customHeight="1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5.75" customHeight="1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5.75" customHeight="1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5.75" customHeight="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5.75" customHeight="1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5.75" customHeight="1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5.75" customHeight="1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5.75" customHeight="1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5.75" customHeight="1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5.75" customHeight="1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5.75" customHeight="1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5.75" customHeight="1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5.75" customHeight="1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5.75" customHeight="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5.75" customHeight="1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5.75" customHeight="1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5.75" customHeight="1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5.75" customHeight="1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5.75" customHeight="1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5.75" customHeight="1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5.75" customHeight="1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5.75" customHeight="1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5.75" customHeight="1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5.75" customHeight="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5.75" customHeight="1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5.75" customHeight="1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5.75" customHeight="1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5.75" customHeight="1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5.75" customHeight="1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5.75" customHeight="1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5.75" customHeight="1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5.75" customHeight="1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5.75" customHeight="1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5.75" customHeight="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5.75" customHeight="1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5.75" customHeight="1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5.75" customHeight="1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5.75" customHeight="1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5.75" customHeight="1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5.75" customHeight="1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5.75" customHeight="1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5.75" customHeight="1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5.75" customHeight="1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5.75" customHeight="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5.75" customHeight="1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5.75" customHeight="1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5.75" customHeight="1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5.75" customHeight="1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5.75" customHeight="1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5.75" customHeight="1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5.75" customHeight="1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5.75" customHeight="1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5.75" customHeight="1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5.75" customHeight="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5.75" customHeight="1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5.75" customHeight="1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5.75" customHeight="1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5.75" customHeight="1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5.75" customHeight="1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5.75" customHeight="1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5.75" customHeight="1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5.75" customHeight="1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5.75" customHeight="1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5.75" customHeight="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5.75" customHeight="1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5.75" customHeight="1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5.75" customHeight="1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5.75" customHeight="1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5.75" customHeight="1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5.75" customHeight="1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5.75" customHeight="1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5.75" customHeight="1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5.75" customHeight="1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5.75" customHeight="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5.75" customHeight="1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5.75" customHeight="1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5.75" customHeight="1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5.75" customHeight="1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5.75" customHeight="1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5.75" customHeight="1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5.75" customHeight="1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5.75" customHeight="1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5.75" customHeight="1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5.75" customHeight="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5.75" customHeight="1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5.75" customHeight="1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5.75" customHeight="1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5.75" customHeight="1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5.75" customHeight="1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5.75" customHeight="1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5.75" customHeight="1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5.75" customHeight="1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5.75" customHeight="1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5.75" customHeight="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5.75" customHeight="1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5.75" customHeight="1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5.75" customHeight="1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5.75" customHeight="1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5.75" customHeight="1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5.75" customHeight="1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5.75" customHeight="1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5.75" customHeight="1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5.75" customHeight="1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5.75" customHeight="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5.75" customHeight="1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5.75" customHeight="1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5.75" customHeight="1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5.75" customHeight="1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5.75" customHeight="1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5.75" customHeight="1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5.75" customHeight="1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5.75" customHeight="1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5.75" customHeight="1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5.75" customHeight="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5.75" customHeight="1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5.75" customHeight="1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5.75" customHeight="1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5.75" customHeight="1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5.75" customHeight="1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5.75" customHeight="1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5.75" customHeight="1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5.75" customHeight="1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5.75" customHeight="1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5.75" customHeight="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5.75" customHeight="1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5.75" customHeight="1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5.75" customHeight="1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5.75" customHeight="1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5.75" customHeight="1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5.75" customHeight="1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5.75" customHeight="1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5.75" customHeight="1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5.75" customHeight="1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5.75" customHeight="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5.75" customHeight="1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5.75" customHeight="1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5.75" customHeight="1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5.75" customHeight="1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5.75" customHeight="1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5.75" customHeight="1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5.75" customHeight="1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5.75" customHeight="1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5.75" customHeight="1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5.75" customHeight="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5.75" customHeight="1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5.75" customHeight="1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5.75" customHeight="1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5.75" customHeight="1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5.75" customHeight="1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5.75" customHeight="1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5.75" customHeight="1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5.75" customHeight="1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5.75" customHeight="1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5.75" customHeight="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5.75" customHeight="1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5.75" customHeight="1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5.75" customHeight="1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5.75" customHeight="1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5.75" customHeight="1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5.75" customHeight="1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5.75" customHeight="1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5.75" customHeight="1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5.75" customHeight="1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5.75" customHeight="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5.75" customHeight="1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5.75" customHeight="1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5.75" customHeight="1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5.75" customHeight="1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5.75" customHeight="1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5.75" customHeight="1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5.75" customHeight="1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5.75" customHeight="1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5.75" customHeight="1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5.75" customHeight="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5.75" customHeight="1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5.75" customHeight="1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5.75" customHeight="1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5.75" customHeight="1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5.75" customHeight="1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5.75" customHeight="1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5.75" customHeight="1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5.75" customHeight="1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5.75" customHeight="1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5.75" customHeight="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5.75" customHeight="1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5.75" customHeight="1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5.75" customHeight="1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5.75" customHeight="1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5.75" customHeight="1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5.75" customHeight="1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5.75" customHeight="1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5.75" customHeight="1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5.75" customHeight="1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5.75" customHeight="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5.75" customHeight="1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5.75" customHeight="1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5.75" customHeight="1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5.75" customHeight="1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5.75" customHeight="1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5.75" customHeight="1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5.75" customHeight="1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5.75" customHeight="1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5.75" customHeight="1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5.75" customHeight="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5.75" customHeight="1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5.75" customHeight="1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5.75" customHeight="1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5.75" customHeight="1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5.75" customHeight="1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5.75" customHeight="1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5.75" customHeight="1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5.75" customHeight="1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5.75" customHeight="1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5.75" customHeight="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5.75" customHeight="1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5.75" customHeight="1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5.75" customHeight="1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5.75" customHeight="1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5.75" customHeight="1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5.75" customHeight="1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5.75" customHeight="1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5.75" customHeight="1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5.75" customHeight="1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5.75" customHeight="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5.75" customHeight="1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5.75" customHeight="1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5.75" customHeight="1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5.75" customHeight="1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5.75" customHeight="1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5.75" customHeight="1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5.75" customHeight="1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5.75" customHeight="1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5.75" customHeight="1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5.75" customHeight="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5.75" customHeight="1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5.75" customHeight="1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5.75" customHeight="1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5.75" customHeight="1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5.75" customHeight="1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5.75" customHeight="1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5.75" customHeight="1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5.75" customHeight="1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5.75" customHeight="1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5.75" customHeight="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5.75" customHeight="1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5.75" customHeight="1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5.75" customHeight="1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5.75" customHeight="1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5.75" customHeight="1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5.75" customHeight="1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5.75" customHeight="1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5.75" customHeight="1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5.75" customHeight="1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5.75" customHeight="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5.75" customHeight="1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5.75" customHeight="1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5.75" customHeight="1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5.75" customHeight="1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5.75" customHeight="1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5.75" customHeight="1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5.75" customHeight="1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5.75" customHeight="1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5.75" customHeight="1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5.75" customHeight="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5.75" customHeight="1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5.75" customHeight="1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5.75" customHeight="1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5.75" customHeight="1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5.75" customHeight="1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5.75" customHeight="1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5.75" customHeight="1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5.75" customHeight="1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5.75" customHeight="1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5.75" customHeight="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5.75" customHeight="1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5.75" customHeight="1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5.75" customHeight="1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5.75" customHeight="1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5.75" customHeight="1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5.75" customHeight="1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5.75" customHeight="1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5.75" customHeight="1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5.75" customHeight="1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5.75" customHeight="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5.75" customHeight="1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5.75" customHeight="1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5.75" customHeight="1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5.75" customHeight="1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5.75" customHeight="1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5.75" customHeight="1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5.75" customHeight="1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5.75" customHeight="1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5.75" customHeight="1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5.75" customHeight="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5.75" customHeight="1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5.75" customHeight="1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5.75" customHeight="1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5.75" customHeight="1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5.75" customHeight="1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5.75" customHeight="1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5.75" customHeight="1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5.75" customHeight="1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5.75" customHeight="1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5.75" customHeight="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5.75" customHeight="1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5.75" customHeight="1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5.75" customHeight="1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5.75" customHeight="1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5.75" customHeight="1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5.75" customHeight="1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5.75" customHeight="1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5.75" customHeight="1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5.75" customHeight="1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5.75" customHeight="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5.75" customHeight="1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5.75" customHeight="1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5.75" customHeight="1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5.75" customHeight="1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5.75" customHeight="1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5.75" customHeight="1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5.75" customHeight="1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5.75" customHeight="1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5.75" customHeight="1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5.75" customHeight="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5.75" customHeight="1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5.75" customHeight="1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5.75" customHeight="1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5.75" customHeight="1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5.75" customHeight="1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5.75" customHeight="1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5.75" customHeight="1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5.75" customHeight="1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5.75" customHeight="1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5.75" customHeight="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5.75" customHeight="1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5.75" customHeight="1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5.75" customHeight="1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5.75" customHeight="1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5.75" customHeight="1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5.75" customHeight="1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5.75" customHeight="1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5.75" customHeight="1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5.75" customHeight="1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5.75" customHeight="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5.75" customHeight="1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5.75" customHeight="1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5.75" customHeight="1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5.75" customHeight="1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5.75" customHeight="1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5.75" customHeight="1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5.75" customHeight="1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5.75" customHeight="1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5.75" customHeight="1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5.75" customHeight="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5.75" customHeight="1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5.75" customHeight="1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5.75" customHeight="1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5.75" customHeight="1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5.75" customHeight="1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5.75" customHeight="1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5.75" customHeight="1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5.75" customHeight="1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5.75" customHeight="1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5.75" customHeight="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5.75" customHeight="1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5.75" customHeight="1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5.75" customHeight="1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5.75" customHeight="1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5.75" customHeight="1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5.75" customHeight="1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5.75" customHeight="1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5.75" customHeight="1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5.75" customHeight="1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5.75" customHeight="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5.75" customHeight="1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5.75" customHeight="1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5.75" customHeight="1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5.75" customHeight="1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5.75" customHeight="1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5.75" customHeight="1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5.75" customHeight="1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5.75" customHeight="1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5.75" customHeight="1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5.75" customHeight="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5.75" customHeight="1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5.75" customHeight="1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5.75" customHeight="1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5.75" customHeight="1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5.75" customHeight="1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5.75" customHeight="1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5.75" customHeight="1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5.75" customHeight="1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5.75" customHeight="1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5.75" customHeight="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5.75" customHeight="1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5.75" customHeight="1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5.75" customHeight="1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5.75" customHeight="1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5.75" customHeight="1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5.75" customHeight="1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5.75" customHeight="1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5.75" customHeight="1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5.75" customHeight="1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5.75" customHeight="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5.75" customHeight="1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5.75" customHeight="1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5.75" customHeight="1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5.75" customHeight="1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5.75" customHeight="1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5.75" customHeight="1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5.75" customHeight="1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5.75" customHeight="1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5.75" customHeight="1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5.75" customHeight="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5.75" customHeight="1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5.75" customHeight="1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5.75" customHeight="1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5.75" customHeight="1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5.75" customHeight="1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5.75" customHeight="1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5.75" customHeight="1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5.75" customHeight="1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5.75" customHeight="1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5.75" customHeight="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5.75" customHeight="1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5.75" customHeight="1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5.75" customHeight="1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5.75" customHeight="1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5.75" customHeight="1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5.75" customHeight="1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5.75" customHeight="1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5.75" customHeight="1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5.75" customHeight="1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5.75" customHeight="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5.75" customHeight="1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5.75" customHeight="1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5.75" customHeight="1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5.75" customHeight="1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5.75" customHeight="1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5.75" customHeight="1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5.75" customHeight="1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5.75" customHeight="1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5.75" customHeight="1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5.75" customHeight="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5.75" customHeight="1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5.75" customHeight="1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5.75" customHeight="1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5.75" customHeight="1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5.75" customHeight="1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5.75" customHeight="1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5.75" customHeight="1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5.75" customHeight="1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5.75" customHeight="1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5.75" customHeight="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5.75" customHeight="1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5.75" customHeight="1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5.75" customHeight="1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5.75" customHeight="1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5.75" customHeight="1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5.75" customHeight="1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5.75" customHeight="1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5.75" customHeight="1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5.75" customHeight="1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5.75" customHeight="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5.75" customHeight="1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5.75" customHeight="1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5.75" customHeight="1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5.75" customHeight="1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5.75" customHeight="1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5.75" customHeight="1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5.75" customHeight="1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5.75" customHeight="1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5.75" customHeight="1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5.75" customHeight="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5.75" customHeight="1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5.75" customHeight="1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5.75" customHeight="1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5.75" customHeight="1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5.75" customHeight="1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5.75" customHeight="1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5.75" customHeight="1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5.75" customHeight="1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5.75" customHeight="1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5.75" customHeight="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5.75" customHeight="1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5.75" customHeight="1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5.75" customHeight="1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5.75" customHeight="1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5.75" customHeight="1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5.75" customHeight="1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5.75" customHeight="1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5.75" customHeight="1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5.75" customHeight="1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5.75" customHeight="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5.75" customHeight="1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5.75" customHeight="1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5.75" customHeight="1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5.75" customHeight="1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5.75" customHeight="1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5.75" customHeight="1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5.75" customHeight="1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5.75" customHeight="1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5.75" customHeight="1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5.75" customHeight="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5.75" customHeight="1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5.75" customHeight="1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5.75" customHeight="1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5.75" customHeight="1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5.75" customHeight="1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5.75" customHeight="1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5.75" customHeight="1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5.75" customHeight="1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5.75" customHeight="1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5.75" customHeight="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5.75" customHeight="1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5.75" customHeight="1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5.75" customHeight="1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5.75" customHeight="1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5.75" customHeight="1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5.75" customHeight="1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5.75" customHeight="1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5.75" customHeight="1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5.75" customHeight="1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5.75" customHeight="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5.75" customHeight="1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5.75" customHeight="1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5.75" customHeight="1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5.75" customHeight="1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5.75" customHeight="1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5.75" customHeight="1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5.75" customHeight="1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5.75" customHeight="1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5.75" customHeight="1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5.75" customHeight="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5.75" customHeight="1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5.75" customHeight="1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5.75" customHeight="1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5.75" customHeight="1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5.75" customHeight="1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5.75" customHeight="1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5.75" customHeight="1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5.75" customHeight="1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5.75" customHeight="1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5.75" customHeight="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5.75" customHeight="1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5.75" customHeight="1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5.75" customHeight="1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5.75" customHeight="1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5.75" customHeight="1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5.75" customHeight="1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5.75" customHeight="1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5.75" customHeight="1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5.75" customHeight="1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5.75" customHeight="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5.75" customHeight="1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5.75" customHeight="1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5.75" customHeight="1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5.75" customHeight="1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5.75" customHeight="1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5.75" customHeight="1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5.75" customHeight="1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5.75" customHeight="1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5.75" customHeight="1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5.75" customHeight="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5.75" customHeight="1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5.75" customHeight="1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5.75" customHeight="1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5.75" customHeight="1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5.75" customHeight="1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5.75" customHeight="1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5.75" customHeight="1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5.75" customHeight="1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5.75" customHeight="1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5.75" customHeight="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5.75" customHeight="1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5.75" customHeight="1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5.75" customHeight="1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5.75" customHeight="1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5.75" customHeight="1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5.75" customHeight="1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5.75" customHeight="1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5.75" customHeight="1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5.75" customHeight="1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5.75" customHeight="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5.75" customHeight="1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5.75" customHeight="1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5.75" customHeight="1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5.75" customHeight="1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5.75" customHeight="1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5.75" customHeight="1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5.75" customHeight="1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5.75" customHeight="1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5.75" customHeight="1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5.75" customHeight="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5.75" customHeight="1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5.75" customHeight="1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5.75" customHeight="1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5.75" customHeight="1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5.75" customHeight="1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5.75" customHeight="1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5.75" customHeight="1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5.75" customHeight="1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5.75" customHeight="1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5.75" customHeight="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5.75" customHeight="1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5.75" customHeight="1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5.75" customHeight="1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5.75" customHeight="1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5.75" customHeight="1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5.75" customHeight="1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5.75" customHeight="1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5.75" customHeight="1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5.75" customHeight="1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5.75" customHeight="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5.75" customHeight="1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5.75" customHeight="1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5.75" customHeight="1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5.75" customHeight="1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5.75" customHeight="1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5.75" customHeight="1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5.75" customHeight="1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5.75" customHeight="1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5.75" customHeight="1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5.75" customHeight="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5.75" customHeight="1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5.75" customHeight="1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5.75" customHeight="1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5.75" customHeight="1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5.75" customHeight="1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5.75" customHeight="1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5.75" customHeight="1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5.75" customHeight="1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5.75" customHeight="1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5.75" customHeight="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5.75" customHeight="1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5.75" customHeight="1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5.75" customHeight="1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5.75" customHeight="1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5.75" customHeight="1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5.75" customHeight="1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5.75" customHeight="1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5.75" customHeight="1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5.75" customHeight="1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5.75" customHeight="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5.75" customHeight="1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5.75" customHeight="1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5.75" customHeight="1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5.75" customHeight="1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5.75" customHeight="1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5.75" customHeight="1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5.75" customHeight="1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5.75" customHeight="1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5.75" customHeight="1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5.75" customHeight="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5.75" customHeight="1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5.75" customHeight="1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5.75" customHeight="1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5.75" customHeight="1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5.75" customHeight="1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5.75" customHeight="1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5.75" customHeight="1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5.75" customHeight="1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5.75" customHeight="1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5.75" customHeight="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5.75" customHeight="1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5.75" customHeight="1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5.75" customHeight="1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5.75" customHeight="1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5.75" customHeight="1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5.75" customHeight="1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5.75" customHeight="1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5.75" customHeight="1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5.75" customHeight="1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5.75" customHeight="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5.75" customHeight="1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5.75" customHeight="1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5.75" customHeight="1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5.75" customHeight="1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5.75" customHeight="1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5.75" customHeight="1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5.75" customHeight="1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5.75" customHeight="1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5.75" customHeight="1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5.75" customHeight="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5.75" customHeight="1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5.75" customHeight="1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5.75" customHeight="1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5.75" customHeight="1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5.75" customHeight="1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5.75" customHeight="1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5.75" customHeight="1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5.75" customHeight="1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5.75" customHeight="1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5.75" customHeight="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5.75" customHeight="1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5.75" customHeight="1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5.75" customHeight="1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5.75" customHeight="1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5.75" customHeight="1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5.75" customHeight="1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5.75" customHeight="1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5.75" customHeight="1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5.75" customHeight="1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5.75" customHeight="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5.75" customHeight="1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5.75" customHeight="1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5.75" customHeight="1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5.75" customHeight="1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5.75" customHeight="1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5.75" customHeight="1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5.75" customHeight="1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5.75" customHeight="1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5.75" customHeight="1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5.75" customHeight="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5.75" customHeight="1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5.75" customHeight="1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5.75" customHeight="1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5.75" customHeight="1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5.75" customHeight="1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5.75" customHeight="1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5.75" customHeight="1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5.75" customHeight="1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5.75" customHeight="1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5.75" customHeight="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5.75" customHeight="1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5.75" customHeight="1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5.75" customHeight="1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5.75" customHeight="1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5.75" customHeight="1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5.75" customHeight="1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5.75" customHeight="1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5.75" customHeight="1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5.75" customHeight="1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5.75" customHeight="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5.75" customHeight="1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5.75" customHeight="1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5.75" customHeight="1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5.75" customHeight="1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5.75" customHeight="1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5.75" customHeight="1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5.75" customHeight="1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5.75" customHeight="1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5.75" customHeight="1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5.75" customHeight="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5.75" customHeight="1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5.75" customHeight="1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5.75" customHeight="1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5.75" customHeight="1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5.75" customHeight="1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5.75" customHeight="1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5.75" customHeight="1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5.75" customHeight="1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5.75" customHeight="1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5.75" customHeight="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5.75" customHeight="1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5.75" customHeight="1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5.75" customHeight="1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5.75" customHeight="1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5.75" customHeight="1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5.75" customHeight="1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5.75" customHeight="1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5.75" customHeight="1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5.75" customHeight="1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5.75" customHeight="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5.75" customHeight="1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5.75" customHeight="1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5.75" customHeight="1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5.75" customHeight="1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5.75" customHeight="1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5.75" customHeight="1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5.75" customHeight="1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5.75" customHeight="1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5.75" customHeight="1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5.75" customHeight="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5.75" customHeight="1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5.75" customHeight="1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5.75" customHeight="1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5.75" customHeight="1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5.75" customHeight="1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5.75" customHeight="1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5.75" customHeight="1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5.75" customHeight="1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5.75" customHeight="1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9"/>
  <sheetViews>
    <sheetView workbookViewId="0"/>
  </sheetViews>
  <sheetFormatPr defaultColWidth="12.5703125" defaultRowHeight="15.75" customHeight="1"/>
  <cols>
    <col min="1" max="1" width="9.5703125" customWidth="1"/>
    <col min="2" max="2" width="72.85546875" customWidth="1"/>
  </cols>
  <sheetData>
    <row r="1" spans="1:2" ht="27" customHeight="1">
      <c r="A1" s="132" t="s">
        <v>29</v>
      </c>
      <c r="B1" s="133"/>
    </row>
    <row r="2" spans="1:2" ht="54" customHeight="1">
      <c r="A2" s="134" t="s">
        <v>30</v>
      </c>
      <c r="B2" s="133"/>
    </row>
    <row r="3" spans="1:2" ht="25.5" customHeight="1">
      <c r="A3" s="15"/>
      <c r="B3" s="16" t="s">
        <v>31</v>
      </c>
    </row>
    <row r="4" spans="1:2" ht="25.5" customHeight="1">
      <c r="A4" s="15"/>
      <c r="B4" s="14" t="s">
        <v>32</v>
      </c>
    </row>
    <row r="5" spans="1:2" ht="25.5" customHeight="1">
      <c r="A5" s="17"/>
      <c r="B5" s="14" t="s">
        <v>33</v>
      </c>
    </row>
    <row r="7" spans="1:2" ht="12.75">
      <c r="A7" s="134" t="s">
        <v>34</v>
      </c>
      <c r="B7" s="133"/>
    </row>
    <row r="9" spans="1:2" ht="12.75">
      <c r="A9" s="18" t="s">
        <v>35</v>
      </c>
    </row>
  </sheetData>
  <mergeCells count="3">
    <mergeCell ref="A1:B1"/>
    <mergeCell ref="A2:B2"/>
    <mergeCell ref="A7:B7"/>
  </mergeCells>
  <hyperlinks>
    <hyperlink ref="B3" r:id="rId1"/>
    <hyperlink ref="A9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8"/>
  <sheetViews>
    <sheetView workbookViewId="0">
      <selection activeCell="H13" sqref="H13"/>
    </sheetView>
  </sheetViews>
  <sheetFormatPr defaultColWidth="12.5703125" defaultRowHeight="15.75" customHeight="1"/>
  <cols>
    <col min="1" max="1" width="22.140625" bestFit="1" customWidth="1"/>
    <col min="2" max="2" width="10.7109375" customWidth="1"/>
    <col min="3" max="3" width="8.42578125" customWidth="1"/>
    <col min="4" max="4" width="10" customWidth="1"/>
    <col min="5" max="5" width="11.85546875" customWidth="1"/>
  </cols>
  <sheetData>
    <row r="1" spans="1:13" ht="15.75" customHeight="1">
      <c r="A1" s="19" t="s">
        <v>36</v>
      </c>
      <c r="C1" s="20"/>
      <c r="E1" s="21"/>
    </row>
    <row r="3" spans="1:13" ht="15.75" customHeight="1">
      <c r="A3" s="22" t="s">
        <v>37</v>
      </c>
      <c r="B3" s="22" t="s">
        <v>38</v>
      </c>
      <c r="C3" s="22" t="s">
        <v>39</v>
      </c>
      <c r="D3" s="22" t="s">
        <v>40</v>
      </c>
      <c r="E3" s="22" t="s">
        <v>41</v>
      </c>
      <c r="F3" s="22" t="s">
        <v>42</v>
      </c>
      <c r="G3" s="23" t="str">
        <f>IF(SUM(F4:F10)=SUM('solution-Orders'!F4:F10),"ok","-")</f>
        <v>ok</v>
      </c>
      <c r="H3" s="20"/>
      <c r="I3" s="20"/>
      <c r="J3" s="20"/>
      <c r="K3" s="20"/>
      <c r="L3" s="20"/>
      <c r="M3" s="20"/>
    </row>
    <row r="4" spans="1:13" ht="15.75" customHeight="1">
      <c r="A4" s="20" t="s">
        <v>43</v>
      </c>
      <c r="B4" s="21">
        <v>5</v>
      </c>
      <c r="C4" s="20">
        <v>4</v>
      </c>
      <c r="D4" s="21">
        <f>B4*C4</f>
        <v>20</v>
      </c>
      <c r="E4" s="21">
        <f t="shared" ref="E4:E10" si="0">IF(D4&gt;30,D4*0.2,IF(D4&gt;20,D4*0.1,0))</f>
        <v>0</v>
      </c>
      <c r="F4" s="21">
        <f>D4-E4</f>
        <v>20</v>
      </c>
      <c r="G4" s="20"/>
      <c r="H4" s="20"/>
      <c r="I4" s="20"/>
      <c r="J4" s="20"/>
      <c r="K4" s="20"/>
      <c r="L4" s="20"/>
      <c r="M4" s="20"/>
    </row>
    <row r="5" spans="1:13" ht="15.75" customHeight="1">
      <c r="A5" s="20" t="s">
        <v>44</v>
      </c>
      <c r="B5" s="21">
        <v>5.5</v>
      </c>
      <c r="C5" s="20">
        <v>8</v>
      </c>
      <c r="D5" s="21">
        <f t="shared" ref="D5:D10" si="1">B5*C5</f>
        <v>44</v>
      </c>
      <c r="E5" s="21">
        <f t="shared" si="0"/>
        <v>8.8000000000000007</v>
      </c>
      <c r="F5" s="21">
        <f t="shared" ref="F5:F10" si="2">D5-E5</f>
        <v>35.200000000000003</v>
      </c>
    </row>
    <row r="6" spans="1:13" ht="15.75" customHeight="1">
      <c r="A6" s="20" t="s">
        <v>45</v>
      </c>
      <c r="B6" s="21">
        <v>2.5</v>
      </c>
      <c r="C6" s="20">
        <v>10</v>
      </c>
      <c r="D6" s="21">
        <f t="shared" si="1"/>
        <v>25</v>
      </c>
      <c r="E6" s="21">
        <f t="shared" si="0"/>
        <v>2.5</v>
      </c>
      <c r="F6" s="21">
        <f t="shared" si="2"/>
        <v>22.5</v>
      </c>
      <c r="G6" s="20"/>
      <c r="H6" s="20"/>
      <c r="I6" s="20"/>
      <c r="J6" s="20"/>
      <c r="K6" s="20"/>
      <c r="L6" s="20"/>
      <c r="M6" s="20"/>
    </row>
    <row r="7" spans="1:13" ht="15.75" customHeight="1">
      <c r="A7" s="20" t="s">
        <v>46</v>
      </c>
      <c r="B7" s="21">
        <v>6.75</v>
      </c>
      <c r="C7" s="20">
        <v>6</v>
      </c>
      <c r="D7" s="21">
        <f t="shared" si="1"/>
        <v>40.5</v>
      </c>
      <c r="E7" s="21">
        <f t="shared" si="0"/>
        <v>8.1</v>
      </c>
      <c r="F7" s="21">
        <f t="shared" si="2"/>
        <v>32.4</v>
      </c>
      <c r="G7" s="20"/>
      <c r="H7" s="20"/>
      <c r="I7" s="20"/>
      <c r="J7" s="20"/>
      <c r="K7" s="20"/>
      <c r="L7" s="20"/>
      <c r="M7" s="20"/>
    </row>
    <row r="8" spans="1:13" ht="15.75" customHeight="1">
      <c r="A8" s="20" t="s">
        <v>47</v>
      </c>
      <c r="B8" s="21">
        <v>12</v>
      </c>
      <c r="C8" s="20">
        <v>3</v>
      </c>
      <c r="D8" s="21">
        <f t="shared" si="1"/>
        <v>36</v>
      </c>
      <c r="E8" s="21">
        <f t="shared" si="0"/>
        <v>7.2</v>
      </c>
      <c r="F8" s="21">
        <f t="shared" si="2"/>
        <v>28.8</v>
      </c>
      <c r="G8" s="20"/>
      <c r="H8" s="20"/>
      <c r="I8" s="20"/>
      <c r="J8" s="20"/>
      <c r="K8" s="20"/>
      <c r="L8" s="20"/>
      <c r="M8" s="20"/>
    </row>
    <row r="9" spans="1:13" ht="15.75" customHeight="1">
      <c r="A9" s="20" t="s">
        <v>48</v>
      </c>
      <c r="B9" s="21">
        <v>4</v>
      </c>
      <c r="C9" s="20">
        <v>5</v>
      </c>
      <c r="D9" s="21">
        <f t="shared" si="1"/>
        <v>20</v>
      </c>
      <c r="E9" s="21">
        <f t="shared" si="0"/>
        <v>0</v>
      </c>
      <c r="F9" s="21">
        <f t="shared" si="2"/>
        <v>20</v>
      </c>
    </row>
    <row r="10" spans="1:13" ht="15.75" customHeight="1">
      <c r="A10" s="20" t="s">
        <v>49</v>
      </c>
      <c r="B10" s="21">
        <v>9.99</v>
      </c>
      <c r="C10" s="20">
        <v>3</v>
      </c>
      <c r="D10" s="21">
        <f t="shared" si="1"/>
        <v>29.97</v>
      </c>
      <c r="E10" s="21">
        <f t="shared" si="0"/>
        <v>2.9969999999999999</v>
      </c>
      <c r="F10" s="21">
        <f t="shared" si="2"/>
        <v>26.972999999999999</v>
      </c>
    </row>
    <row r="11" spans="1:13" ht="15.75" customHeight="1">
      <c r="A11" s="19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ht="15.75" customHeight="1">
      <c r="A12" s="19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 ht="15.75" customHeight="1">
      <c r="A13" s="19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5" spans="1:13" ht="15.75" customHeight="1">
      <c r="A15" s="20"/>
    </row>
    <row r="16" spans="1:13" ht="15.75" customHeight="1">
      <c r="A16" s="20"/>
    </row>
    <row r="17" spans="1:1" ht="15.75" customHeight="1">
      <c r="A17" s="20"/>
    </row>
    <row r="18" spans="1:1" ht="15.75" customHeight="1">
      <c r="A18" s="20"/>
    </row>
  </sheetData>
  <conditionalFormatting sqref="G3">
    <cfRule type="cellIs" dxfId="6" priority="1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27"/>
  <sheetViews>
    <sheetView workbookViewId="0">
      <selection activeCell="C24" sqref="C24"/>
    </sheetView>
  </sheetViews>
  <sheetFormatPr defaultColWidth="12.5703125" defaultRowHeight="15.75" customHeight="1"/>
  <cols>
    <col min="1" max="1" width="10" customWidth="1"/>
    <col min="2" max="2" width="44.7109375" bestFit="1" customWidth="1"/>
    <col min="3" max="26" width="10" customWidth="1"/>
  </cols>
  <sheetData>
    <row r="1" spans="1:26">
      <c r="A1" s="1" t="s">
        <v>0</v>
      </c>
      <c r="B1" s="1"/>
      <c r="C1" s="2"/>
      <c r="D1" s="2"/>
      <c r="E1" s="2"/>
      <c r="F1" s="2"/>
      <c r="G1" s="2"/>
    </row>
    <row r="2" spans="1:26">
      <c r="A2" s="3"/>
      <c r="B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2"/>
      <c r="B3" s="1" t="s">
        <v>6</v>
      </c>
      <c r="C3" s="6"/>
      <c r="D3" s="2"/>
      <c r="E3" s="2"/>
      <c r="F3" s="2"/>
      <c r="G3" s="2"/>
    </row>
    <row r="4" spans="1:26" ht="15.75" customHeight="1">
      <c r="A4" s="2"/>
      <c r="B4" s="7" t="s">
        <v>7</v>
      </c>
      <c r="C4" s="8">
        <v>0.2</v>
      </c>
      <c r="D4" s="7">
        <v>150</v>
      </c>
      <c r="E4" s="7">
        <v>2.4</v>
      </c>
      <c r="F4" s="7">
        <v>15</v>
      </c>
      <c r="G4" s="7">
        <v>1</v>
      </c>
    </row>
    <row r="5" spans="1:26" ht="15.75" customHeight="1">
      <c r="A5" s="2"/>
      <c r="B5" s="7" t="s">
        <v>8</v>
      </c>
      <c r="C5" s="8">
        <v>0.15</v>
      </c>
      <c r="D5" s="7">
        <v>130</v>
      </c>
      <c r="E5" s="7">
        <v>2.5</v>
      </c>
      <c r="F5" s="7">
        <v>19</v>
      </c>
      <c r="G5" s="7">
        <v>0.5</v>
      </c>
    </row>
    <row r="6" spans="1:26" ht="15.75" customHeight="1">
      <c r="A6" s="2"/>
      <c r="B6" s="2"/>
      <c r="C6" s="6"/>
      <c r="D6" s="2"/>
      <c r="E6" s="2"/>
      <c r="F6" s="2"/>
      <c r="G6" s="2"/>
    </row>
    <row r="7" spans="1:26">
      <c r="A7" s="2"/>
      <c r="B7" s="1" t="s">
        <v>9</v>
      </c>
      <c r="C7" s="6"/>
      <c r="D7" s="2"/>
      <c r="E7" s="2"/>
      <c r="F7" s="2"/>
      <c r="G7" s="2"/>
    </row>
    <row r="8" spans="1:26" ht="15.75" customHeight="1">
      <c r="A8" s="2"/>
      <c r="B8" s="7" t="s">
        <v>10</v>
      </c>
      <c r="C8" s="8">
        <v>0.5</v>
      </c>
      <c r="D8" s="7">
        <v>200</v>
      </c>
      <c r="E8" s="7">
        <v>12</v>
      </c>
      <c r="F8" s="7">
        <v>0</v>
      </c>
      <c r="G8" s="7">
        <v>15</v>
      </c>
    </row>
    <row r="9" spans="1:26" ht="15.75" customHeight="1">
      <c r="A9" s="2"/>
      <c r="B9" s="7" t="s">
        <v>11</v>
      </c>
      <c r="C9" s="8">
        <v>0.75</v>
      </c>
      <c r="D9" s="7">
        <v>120</v>
      </c>
      <c r="E9" s="7">
        <v>10</v>
      </c>
      <c r="F9" s="7">
        <v>1</v>
      </c>
      <c r="G9" s="7">
        <v>6</v>
      </c>
    </row>
    <row r="10" spans="1:26" ht="15.75" customHeight="1">
      <c r="A10" s="2"/>
      <c r="B10" s="7" t="s">
        <v>12</v>
      </c>
      <c r="C10" s="8">
        <v>0.35</v>
      </c>
      <c r="D10" s="7">
        <v>75</v>
      </c>
      <c r="E10" s="7">
        <v>5</v>
      </c>
      <c r="F10" s="7">
        <v>0.5</v>
      </c>
      <c r="G10" s="7">
        <v>4</v>
      </c>
    </row>
    <row r="11" spans="1:26" ht="15.75" customHeight="1">
      <c r="A11" s="2"/>
      <c r="B11" s="7" t="s">
        <v>13</v>
      </c>
      <c r="C11" s="8">
        <v>1</v>
      </c>
      <c r="D11" s="7">
        <v>300</v>
      </c>
      <c r="E11" s="7">
        <v>10</v>
      </c>
      <c r="F11" s="7">
        <v>0.5</v>
      </c>
      <c r="G11" s="7">
        <v>15</v>
      </c>
    </row>
    <row r="12" spans="1:26" ht="15.75" customHeight="1">
      <c r="A12" s="2"/>
      <c r="B12" s="7" t="s">
        <v>14</v>
      </c>
      <c r="C12" s="8">
        <v>0.1</v>
      </c>
      <c r="D12" s="7">
        <v>20</v>
      </c>
      <c r="E12" s="7">
        <v>1</v>
      </c>
      <c r="F12" s="7">
        <v>4</v>
      </c>
      <c r="G12" s="7">
        <v>0</v>
      </c>
    </row>
    <row r="13" spans="1:26" ht="15.75" customHeight="1">
      <c r="A13" s="2"/>
      <c r="B13" s="7" t="s">
        <v>15</v>
      </c>
      <c r="C13" s="8">
        <v>0.1</v>
      </c>
      <c r="D13" s="7">
        <v>10</v>
      </c>
      <c r="E13" s="7">
        <v>0</v>
      </c>
      <c r="F13" s="7">
        <v>0.25</v>
      </c>
      <c r="G13" s="7">
        <v>0</v>
      </c>
    </row>
    <row r="14" spans="1:26" ht="15.75" customHeight="1">
      <c r="A14" s="2"/>
      <c r="B14" s="7" t="s">
        <v>16</v>
      </c>
      <c r="C14" s="8">
        <v>0.05</v>
      </c>
      <c r="D14" s="7">
        <v>70</v>
      </c>
      <c r="E14" s="7">
        <v>0.25</v>
      </c>
      <c r="F14" s="7">
        <v>2</v>
      </c>
      <c r="G14" s="7">
        <v>8</v>
      </c>
    </row>
    <row r="15" spans="1:26" ht="15.75" customHeight="1">
      <c r="A15" s="2"/>
      <c r="B15" s="7" t="s">
        <v>17</v>
      </c>
      <c r="C15" s="8">
        <v>0.02</v>
      </c>
      <c r="D15" s="7">
        <v>10</v>
      </c>
      <c r="E15" s="7">
        <v>0.25</v>
      </c>
      <c r="F15" s="7">
        <v>0.25</v>
      </c>
      <c r="G15" s="7">
        <v>0.15</v>
      </c>
    </row>
    <row r="16" spans="1:26" ht="15.75" customHeight="1">
      <c r="A16" s="2"/>
      <c r="B16" s="2"/>
      <c r="C16" s="2"/>
      <c r="D16" s="2"/>
      <c r="E16" s="2"/>
      <c r="F16" s="2"/>
      <c r="G16" s="2"/>
    </row>
    <row r="17" spans="1:26" ht="15.75" customHeight="1">
      <c r="A17" s="2"/>
      <c r="B17" s="2"/>
      <c r="C17" s="2"/>
      <c r="D17" s="2"/>
      <c r="E17" s="2"/>
      <c r="F17" s="2"/>
      <c r="G17" s="2"/>
    </row>
    <row r="18" spans="1:26">
      <c r="A18" s="1" t="s">
        <v>18</v>
      </c>
      <c r="B18" s="7" t="s">
        <v>19</v>
      </c>
      <c r="C18" s="9">
        <f>C8+C4</f>
        <v>0.7</v>
      </c>
      <c r="D18" s="9">
        <f t="shared" ref="D18:G19" si="0">D8+D4</f>
        <v>350</v>
      </c>
      <c r="E18" s="9">
        <f t="shared" si="0"/>
        <v>14.4</v>
      </c>
      <c r="F18" s="9">
        <f t="shared" si="0"/>
        <v>15</v>
      </c>
      <c r="G18" s="9">
        <f t="shared" si="0"/>
        <v>16</v>
      </c>
      <c r="H18" s="25" t="str">
        <f>IF(SUM(C18:G18)=SUM('solution-Sandwiches'!C18:G18),"ok","-")</f>
        <v>ok</v>
      </c>
    </row>
    <row r="19" spans="1:26">
      <c r="A19" s="1" t="s">
        <v>20</v>
      </c>
      <c r="B19" s="7" t="s">
        <v>21</v>
      </c>
      <c r="C19" s="9">
        <f>+C8+C12+C4</f>
        <v>0.8</v>
      </c>
      <c r="D19" s="9">
        <f t="shared" ref="D19:G19" si="1">+D8+D12+D4</f>
        <v>370</v>
      </c>
      <c r="E19" s="9">
        <f t="shared" si="1"/>
        <v>15.4</v>
      </c>
      <c r="F19" s="9">
        <f t="shared" si="1"/>
        <v>19</v>
      </c>
      <c r="G19" s="9">
        <f t="shared" si="1"/>
        <v>16</v>
      </c>
      <c r="H19" s="25" t="str">
        <f>IF(SUM(C19:G19)=SUM('solution-Sandwiches'!C19:G19),"ok","-")</f>
        <v>ok</v>
      </c>
    </row>
    <row r="20" spans="1:26">
      <c r="A20" s="1" t="s">
        <v>22</v>
      </c>
      <c r="B20" s="7" t="s">
        <v>23</v>
      </c>
      <c r="C20" s="9">
        <f>C10+C12+C15+C5</f>
        <v>0.62</v>
      </c>
      <c r="D20" s="9">
        <f t="shared" ref="D20:G20" si="2">D10+D12+D15+D5</f>
        <v>235</v>
      </c>
      <c r="E20" s="9">
        <f t="shared" si="2"/>
        <v>8.75</v>
      </c>
      <c r="F20" s="9">
        <f t="shared" si="2"/>
        <v>23.75</v>
      </c>
      <c r="G20" s="9">
        <f t="shared" si="2"/>
        <v>4.6500000000000004</v>
      </c>
      <c r="H20" s="25" t="str">
        <f>IF(SUM(C20:G20)=SUM('solution-Sandwiches'!C20:G20),"ok","-")</f>
        <v>ok</v>
      </c>
    </row>
    <row r="21" spans="1:26">
      <c r="A21" s="1" t="s">
        <v>24</v>
      </c>
      <c r="B21" s="7" t="s">
        <v>25</v>
      </c>
      <c r="C21" s="9">
        <f>+C9+C15+C5</f>
        <v>0.92</v>
      </c>
      <c r="D21" s="9">
        <f t="shared" ref="D21:G21" si="3">+D9+D15+D5</f>
        <v>260</v>
      </c>
      <c r="E21" s="9">
        <f t="shared" si="3"/>
        <v>12.75</v>
      </c>
      <c r="F21" s="9">
        <f t="shared" si="3"/>
        <v>20.25</v>
      </c>
      <c r="G21" s="9">
        <f t="shared" si="3"/>
        <v>6.65</v>
      </c>
      <c r="H21" s="25" t="str">
        <f>IF(SUM(C21:G21)=SUM('solution-Sandwiches'!C21:G21),"ok","-")</f>
        <v>ok</v>
      </c>
    </row>
    <row r="22" spans="1:26">
      <c r="A22" s="1" t="s">
        <v>26</v>
      </c>
      <c r="B22" s="7" t="s">
        <v>27</v>
      </c>
      <c r="C22" s="9">
        <f>+C11+C13+C12+C14+C4</f>
        <v>1.4500000000000002</v>
      </c>
      <c r="D22" s="9">
        <f t="shared" ref="D22:G22" si="4">+D11+D13+D12+D14+D4</f>
        <v>550</v>
      </c>
      <c r="E22" s="9">
        <f t="shared" si="4"/>
        <v>13.65</v>
      </c>
      <c r="F22" s="9">
        <f t="shared" si="4"/>
        <v>21.75</v>
      </c>
      <c r="G22" s="9">
        <f t="shared" si="4"/>
        <v>24</v>
      </c>
      <c r="H22" s="25" t="str">
        <f>IF(SUM(C22:G22)=SUM('solution-Sandwiches'!C22:G22),"ok","-")</f>
        <v>ok</v>
      </c>
    </row>
    <row r="23" spans="1:26" ht="15.75" customHeight="1">
      <c r="A23" s="2"/>
      <c r="B23" s="2"/>
      <c r="C23" s="2"/>
      <c r="D23" s="2"/>
      <c r="E23" s="2"/>
      <c r="F23" s="2"/>
      <c r="G23" s="2"/>
      <c r="H23" s="25"/>
    </row>
    <row r="24" spans="1:26">
      <c r="A24" s="11"/>
      <c r="B24" s="1" t="s">
        <v>28</v>
      </c>
      <c r="C24" s="26"/>
      <c r="D24" s="26"/>
      <c r="E24" s="26"/>
      <c r="F24" s="26"/>
      <c r="G24" s="26"/>
      <c r="H24" s="25" t="str">
        <f>IF(SUM(C24:G24)=SUM('solution-Sandwiches'!C24:G24),"ok","-")</f>
        <v>-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2"/>
      <c r="B25" s="1"/>
      <c r="C25" s="2"/>
      <c r="D25" s="2"/>
      <c r="E25" s="2"/>
      <c r="F25" s="2"/>
      <c r="G25" s="2"/>
    </row>
    <row r="26" spans="1:26">
      <c r="A26" s="2"/>
      <c r="B26" s="1"/>
      <c r="C26" s="2"/>
      <c r="D26" s="2"/>
      <c r="E26" s="2"/>
      <c r="F26" s="2"/>
      <c r="G26" s="2"/>
    </row>
    <row r="27" spans="1:26">
      <c r="A27" s="2"/>
      <c r="B27" s="1"/>
      <c r="C27" s="2"/>
      <c r="D27" s="2"/>
      <c r="E27" s="2"/>
      <c r="F27" s="2"/>
      <c r="G27" s="2"/>
    </row>
  </sheetData>
  <conditionalFormatting sqref="H18:H24">
    <cfRule type="cellIs" dxfId="5" priority="1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9"/>
  <sheetViews>
    <sheetView workbookViewId="0">
      <selection activeCell="F14" sqref="F14"/>
    </sheetView>
  </sheetViews>
  <sheetFormatPr defaultColWidth="12.5703125" defaultRowHeight="15.75" customHeight="1"/>
  <sheetData>
    <row r="1" spans="1:5">
      <c r="A1" s="1" t="s">
        <v>50</v>
      </c>
      <c r="B1" s="27"/>
      <c r="C1" s="27"/>
      <c r="D1" s="27"/>
      <c r="E1" s="27"/>
    </row>
    <row r="2" spans="1:5" ht="15.75" customHeight="1">
      <c r="A2" s="27"/>
      <c r="B2" s="27"/>
      <c r="C2" s="27"/>
      <c r="D2" s="27"/>
      <c r="E2" s="27"/>
    </row>
    <row r="3" spans="1:5" ht="15.75" customHeight="1">
      <c r="A3" s="27"/>
      <c r="B3" s="28" t="s">
        <v>51</v>
      </c>
      <c r="C3" s="28" t="s">
        <v>52</v>
      </c>
      <c r="D3" s="28" t="s">
        <v>53</v>
      </c>
      <c r="E3" s="27"/>
    </row>
    <row r="4" spans="1:5" ht="15.75" customHeight="1">
      <c r="A4" s="29" t="s">
        <v>54</v>
      </c>
      <c r="B4" s="30">
        <v>129.80000000000001</v>
      </c>
      <c r="C4" s="31">
        <v>61.05</v>
      </c>
      <c r="D4" s="32">
        <f>+B4-C4</f>
        <v>68.750000000000014</v>
      </c>
      <c r="E4" s="27"/>
    </row>
    <row r="5" spans="1:5" ht="15.75" customHeight="1">
      <c r="A5" s="29" t="s">
        <v>55</v>
      </c>
      <c r="B5" s="30">
        <v>55.2</v>
      </c>
      <c r="C5" s="31">
        <v>122.9</v>
      </c>
      <c r="D5" s="32">
        <f t="shared" ref="D5:D15" si="0">+B5-C5</f>
        <v>-67.7</v>
      </c>
      <c r="E5" s="29"/>
    </row>
    <row r="6" spans="1:5" ht="15.75" customHeight="1">
      <c r="A6" s="29" t="s">
        <v>56</v>
      </c>
      <c r="B6" s="30">
        <v>148.25</v>
      </c>
      <c r="C6" s="31">
        <v>145.15</v>
      </c>
      <c r="D6" s="32">
        <f t="shared" si="0"/>
        <v>3.0999999999999943</v>
      </c>
      <c r="E6" s="29"/>
    </row>
    <row r="7" spans="1:5" ht="15.75" customHeight="1">
      <c r="A7" s="29" t="s">
        <v>57</v>
      </c>
      <c r="B7" s="30">
        <v>63.1</v>
      </c>
      <c r="C7" s="31">
        <v>18.149999999999999</v>
      </c>
      <c r="D7" s="32">
        <f t="shared" si="0"/>
        <v>44.95</v>
      </c>
      <c r="E7" s="29"/>
    </row>
    <row r="8" spans="1:5" ht="15.75" customHeight="1">
      <c r="A8" s="29" t="s">
        <v>58</v>
      </c>
      <c r="B8" s="30">
        <v>16</v>
      </c>
      <c r="C8" s="31">
        <v>45.5</v>
      </c>
      <c r="D8" s="32">
        <f t="shared" si="0"/>
        <v>-29.5</v>
      </c>
      <c r="E8" s="29"/>
    </row>
    <row r="9" spans="1:5" ht="15.75" customHeight="1">
      <c r="A9" s="29" t="s">
        <v>59</v>
      </c>
      <c r="B9" s="30">
        <v>59.92</v>
      </c>
      <c r="C9" s="31">
        <v>62.15</v>
      </c>
      <c r="D9" s="32">
        <f t="shared" si="0"/>
        <v>-2.2299999999999969</v>
      </c>
      <c r="E9" s="29"/>
    </row>
    <row r="10" spans="1:5" ht="15.75" customHeight="1">
      <c r="A10" s="29" t="s">
        <v>60</v>
      </c>
      <c r="B10" s="30">
        <v>61.35</v>
      </c>
      <c r="C10" s="31">
        <v>34.6</v>
      </c>
      <c r="D10" s="32">
        <f t="shared" si="0"/>
        <v>26.75</v>
      </c>
      <c r="E10" s="29"/>
    </row>
    <row r="11" spans="1:5" ht="15.75" customHeight="1">
      <c r="A11" s="29" t="s">
        <v>61</v>
      </c>
      <c r="B11" s="30">
        <v>11.74</v>
      </c>
      <c r="C11" s="31">
        <v>25.54</v>
      </c>
      <c r="D11" s="32">
        <f t="shared" si="0"/>
        <v>-13.799999999999999</v>
      </c>
      <c r="E11" s="29"/>
    </row>
    <row r="12" spans="1:5" ht="15.75" customHeight="1">
      <c r="A12" s="29" t="s">
        <v>62</v>
      </c>
      <c r="B12" s="30">
        <v>73.400000000000006</v>
      </c>
      <c r="C12" s="31">
        <v>69.989999999999995</v>
      </c>
      <c r="D12" s="32">
        <f t="shared" si="0"/>
        <v>3.4100000000000108</v>
      </c>
      <c r="E12" s="29"/>
    </row>
    <row r="13" spans="1:5" ht="15.75" customHeight="1">
      <c r="A13" s="29" t="s">
        <v>63</v>
      </c>
      <c r="B13" s="30">
        <v>42.5</v>
      </c>
      <c r="C13" s="31">
        <v>44.3</v>
      </c>
      <c r="D13" s="32">
        <f t="shared" si="0"/>
        <v>-1.7999999999999972</v>
      </c>
      <c r="E13" s="29"/>
    </row>
    <row r="14" spans="1:5" ht="15.75" customHeight="1">
      <c r="A14" s="29" t="s">
        <v>64</v>
      </c>
      <c r="B14" s="30">
        <v>53.3</v>
      </c>
      <c r="C14" s="31">
        <v>75.989999999999995</v>
      </c>
      <c r="D14" s="32">
        <f t="shared" si="0"/>
        <v>-22.689999999999998</v>
      </c>
      <c r="E14" s="29"/>
    </row>
    <row r="15" spans="1:5" ht="15.75" customHeight="1">
      <c r="A15" s="29" t="s">
        <v>65</v>
      </c>
      <c r="B15" s="30">
        <v>167.8</v>
      </c>
      <c r="C15" s="31">
        <v>14.93</v>
      </c>
      <c r="D15" s="32">
        <f t="shared" si="0"/>
        <v>152.87</v>
      </c>
      <c r="E15" s="29"/>
    </row>
    <row r="16" spans="1:5" ht="15.75" customHeight="1">
      <c r="A16" s="27"/>
      <c r="B16" s="135"/>
      <c r="C16" s="27"/>
      <c r="D16" s="27"/>
      <c r="E16" s="27"/>
    </row>
    <row r="17" spans="1:5" ht="15.75" customHeight="1">
      <c r="A17" s="33" t="s">
        <v>66</v>
      </c>
      <c r="B17" s="136">
        <f>SUM(B4:B15)</f>
        <v>882.3599999999999</v>
      </c>
      <c r="C17" s="136">
        <f t="shared" ref="C17:E17" si="1">SUM(C4:C15)</f>
        <v>720.24999999999989</v>
      </c>
      <c r="D17" s="136">
        <f t="shared" si="1"/>
        <v>162.11000000000004</v>
      </c>
      <c r="E17" s="27"/>
    </row>
    <row r="18" spans="1:5" ht="15.75" customHeight="1">
      <c r="A18" s="27"/>
      <c r="B18" s="27"/>
      <c r="C18" s="27"/>
      <c r="D18" s="27"/>
      <c r="E18" s="27"/>
    </row>
    <row r="19" spans="1:5" ht="15.75" customHeight="1">
      <c r="A19" s="27"/>
      <c r="B19" s="25" t="str">
        <f>IF(SUM(B4:B17)=SUM('solution-Accounts'!B4:B17),"ok","-")</f>
        <v>ok</v>
      </c>
      <c r="C19" s="25" t="str">
        <f>IF(SUM(C4:C17)=SUM('solution-Accounts'!C4:C17),"ok","-")</f>
        <v>ok</v>
      </c>
      <c r="D19" s="25" t="str">
        <f>IF(SUM(D4:D17)=SUM('solution-Accounts'!D4:D17),"ok","-")</f>
        <v>ok</v>
      </c>
      <c r="E19" s="25" t="str">
        <f>IF(SUM(E4:E17)=SUM('solution-Accounts'!E4:E17),"ok","-")</f>
        <v>-</v>
      </c>
    </row>
  </sheetData>
  <conditionalFormatting sqref="B19:E19">
    <cfRule type="cellIs" dxfId="4" priority="1" operator="equal">
      <formula>"ok"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7"/>
  <sheetViews>
    <sheetView workbookViewId="0"/>
  </sheetViews>
  <sheetFormatPr defaultColWidth="12.5703125" defaultRowHeight="15.75" customHeight="1"/>
  <sheetData>
    <row r="1" spans="1:26">
      <c r="A1" s="1" t="s">
        <v>50</v>
      </c>
      <c r="B1" s="27"/>
      <c r="C1" s="27"/>
      <c r="D1" s="27"/>
      <c r="E1" s="27"/>
    </row>
    <row r="2" spans="1:26" ht="15.75" customHeight="1">
      <c r="A2" s="27"/>
      <c r="B2" s="27"/>
      <c r="C2" s="27"/>
      <c r="D2" s="27"/>
      <c r="E2" s="27"/>
    </row>
    <row r="3" spans="1:26" ht="15.75" customHeight="1">
      <c r="A3" s="34"/>
      <c r="B3" s="28" t="s">
        <v>51</v>
      </c>
      <c r="C3" s="28" t="s">
        <v>52</v>
      </c>
      <c r="D3" s="28" t="s">
        <v>53</v>
      </c>
      <c r="E3" s="3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>
      <c r="A4" s="29" t="s">
        <v>54</v>
      </c>
      <c r="B4" s="30">
        <v>129.80000000000001</v>
      </c>
      <c r="C4" s="31">
        <v>61.05</v>
      </c>
      <c r="D4" s="35">
        <v>68.75</v>
      </c>
      <c r="E4" s="36">
        <v>68.75</v>
      </c>
    </row>
    <row r="5" spans="1:26" ht="15.75" customHeight="1">
      <c r="A5" s="29" t="s">
        <v>55</v>
      </c>
      <c r="B5" s="30">
        <v>55.2</v>
      </c>
      <c r="C5" s="31">
        <v>122.9</v>
      </c>
      <c r="D5" s="35">
        <v>-67.7</v>
      </c>
      <c r="E5" s="36">
        <v>1.05</v>
      </c>
    </row>
    <row r="6" spans="1:26" ht="15.75" customHeight="1">
      <c r="A6" s="29" t="s">
        <v>56</v>
      </c>
      <c r="B6" s="30">
        <v>148.25</v>
      </c>
      <c r="C6" s="31">
        <v>145.15</v>
      </c>
      <c r="D6" s="35">
        <v>3.1</v>
      </c>
      <c r="E6" s="36">
        <v>4.1500000000000004</v>
      </c>
    </row>
    <row r="7" spans="1:26" ht="15.75" customHeight="1">
      <c r="A7" s="29" t="s">
        <v>57</v>
      </c>
      <c r="B7" s="30">
        <v>63.1</v>
      </c>
      <c r="C7" s="31">
        <v>18.149999999999999</v>
      </c>
      <c r="D7" s="35">
        <v>44.95</v>
      </c>
      <c r="E7" s="36">
        <v>49.1</v>
      </c>
    </row>
    <row r="8" spans="1:26" ht="15.75" customHeight="1">
      <c r="A8" s="29" t="s">
        <v>58</v>
      </c>
      <c r="B8" s="30">
        <v>16</v>
      </c>
      <c r="C8" s="31">
        <v>45.5</v>
      </c>
      <c r="D8" s="35">
        <v>-29.5</v>
      </c>
      <c r="E8" s="36">
        <v>19.600000000000001</v>
      </c>
    </row>
    <row r="9" spans="1:26" ht="15.75" customHeight="1">
      <c r="A9" s="29" t="s">
        <v>59</v>
      </c>
      <c r="B9" s="30">
        <v>59.92</v>
      </c>
      <c r="C9" s="31">
        <v>62.15</v>
      </c>
      <c r="D9" s="35">
        <v>-2.23</v>
      </c>
      <c r="E9" s="36">
        <v>17.37</v>
      </c>
    </row>
    <row r="10" spans="1:26" ht="15.75" customHeight="1">
      <c r="A10" s="29" t="s">
        <v>60</v>
      </c>
      <c r="B10" s="30">
        <v>61.35</v>
      </c>
      <c r="C10" s="31">
        <v>34.6</v>
      </c>
      <c r="D10" s="35">
        <v>26.75</v>
      </c>
      <c r="E10" s="36">
        <v>44.12</v>
      </c>
    </row>
    <row r="11" spans="1:26" ht="15.75" customHeight="1">
      <c r="A11" s="29" t="s">
        <v>61</v>
      </c>
      <c r="B11" s="30">
        <v>11.74</v>
      </c>
      <c r="C11" s="31">
        <v>25.54</v>
      </c>
      <c r="D11" s="35">
        <v>-13.8</v>
      </c>
      <c r="E11" s="36">
        <v>30.32</v>
      </c>
    </row>
    <row r="12" spans="1:26" ht="15.75" customHeight="1">
      <c r="A12" s="29" t="s">
        <v>62</v>
      </c>
      <c r="B12" s="30">
        <v>73.400000000000006</v>
      </c>
      <c r="C12" s="31">
        <v>69.989999999999995</v>
      </c>
      <c r="D12" s="35">
        <v>3.41</v>
      </c>
      <c r="E12" s="36">
        <v>33.729999999999997</v>
      </c>
    </row>
    <row r="13" spans="1:26" ht="15.75" customHeight="1">
      <c r="A13" s="29" t="s">
        <v>63</v>
      </c>
      <c r="B13" s="30">
        <v>42.5</v>
      </c>
      <c r="C13" s="31">
        <v>44.3</v>
      </c>
      <c r="D13" s="35">
        <v>-1.8</v>
      </c>
      <c r="E13" s="36">
        <v>31.93</v>
      </c>
    </row>
    <row r="14" spans="1:26" ht="15.75" customHeight="1">
      <c r="A14" s="29" t="s">
        <v>64</v>
      </c>
      <c r="B14" s="30">
        <v>53.3</v>
      </c>
      <c r="C14" s="31">
        <v>75.989999999999995</v>
      </c>
      <c r="D14" s="35">
        <v>-22.69</v>
      </c>
      <c r="E14" s="36">
        <v>9.24</v>
      </c>
    </row>
    <row r="15" spans="1:26" ht="15.75" customHeight="1">
      <c r="A15" s="29" t="s">
        <v>65</v>
      </c>
      <c r="B15" s="30">
        <v>167.8</v>
      </c>
      <c r="C15" s="31">
        <v>14.93</v>
      </c>
      <c r="D15" s="35">
        <v>152.87</v>
      </c>
      <c r="E15" s="36">
        <v>162.11000000000001</v>
      </c>
    </row>
    <row r="16" spans="1:26" ht="15.75" customHeight="1">
      <c r="A16" s="27"/>
      <c r="B16" s="27"/>
      <c r="C16" s="27"/>
      <c r="D16" s="27"/>
      <c r="E16" s="27"/>
    </row>
    <row r="17" spans="1:5" ht="15.75" customHeight="1">
      <c r="A17" s="33" t="s">
        <v>66</v>
      </c>
      <c r="B17" s="37">
        <v>882.36</v>
      </c>
      <c r="C17" s="37">
        <v>720.25</v>
      </c>
      <c r="D17" s="37">
        <v>162.11000000000001</v>
      </c>
      <c r="E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"/>
  <sheetViews>
    <sheetView workbookViewId="0"/>
  </sheetViews>
  <sheetFormatPr defaultColWidth="12.5703125" defaultRowHeight="15.75" customHeight="1"/>
  <cols>
    <col min="1" max="1" width="20.42578125" customWidth="1"/>
  </cols>
  <sheetData>
    <row r="1" spans="1:6" ht="15.75" customHeight="1">
      <c r="A1" s="19" t="s">
        <v>36</v>
      </c>
      <c r="B1" s="38"/>
      <c r="C1" s="20"/>
      <c r="E1" s="21"/>
    </row>
    <row r="3" spans="1:6" ht="15.75" customHeight="1">
      <c r="A3" s="22" t="s">
        <v>37</v>
      </c>
      <c r="B3" s="22" t="s">
        <v>38</v>
      </c>
      <c r="C3" s="22" t="s">
        <v>39</v>
      </c>
      <c r="D3" s="22" t="s">
        <v>40</v>
      </c>
      <c r="E3" s="22" t="s">
        <v>41</v>
      </c>
      <c r="F3" s="22" t="s">
        <v>42</v>
      </c>
    </row>
    <row r="4" spans="1:6" ht="15.75" customHeight="1">
      <c r="A4" s="20" t="s">
        <v>43</v>
      </c>
      <c r="B4" s="21">
        <v>5</v>
      </c>
      <c r="C4" s="20">
        <v>4</v>
      </c>
      <c r="D4" s="21">
        <f t="shared" ref="D4:D10" si="0">B4*C4</f>
        <v>20</v>
      </c>
      <c r="E4" s="21">
        <f t="shared" ref="E4:E10" si="1">IF(D4&gt;30,D4*0.2,IF(D4&gt;20,D4*0.1,0))</f>
        <v>0</v>
      </c>
      <c r="F4" s="21">
        <f t="shared" ref="F4:F10" si="2">D4-E4</f>
        <v>20</v>
      </c>
    </row>
    <row r="5" spans="1:6" ht="15.75" customHeight="1">
      <c r="A5" s="20" t="s">
        <v>44</v>
      </c>
      <c r="B5" s="21">
        <v>5.5</v>
      </c>
      <c r="C5" s="20">
        <v>8</v>
      </c>
      <c r="D5" s="21">
        <f t="shared" si="0"/>
        <v>44</v>
      </c>
      <c r="E5" s="21">
        <f t="shared" si="1"/>
        <v>8.8000000000000007</v>
      </c>
      <c r="F5" s="21">
        <f t="shared" si="2"/>
        <v>35.200000000000003</v>
      </c>
    </row>
    <row r="6" spans="1:6" ht="15.75" customHeight="1">
      <c r="A6" s="20" t="s">
        <v>45</v>
      </c>
      <c r="B6" s="21">
        <v>2.5</v>
      </c>
      <c r="C6" s="20">
        <v>10</v>
      </c>
      <c r="D6" s="21">
        <f t="shared" si="0"/>
        <v>25</v>
      </c>
      <c r="E6" s="21">
        <f t="shared" si="1"/>
        <v>2.5</v>
      </c>
      <c r="F6" s="21">
        <f t="shared" si="2"/>
        <v>22.5</v>
      </c>
    </row>
    <row r="7" spans="1:6" ht="15.75" customHeight="1">
      <c r="A7" s="20" t="s">
        <v>46</v>
      </c>
      <c r="B7" s="21">
        <v>6.75</v>
      </c>
      <c r="C7" s="20">
        <v>6</v>
      </c>
      <c r="D7" s="21">
        <f t="shared" si="0"/>
        <v>40.5</v>
      </c>
      <c r="E7" s="21">
        <f t="shared" si="1"/>
        <v>8.1</v>
      </c>
      <c r="F7" s="21">
        <f t="shared" si="2"/>
        <v>32.4</v>
      </c>
    </row>
    <row r="8" spans="1:6" ht="15.75" customHeight="1">
      <c r="A8" s="20" t="s">
        <v>47</v>
      </c>
      <c r="B8" s="21">
        <v>12</v>
      </c>
      <c r="C8" s="20">
        <v>3</v>
      </c>
      <c r="D8" s="21">
        <f t="shared" si="0"/>
        <v>36</v>
      </c>
      <c r="E8" s="21">
        <f t="shared" si="1"/>
        <v>7.2</v>
      </c>
      <c r="F8" s="21">
        <f t="shared" si="2"/>
        <v>28.8</v>
      </c>
    </row>
    <row r="9" spans="1:6" ht="15.75" customHeight="1">
      <c r="A9" s="20" t="s">
        <v>48</v>
      </c>
      <c r="B9" s="21">
        <v>4</v>
      </c>
      <c r="C9" s="20">
        <v>5</v>
      </c>
      <c r="D9" s="21">
        <f t="shared" si="0"/>
        <v>20</v>
      </c>
      <c r="E9" s="21">
        <f t="shared" si="1"/>
        <v>0</v>
      </c>
      <c r="F9" s="21">
        <f t="shared" si="2"/>
        <v>20</v>
      </c>
    </row>
    <row r="10" spans="1:6" ht="15.75" customHeight="1">
      <c r="A10" s="20" t="s">
        <v>49</v>
      </c>
      <c r="B10" s="21">
        <v>9.99</v>
      </c>
      <c r="C10" s="20">
        <v>3</v>
      </c>
      <c r="D10" s="21">
        <f t="shared" si="0"/>
        <v>29.97</v>
      </c>
      <c r="E10" s="21">
        <f t="shared" si="1"/>
        <v>2.9969999999999999</v>
      </c>
      <c r="F10" s="21">
        <f t="shared" si="2"/>
        <v>26.972999999999999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1000"/>
  <sheetViews>
    <sheetView workbookViewId="0">
      <selection activeCell="P19" sqref="P19"/>
    </sheetView>
  </sheetViews>
  <sheetFormatPr defaultColWidth="12.5703125" defaultRowHeight="15.75" customHeight="1"/>
  <cols>
    <col min="1" max="1" width="16.28515625" customWidth="1"/>
    <col min="2" max="13" width="5.7109375" customWidth="1"/>
    <col min="15" max="15" width="17.28515625" bestFit="1" customWidth="1"/>
    <col min="16" max="16" width="10" bestFit="1" customWidth="1"/>
  </cols>
  <sheetData>
    <row r="1" spans="1:17">
      <c r="A1" s="39" t="s">
        <v>67</v>
      </c>
      <c r="N1" s="25"/>
    </row>
    <row r="2" spans="1:17" ht="15.75" customHeight="1">
      <c r="A2" s="40" t="s">
        <v>68</v>
      </c>
      <c r="B2" s="41">
        <v>31</v>
      </c>
      <c r="C2" s="41">
        <v>28</v>
      </c>
      <c r="D2" s="41">
        <v>31</v>
      </c>
      <c r="E2" s="41">
        <v>30</v>
      </c>
      <c r="F2" s="41">
        <v>31</v>
      </c>
      <c r="G2" s="41">
        <v>30</v>
      </c>
      <c r="H2" s="41">
        <v>31</v>
      </c>
      <c r="I2" s="41">
        <v>31</v>
      </c>
      <c r="J2" s="41">
        <v>30</v>
      </c>
      <c r="K2" s="41">
        <v>31</v>
      </c>
      <c r="L2" s="41">
        <v>30</v>
      </c>
      <c r="M2" s="41">
        <v>31</v>
      </c>
      <c r="N2" s="42"/>
      <c r="O2" s="43" t="s">
        <v>69</v>
      </c>
      <c r="P2" s="44"/>
    </row>
    <row r="3" spans="1:17" ht="15.75" customHeight="1">
      <c r="A3" s="40" t="s">
        <v>70</v>
      </c>
      <c r="B3" s="45" t="s">
        <v>71</v>
      </c>
      <c r="C3" s="45" t="s">
        <v>72</v>
      </c>
      <c r="D3" s="45" t="s">
        <v>73</v>
      </c>
      <c r="E3" s="45" t="s">
        <v>74</v>
      </c>
      <c r="F3" s="45" t="s">
        <v>58</v>
      </c>
      <c r="G3" s="45" t="s">
        <v>75</v>
      </c>
      <c r="H3" s="45" t="s">
        <v>76</v>
      </c>
      <c r="I3" s="45" t="s">
        <v>77</v>
      </c>
      <c r="J3" s="45" t="s">
        <v>78</v>
      </c>
      <c r="K3" s="45" t="s">
        <v>79</v>
      </c>
      <c r="L3" s="45" t="s">
        <v>80</v>
      </c>
      <c r="M3" s="45" t="s">
        <v>81</v>
      </c>
      <c r="N3" s="46"/>
      <c r="O3" s="47" t="s">
        <v>82</v>
      </c>
      <c r="P3" s="48">
        <v>0.15</v>
      </c>
    </row>
    <row r="4" spans="1:17" ht="15.75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46"/>
      <c r="O4" s="51" t="s">
        <v>83</v>
      </c>
      <c r="P4" s="52">
        <v>2.5000000000000001E-2</v>
      </c>
    </row>
    <row r="5" spans="1:17" ht="15.75" customHeight="1">
      <c r="A5" s="53" t="s">
        <v>84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46"/>
      <c r="O5" s="46"/>
      <c r="P5" s="46"/>
    </row>
    <row r="6" spans="1:17" ht="15.75" customHeight="1">
      <c r="A6" s="54" t="s">
        <v>85</v>
      </c>
      <c r="B6" s="55">
        <v>1000</v>
      </c>
      <c r="C6" s="56">
        <f t="shared" ref="C6:M6" si="0">B7</f>
        <v>1102</v>
      </c>
      <c r="D6" s="56">
        <f t="shared" si="0"/>
        <v>1320</v>
      </c>
      <c r="E6" s="56">
        <f t="shared" si="0"/>
        <v>1505</v>
      </c>
      <c r="F6" s="56">
        <f t="shared" si="0"/>
        <v>1620</v>
      </c>
      <c r="G6" s="56">
        <f t="shared" si="0"/>
        <v>1705</v>
      </c>
      <c r="H6" s="56">
        <f t="shared" si="0"/>
        <v>1795</v>
      </c>
      <c r="I6" s="56">
        <f t="shared" si="0"/>
        <v>1905</v>
      </c>
      <c r="J6" s="56">
        <f t="shared" si="0"/>
        <v>1975</v>
      </c>
      <c r="K6" s="56">
        <f t="shared" si="0"/>
        <v>2030</v>
      </c>
      <c r="L6" s="56">
        <f t="shared" si="0"/>
        <v>2105</v>
      </c>
      <c r="M6" s="56">
        <f t="shared" si="0"/>
        <v>2210</v>
      </c>
      <c r="N6" s="46"/>
      <c r="O6" s="57" t="s">
        <v>86</v>
      </c>
      <c r="P6" s="58" t="s">
        <v>87</v>
      </c>
    </row>
    <row r="7" spans="1:17" ht="15.75" customHeight="1">
      <c r="A7" s="59" t="s">
        <v>88</v>
      </c>
      <c r="B7" s="60">
        <v>1102</v>
      </c>
      <c r="C7" s="60">
        <v>1320</v>
      </c>
      <c r="D7" s="60">
        <v>1505</v>
      </c>
      <c r="E7" s="60">
        <v>1620</v>
      </c>
      <c r="F7" s="60">
        <v>1705</v>
      </c>
      <c r="G7" s="60">
        <v>1795</v>
      </c>
      <c r="H7" s="60">
        <v>1905</v>
      </c>
      <c r="I7" s="60">
        <v>1975</v>
      </c>
      <c r="J7" s="60">
        <v>2030</v>
      </c>
      <c r="K7" s="60">
        <v>2105</v>
      </c>
      <c r="L7" s="60">
        <v>2210</v>
      </c>
      <c r="M7" s="60">
        <v>2325</v>
      </c>
      <c r="N7" s="46"/>
      <c r="O7" s="61" t="s">
        <v>89</v>
      </c>
      <c r="P7" s="62">
        <v>0.2</v>
      </c>
    </row>
    <row r="8" spans="1:17" ht="15.75" customHeight="1">
      <c r="A8" s="59" t="s">
        <v>90</v>
      </c>
      <c r="B8" s="63">
        <f t="shared" ref="B8:M8" si="1">IF(B7=0,"-",B7-B6)</f>
        <v>102</v>
      </c>
      <c r="C8" s="64">
        <f t="shared" si="1"/>
        <v>218</v>
      </c>
      <c r="D8" s="64">
        <f t="shared" si="1"/>
        <v>185</v>
      </c>
      <c r="E8" s="64">
        <f t="shared" si="1"/>
        <v>115</v>
      </c>
      <c r="F8" s="64">
        <f t="shared" si="1"/>
        <v>85</v>
      </c>
      <c r="G8" s="64">
        <f t="shared" si="1"/>
        <v>90</v>
      </c>
      <c r="H8" s="64">
        <f t="shared" si="1"/>
        <v>110</v>
      </c>
      <c r="I8" s="64">
        <f t="shared" si="1"/>
        <v>70</v>
      </c>
      <c r="J8" s="64">
        <f t="shared" si="1"/>
        <v>55</v>
      </c>
      <c r="K8" s="64">
        <f t="shared" si="1"/>
        <v>75</v>
      </c>
      <c r="L8" s="64">
        <f t="shared" si="1"/>
        <v>105</v>
      </c>
      <c r="M8" s="64">
        <f t="shared" si="1"/>
        <v>115</v>
      </c>
      <c r="N8" s="46"/>
      <c r="O8" s="65" t="s">
        <v>91</v>
      </c>
      <c r="P8" s="66">
        <v>0.17</v>
      </c>
    </row>
    <row r="9" spans="1:17" ht="15.75" customHeight="1">
      <c r="A9" s="67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46"/>
    </row>
    <row r="10" spans="1:17" ht="15.75" customHeight="1">
      <c r="A10" s="67" t="s">
        <v>92</v>
      </c>
      <c r="B10" s="69">
        <f>B8*$P$3</f>
        <v>15.299999999999999</v>
      </c>
      <c r="C10" s="69">
        <f t="shared" ref="C10:M10" si="2">C8*$P$3</f>
        <v>32.699999999999996</v>
      </c>
      <c r="D10" s="69">
        <f t="shared" si="2"/>
        <v>27.75</v>
      </c>
      <c r="E10" s="69">
        <f t="shared" si="2"/>
        <v>17.25</v>
      </c>
      <c r="F10" s="69">
        <f t="shared" si="2"/>
        <v>12.75</v>
      </c>
      <c r="G10" s="69">
        <f t="shared" si="2"/>
        <v>13.5</v>
      </c>
      <c r="H10" s="69">
        <f t="shared" si="2"/>
        <v>16.5</v>
      </c>
      <c r="I10" s="69">
        <f t="shared" si="2"/>
        <v>10.5</v>
      </c>
      <c r="J10" s="69">
        <f t="shared" si="2"/>
        <v>8.25</v>
      </c>
      <c r="K10" s="69">
        <f t="shared" si="2"/>
        <v>11.25</v>
      </c>
      <c r="L10" s="69">
        <f t="shared" si="2"/>
        <v>15.75</v>
      </c>
      <c r="M10" s="69">
        <f t="shared" si="2"/>
        <v>17.25</v>
      </c>
      <c r="N10" s="46" t="str">
        <f>IF(SUM(B10:M10)='solution-EnergyCosts'!N10,"ok","-")</f>
        <v>ok</v>
      </c>
      <c r="O10" s="50"/>
      <c r="P10" s="50"/>
    </row>
    <row r="11" spans="1:17" ht="15.75" customHeight="1">
      <c r="A11" s="67" t="s">
        <v>93</v>
      </c>
      <c r="B11" s="70">
        <f>B2*$P7</f>
        <v>6.2</v>
      </c>
      <c r="C11" s="70">
        <f t="shared" ref="C11:M11" si="3">C2*$P7</f>
        <v>5.6000000000000005</v>
      </c>
      <c r="D11" s="70">
        <f t="shared" si="3"/>
        <v>6.2</v>
      </c>
      <c r="E11" s="70">
        <f t="shared" si="3"/>
        <v>6</v>
      </c>
      <c r="F11" s="70">
        <f t="shared" si="3"/>
        <v>6.2</v>
      </c>
      <c r="G11" s="70">
        <f t="shared" si="3"/>
        <v>6</v>
      </c>
      <c r="H11" s="70">
        <f t="shared" si="3"/>
        <v>6.2</v>
      </c>
      <c r="I11" s="70">
        <f t="shared" si="3"/>
        <v>6.2</v>
      </c>
      <c r="J11" s="70">
        <f t="shared" si="3"/>
        <v>6</v>
      </c>
      <c r="K11" s="70">
        <f t="shared" si="3"/>
        <v>6.2</v>
      </c>
      <c r="L11" s="70">
        <f t="shared" si="3"/>
        <v>6</v>
      </c>
      <c r="M11" s="70">
        <f t="shared" si="3"/>
        <v>6.2</v>
      </c>
      <c r="N11" s="46" t="str">
        <f>IF(SUM(B11:M11)='solution-EnergyCosts'!N11,"ok","-")</f>
        <v>ok</v>
      </c>
      <c r="O11" s="71" t="s">
        <v>94</v>
      </c>
      <c r="P11" s="72" t="s">
        <v>95</v>
      </c>
    </row>
    <row r="12" spans="1:17" ht="15.75" customHeight="1">
      <c r="A12" s="67" t="s">
        <v>96</v>
      </c>
      <c r="B12" s="70">
        <f>B10+B11</f>
        <v>21.5</v>
      </c>
      <c r="C12" s="70">
        <f t="shared" ref="C12:M12" si="4">C10+C11</f>
        <v>38.299999999999997</v>
      </c>
      <c r="D12" s="70">
        <f t="shared" si="4"/>
        <v>33.950000000000003</v>
      </c>
      <c r="E12" s="70">
        <f t="shared" si="4"/>
        <v>23.25</v>
      </c>
      <c r="F12" s="70">
        <f t="shared" si="4"/>
        <v>18.95</v>
      </c>
      <c r="G12" s="70">
        <f t="shared" si="4"/>
        <v>19.5</v>
      </c>
      <c r="H12" s="70">
        <f t="shared" si="4"/>
        <v>22.7</v>
      </c>
      <c r="I12" s="70">
        <f t="shared" si="4"/>
        <v>16.7</v>
      </c>
      <c r="J12" s="70">
        <f t="shared" si="4"/>
        <v>14.25</v>
      </c>
      <c r="K12" s="70">
        <f t="shared" si="4"/>
        <v>17.45</v>
      </c>
      <c r="L12" s="70">
        <f t="shared" si="4"/>
        <v>21.75</v>
      </c>
      <c r="M12" s="70">
        <f t="shared" si="4"/>
        <v>23.45</v>
      </c>
      <c r="N12" s="46" t="str">
        <f>IF(SUM(B12:M12)='solution-EnergyCosts'!N12,"ok","-")</f>
        <v>ok</v>
      </c>
      <c r="O12" s="73" t="s">
        <v>89</v>
      </c>
      <c r="P12" s="137">
        <f>SUM(B12:M12)</f>
        <v>271.74999999999994</v>
      </c>
      <c r="Q12" s="25" t="str">
        <f>IF(P12='solution-EnergyCosts'!P12,"ok","-")</f>
        <v>ok</v>
      </c>
    </row>
    <row r="13" spans="1:17" ht="15.75" customHeight="1"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46"/>
      <c r="O13" s="75" t="s">
        <v>91</v>
      </c>
      <c r="P13" s="76">
        <f>SUM(B21:M21)</f>
        <v>83.675000000000011</v>
      </c>
      <c r="Q13" s="25" t="str">
        <f>IF(P13='solution-EnergyCosts'!P13,"ok","-")</f>
        <v>ok</v>
      </c>
    </row>
    <row r="14" spans="1:17" ht="15.75" customHeight="1">
      <c r="A14" s="77" t="s">
        <v>97</v>
      </c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46"/>
      <c r="O14" s="80" t="s">
        <v>66</v>
      </c>
      <c r="P14" s="138">
        <f>P12+P13</f>
        <v>355.42499999999995</v>
      </c>
      <c r="Q14" s="25" t="str">
        <f>IF(P14='solution-EnergyCosts'!P14,"ok","-")</f>
        <v>ok</v>
      </c>
    </row>
    <row r="15" spans="1:17" ht="15.75" customHeight="1">
      <c r="A15" s="81" t="s">
        <v>85</v>
      </c>
      <c r="B15" s="78">
        <v>250</v>
      </c>
      <c r="C15" s="82">
        <f t="shared" ref="C15:M15" si="5">B16</f>
        <v>360</v>
      </c>
      <c r="D15" s="82">
        <f t="shared" si="5"/>
        <v>455</v>
      </c>
      <c r="E15" s="82">
        <f t="shared" si="5"/>
        <v>545</v>
      </c>
      <c r="F15" s="82">
        <f t="shared" si="5"/>
        <v>630</v>
      </c>
      <c r="G15" s="82">
        <f t="shared" si="5"/>
        <v>705</v>
      </c>
      <c r="H15" s="82">
        <f t="shared" si="5"/>
        <v>745</v>
      </c>
      <c r="I15" s="82">
        <f t="shared" si="5"/>
        <v>780</v>
      </c>
      <c r="J15" s="82">
        <f t="shared" si="5"/>
        <v>802</v>
      </c>
      <c r="K15" s="82">
        <f t="shared" si="5"/>
        <v>855</v>
      </c>
      <c r="L15" s="82">
        <f t="shared" si="5"/>
        <v>915</v>
      </c>
      <c r="M15" s="82">
        <f t="shared" si="5"/>
        <v>1002</v>
      </c>
      <c r="N15" s="46"/>
      <c r="Q15" s="25"/>
    </row>
    <row r="16" spans="1:17" ht="15.75" customHeight="1">
      <c r="A16" s="83" t="s">
        <v>88</v>
      </c>
      <c r="B16" s="84">
        <v>360</v>
      </c>
      <c r="C16" s="85">
        <v>455</v>
      </c>
      <c r="D16" s="85">
        <v>545</v>
      </c>
      <c r="E16" s="85">
        <v>630</v>
      </c>
      <c r="F16" s="85">
        <v>705</v>
      </c>
      <c r="G16" s="85">
        <v>745</v>
      </c>
      <c r="H16" s="85">
        <v>780</v>
      </c>
      <c r="I16" s="85">
        <v>802</v>
      </c>
      <c r="J16" s="85">
        <v>855</v>
      </c>
      <c r="K16" s="85">
        <v>915</v>
      </c>
      <c r="L16" s="85">
        <v>1002</v>
      </c>
      <c r="M16" s="85">
        <v>1115</v>
      </c>
      <c r="N16" s="46"/>
      <c r="O16" s="86" t="s">
        <v>98</v>
      </c>
      <c r="P16" s="87">
        <f>SUM(B2:M2)</f>
        <v>365</v>
      </c>
      <c r="Q16" s="25" t="str">
        <f>IF(P16='solution-EnergyCosts'!P16,"ok","-")</f>
        <v>ok</v>
      </c>
    </row>
    <row r="17" spans="1:17" ht="15.75" customHeight="1">
      <c r="A17" s="83" t="s">
        <v>90</v>
      </c>
      <c r="B17" s="88">
        <f t="shared" ref="B17:M17" si="6">IF(B16=0,"-",B16-B15)</f>
        <v>110</v>
      </c>
      <c r="C17" s="88">
        <f t="shared" si="6"/>
        <v>95</v>
      </c>
      <c r="D17" s="88">
        <f t="shared" si="6"/>
        <v>90</v>
      </c>
      <c r="E17" s="88">
        <f t="shared" si="6"/>
        <v>85</v>
      </c>
      <c r="F17" s="88">
        <f t="shared" si="6"/>
        <v>75</v>
      </c>
      <c r="G17" s="88">
        <f t="shared" si="6"/>
        <v>40</v>
      </c>
      <c r="H17" s="88">
        <f t="shared" si="6"/>
        <v>35</v>
      </c>
      <c r="I17" s="88">
        <f t="shared" si="6"/>
        <v>22</v>
      </c>
      <c r="J17" s="88">
        <f t="shared" si="6"/>
        <v>53</v>
      </c>
      <c r="K17" s="88">
        <f t="shared" si="6"/>
        <v>60</v>
      </c>
      <c r="L17" s="88">
        <f t="shared" si="6"/>
        <v>87</v>
      </c>
      <c r="M17" s="88">
        <f t="shared" si="6"/>
        <v>113</v>
      </c>
      <c r="N17" s="46"/>
      <c r="O17" s="86" t="s">
        <v>99</v>
      </c>
      <c r="P17" s="87">
        <f>P14/P16</f>
        <v>0.97376712328767112</v>
      </c>
      <c r="Q17" s="25" t="str">
        <f>IF(P17='solution-EnergyCosts'!P17,"ok","-")</f>
        <v>ok</v>
      </c>
    </row>
    <row r="18" spans="1:17" ht="15.75" customHeight="1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46"/>
      <c r="O18" s="50"/>
      <c r="P18" s="50"/>
    </row>
    <row r="19" spans="1:17" ht="15.75" customHeight="1">
      <c r="A19" s="89" t="s">
        <v>92</v>
      </c>
      <c r="B19" s="69">
        <f>B17*$P4</f>
        <v>2.75</v>
      </c>
      <c r="C19" s="69">
        <f t="shared" ref="C19:M19" si="7">C17*$P4</f>
        <v>2.375</v>
      </c>
      <c r="D19" s="69">
        <f t="shared" si="7"/>
        <v>2.25</v>
      </c>
      <c r="E19" s="69">
        <f t="shared" si="7"/>
        <v>2.125</v>
      </c>
      <c r="F19" s="69">
        <f t="shared" si="7"/>
        <v>1.875</v>
      </c>
      <c r="G19" s="69">
        <f t="shared" si="7"/>
        <v>1</v>
      </c>
      <c r="H19" s="69">
        <f t="shared" si="7"/>
        <v>0.875</v>
      </c>
      <c r="I19" s="69">
        <f t="shared" si="7"/>
        <v>0.55000000000000004</v>
      </c>
      <c r="J19" s="69">
        <f t="shared" si="7"/>
        <v>1.3250000000000002</v>
      </c>
      <c r="K19" s="69">
        <f t="shared" si="7"/>
        <v>1.5</v>
      </c>
      <c r="L19" s="69">
        <f t="shared" si="7"/>
        <v>2.1750000000000003</v>
      </c>
      <c r="M19" s="69">
        <f t="shared" si="7"/>
        <v>2.8250000000000002</v>
      </c>
      <c r="N19" s="46" t="str">
        <f>IF(SUM(B19:M19)='solution-EnergyCosts'!N19,"ok","-")</f>
        <v>ok</v>
      </c>
    </row>
    <row r="20" spans="1:17" ht="15.75" customHeight="1">
      <c r="A20" s="89" t="s">
        <v>93</v>
      </c>
      <c r="B20" s="69">
        <f>B2*$P8</f>
        <v>5.2700000000000005</v>
      </c>
      <c r="C20" s="69">
        <f t="shared" ref="C20:M20" si="8">C2*$P8</f>
        <v>4.7600000000000007</v>
      </c>
      <c r="D20" s="69">
        <f t="shared" si="8"/>
        <v>5.2700000000000005</v>
      </c>
      <c r="E20" s="69">
        <f t="shared" si="8"/>
        <v>5.1000000000000005</v>
      </c>
      <c r="F20" s="69">
        <f t="shared" si="8"/>
        <v>5.2700000000000005</v>
      </c>
      <c r="G20" s="69">
        <f t="shared" si="8"/>
        <v>5.1000000000000005</v>
      </c>
      <c r="H20" s="69">
        <f t="shared" si="8"/>
        <v>5.2700000000000005</v>
      </c>
      <c r="I20" s="69">
        <f t="shared" si="8"/>
        <v>5.2700000000000005</v>
      </c>
      <c r="J20" s="69">
        <f t="shared" si="8"/>
        <v>5.1000000000000005</v>
      </c>
      <c r="K20" s="69">
        <f t="shared" si="8"/>
        <v>5.2700000000000005</v>
      </c>
      <c r="L20" s="69">
        <f t="shared" si="8"/>
        <v>5.1000000000000005</v>
      </c>
      <c r="M20" s="69">
        <f t="shared" si="8"/>
        <v>5.2700000000000005</v>
      </c>
      <c r="N20" s="46" t="str">
        <f>IF(SUM(B20:M20)='solution-EnergyCosts'!N20,"ok","-")</f>
        <v>ok</v>
      </c>
    </row>
    <row r="21" spans="1:17" ht="15.75" customHeight="1">
      <c r="A21" s="89" t="s">
        <v>96</v>
      </c>
      <c r="B21" s="69">
        <f>B19+B20</f>
        <v>8.02</v>
      </c>
      <c r="C21" s="69">
        <f t="shared" ref="C21:M21" si="9">C19+C20</f>
        <v>7.1350000000000007</v>
      </c>
      <c r="D21" s="69">
        <f t="shared" si="9"/>
        <v>7.5200000000000005</v>
      </c>
      <c r="E21" s="69">
        <f t="shared" si="9"/>
        <v>7.2250000000000005</v>
      </c>
      <c r="F21" s="69">
        <f t="shared" si="9"/>
        <v>7.1450000000000005</v>
      </c>
      <c r="G21" s="69">
        <f t="shared" si="9"/>
        <v>6.1000000000000005</v>
      </c>
      <c r="H21" s="69">
        <f t="shared" si="9"/>
        <v>6.1450000000000005</v>
      </c>
      <c r="I21" s="69">
        <f t="shared" si="9"/>
        <v>5.82</v>
      </c>
      <c r="J21" s="69">
        <f t="shared" si="9"/>
        <v>6.4250000000000007</v>
      </c>
      <c r="K21" s="69">
        <f t="shared" si="9"/>
        <v>6.7700000000000005</v>
      </c>
      <c r="L21" s="69">
        <f t="shared" si="9"/>
        <v>7.2750000000000004</v>
      </c>
      <c r="M21" s="69">
        <f t="shared" si="9"/>
        <v>8.0950000000000006</v>
      </c>
      <c r="N21" s="46" t="str">
        <f>IF(SUM(B21:M21)='solution-EnergyCosts'!N21,"ok","-")</f>
        <v>ok</v>
      </c>
    </row>
    <row r="22" spans="1:17" ht="15.75" customHeight="1">
      <c r="N22" s="46"/>
    </row>
    <row r="23" spans="1:17" ht="15.75" customHeight="1">
      <c r="A23" s="19" t="s">
        <v>100</v>
      </c>
      <c r="B23" s="70">
        <f>B12+B21</f>
        <v>29.52</v>
      </c>
      <c r="C23" s="70">
        <f t="shared" ref="C23:M23" si="10">C12+C21</f>
        <v>45.434999999999995</v>
      </c>
      <c r="D23" s="70">
        <f t="shared" si="10"/>
        <v>41.470000000000006</v>
      </c>
      <c r="E23" s="70">
        <f t="shared" si="10"/>
        <v>30.475000000000001</v>
      </c>
      <c r="F23" s="70">
        <f t="shared" si="10"/>
        <v>26.094999999999999</v>
      </c>
      <c r="G23" s="70">
        <f t="shared" si="10"/>
        <v>25.6</v>
      </c>
      <c r="H23" s="70">
        <f t="shared" si="10"/>
        <v>28.844999999999999</v>
      </c>
      <c r="I23" s="70">
        <f t="shared" si="10"/>
        <v>22.52</v>
      </c>
      <c r="J23" s="70">
        <f t="shared" si="10"/>
        <v>20.675000000000001</v>
      </c>
      <c r="K23" s="70">
        <f t="shared" si="10"/>
        <v>24.22</v>
      </c>
      <c r="L23" s="70">
        <f t="shared" si="10"/>
        <v>29.024999999999999</v>
      </c>
      <c r="M23" s="70">
        <f t="shared" si="10"/>
        <v>31.545000000000002</v>
      </c>
      <c r="N23" s="46" t="str">
        <f>IF(SUM(B23:M23)='solution-EnergyCosts'!N23,"ok","-")</f>
        <v>ok</v>
      </c>
    </row>
    <row r="24" spans="1:17" ht="15.75" customHeight="1">
      <c r="A24" s="19" t="s">
        <v>101</v>
      </c>
      <c r="B24" s="69">
        <f>B23/B2</f>
        <v>0.95225806451612904</v>
      </c>
      <c r="C24" s="69">
        <f t="shared" ref="C24:M24" si="11">C23/C2</f>
        <v>1.6226785714285712</v>
      </c>
      <c r="D24" s="69">
        <f t="shared" si="11"/>
        <v>1.3377419354838711</v>
      </c>
      <c r="E24" s="69">
        <f t="shared" si="11"/>
        <v>1.0158333333333334</v>
      </c>
      <c r="F24" s="69">
        <f t="shared" si="11"/>
        <v>0.84177419354838701</v>
      </c>
      <c r="G24" s="69">
        <f t="shared" si="11"/>
        <v>0.85333333333333339</v>
      </c>
      <c r="H24" s="69">
        <f t="shared" si="11"/>
        <v>0.93048387096774188</v>
      </c>
      <c r="I24" s="69">
        <f t="shared" si="11"/>
        <v>0.7264516129032258</v>
      </c>
      <c r="J24" s="69">
        <f t="shared" si="11"/>
        <v>0.68916666666666671</v>
      </c>
      <c r="K24" s="69">
        <f t="shared" si="11"/>
        <v>0.78129032258064512</v>
      </c>
      <c r="L24" s="69">
        <f t="shared" si="11"/>
        <v>0.96749999999999992</v>
      </c>
      <c r="M24" s="69">
        <f t="shared" si="11"/>
        <v>1.0175806451612903</v>
      </c>
      <c r="N24" s="46" t="str">
        <f>IF(SUM(B24:M24)='solution-EnergyCosts'!N24,"ok","-")</f>
        <v>ok</v>
      </c>
    </row>
    <row r="25" spans="1:17" ht="15.75" customHeight="1">
      <c r="N25" s="25"/>
    </row>
    <row r="26" spans="1:17" ht="15.75" customHeight="1">
      <c r="N26" s="25"/>
    </row>
    <row r="27" spans="1:17" ht="15.75" customHeight="1">
      <c r="N27" s="25"/>
    </row>
    <row r="28" spans="1:17" ht="15.75" customHeight="1">
      <c r="N28" s="25"/>
    </row>
    <row r="29" spans="1:17" ht="15.75" customHeight="1">
      <c r="A29" s="40"/>
      <c r="N29" s="25"/>
    </row>
    <row r="30" spans="1:17" ht="15.75" customHeight="1">
      <c r="N30" s="25"/>
    </row>
    <row r="31" spans="1:17" ht="15.75" customHeight="1">
      <c r="N31" s="25"/>
    </row>
    <row r="32" spans="1:17" ht="15.75" customHeight="1">
      <c r="N32" s="25"/>
    </row>
    <row r="33" spans="14:14" ht="15.75" customHeight="1">
      <c r="N33" s="25"/>
    </row>
    <row r="34" spans="14:14" ht="15.75" customHeight="1">
      <c r="N34" s="25"/>
    </row>
    <row r="35" spans="14:14" ht="15.75" customHeight="1">
      <c r="N35" s="25"/>
    </row>
    <row r="36" spans="14:14" ht="15.75" customHeight="1">
      <c r="N36" s="25"/>
    </row>
    <row r="37" spans="14:14" ht="15.75" customHeight="1">
      <c r="N37" s="25"/>
    </row>
    <row r="38" spans="14:14" ht="15.75" customHeight="1">
      <c r="N38" s="25"/>
    </row>
    <row r="39" spans="14:14" ht="15.75" customHeight="1">
      <c r="N39" s="25"/>
    </row>
    <row r="40" spans="14:14" ht="15.75" customHeight="1">
      <c r="N40" s="25"/>
    </row>
    <row r="41" spans="14:14" ht="15.75" customHeight="1">
      <c r="N41" s="25"/>
    </row>
    <row r="42" spans="14:14" ht="15.75" customHeight="1">
      <c r="N42" s="25"/>
    </row>
    <row r="43" spans="14:14" ht="15.75" customHeight="1">
      <c r="N43" s="25"/>
    </row>
    <row r="44" spans="14:14" ht="15.75" customHeight="1">
      <c r="N44" s="25"/>
    </row>
    <row r="45" spans="14:14" ht="15.75" customHeight="1">
      <c r="N45" s="25"/>
    </row>
    <row r="46" spans="14:14" ht="15.75" customHeight="1">
      <c r="N46" s="25"/>
    </row>
    <row r="47" spans="14:14" ht="15.75" customHeight="1">
      <c r="N47" s="25"/>
    </row>
    <row r="48" spans="14:14" ht="15.75" customHeight="1">
      <c r="N48" s="25"/>
    </row>
    <row r="49" spans="14:14" ht="15.75" customHeight="1">
      <c r="N49" s="25"/>
    </row>
    <row r="50" spans="14:14" ht="15.75" customHeight="1">
      <c r="N50" s="25"/>
    </row>
    <row r="51" spans="14:14" ht="15.75" customHeight="1">
      <c r="N51" s="25"/>
    </row>
    <row r="52" spans="14:14" ht="15.75" customHeight="1">
      <c r="N52" s="25"/>
    </row>
    <row r="53" spans="14:14" ht="15.75" customHeight="1">
      <c r="N53" s="25"/>
    </row>
    <row r="54" spans="14:14" ht="15.75" customHeight="1">
      <c r="N54" s="25"/>
    </row>
    <row r="55" spans="14:14" ht="15.75" customHeight="1">
      <c r="N55" s="25"/>
    </row>
    <row r="56" spans="14:14" ht="15.75" customHeight="1">
      <c r="N56" s="25"/>
    </row>
    <row r="57" spans="14:14" ht="15.75" customHeight="1">
      <c r="N57" s="25"/>
    </row>
    <row r="58" spans="14:14" ht="15.75" customHeight="1">
      <c r="N58" s="25"/>
    </row>
    <row r="59" spans="14:14" ht="15.75" customHeight="1">
      <c r="N59" s="25"/>
    </row>
    <row r="60" spans="14:14" ht="15.75" customHeight="1">
      <c r="N60" s="25"/>
    </row>
    <row r="61" spans="14:14" ht="15.75" customHeight="1">
      <c r="N61" s="25"/>
    </row>
    <row r="62" spans="14:14" ht="15.75" customHeight="1">
      <c r="N62" s="25"/>
    </row>
    <row r="63" spans="14:14" ht="15.75" customHeight="1">
      <c r="N63" s="25"/>
    </row>
    <row r="64" spans="14:14" ht="15.75" customHeight="1">
      <c r="N64" s="25"/>
    </row>
    <row r="65" spans="14:14" ht="15.75" customHeight="1">
      <c r="N65" s="25"/>
    </row>
    <row r="66" spans="14:14" ht="15.75" customHeight="1">
      <c r="N66" s="25"/>
    </row>
    <row r="67" spans="14:14" ht="15.75" customHeight="1">
      <c r="N67" s="25"/>
    </row>
    <row r="68" spans="14:14" ht="15.75" customHeight="1">
      <c r="N68" s="25"/>
    </row>
    <row r="69" spans="14:14" ht="15.75" customHeight="1">
      <c r="N69" s="25"/>
    </row>
    <row r="70" spans="14:14" ht="15.75" customHeight="1">
      <c r="N70" s="25"/>
    </row>
    <row r="71" spans="14:14" ht="15.75" customHeight="1">
      <c r="N71" s="25"/>
    </row>
    <row r="72" spans="14:14" ht="15.75" customHeight="1">
      <c r="N72" s="25"/>
    </row>
    <row r="73" spans="14:14" ht="15.75" customHeight="1">
      <c r="N73" s="25"/>
    </row>
    <row r="74" spans="14:14" ht="15.75" customHeight="1">
      <c r="N74" s="25"/>
    </row>
    <row r="75" spans="14:14" ht="15.75" customHeight="1">
      <c r="N75" s="25"/>
    </row>
    <row r="76" spans="14:14" ht="15.75" customHeight="1">
      <c r="N76" s="25"/>
    </row>
    <row r="77" spans="14:14" ht="15.75" customHeight="1">
      <c r="N77" s="25"/>
    </row>
    <row r="78" spans="14:14" ht="15.75" customHeight="1">
      <c r="N78" s="25"/>
    </row>
    <row r="79" spans="14:14" ht="15.75" customHeight="1">
      <c r="N79" s="25"/>
    </row>
    <row r="80" spans="14:14" ht="15.75" customHeight="1">
      <c r="N80" s="25"/>
    </row>
    <row r="81" spans="14:14" ht="15.75" customHeight="1">
      <c r="N81" s="25"/>
    </row>
    <row r="82" spans="14:14" ht="15.75" customHeight="1">
      <c r="N82" s="25"/>
    </row>
    <row r="83" spans="14:14" ht="15.75" customHeight="1">
      <c r="N83" s="25"/>
    </row>
    <row r="84" spans="14:14" ht="15.75" customHeight="1">
      <c r="N84" s="25"/>
    </row>
    <row r="85" spans="14:14" ht="15.75" customHeight="1">
      <c r="N85" s="25"/>
    </row>
    <row r="86" spans="14:14" ht="15.75" customHeight="1">
      <c r="N86" s="25"/>
    </row>
    <row r="87" spans="14:14" ht="15.75" customHeight="1">
      <c r="N87" s="25"/>
    </row>
    <row r="88" spans="14:14" ht="15.75" customHeight="1">
      <c r="N88" s="25"/>
    </row>
    <row r="89" spans="14:14" ht="15.75" customHeight="1">
      <c r="N89" s="25"/>
    </row>
    <row r="90" spans="14:14" ht="15.75" customHeight="1">
      <c r="N90" s="25"/>
    </row>
    <row r="91" spans="14:14" ht="15.75" customHeight="1">
      <c r="N91" s="25"/>
    </row>
    <row r="92" spans="14:14" ht="15.75" customHeight="1">
      <c r="N92" s="25"/>
    </row>
    <row r="93" spans="14:14" ht="15.75" customHeight="1">
      <c r="N93" s="25"/>
    </row>
    <row r="94" spans="14:14" ht="15.75" customHeight="1">
      <c r="N94" s="25"/>
    </row>
    <row r="95" spans="14:14" ht="15.75" customHeight="1">
      <c r="N95" s="25"/>
    </row>
    <row r="96" spans="14:14" ht="15.75" customHeight="1">
      <c r="N96" s="25"/>
    </row>
    <row r="97" spans="14:14" ht="15.75" customHeight="1">
      <c r="N97" s="25"/>
    </row>
    <row r="98" spans="14:14" ht="15.75" customHeight="1">
      <c r="N98" s="25"/>
    </row>
    <row r="99" spans="14:14" ht="15.75" customHeight="1">
      <c r="N99" s="25"/>
    </row>
    <row r="100" spans="14:14" ht="15.75" customHeight="1">
      <c r="N100" s="25"/>
    </row>
    <row r="101" spans="14:14" ht="15.75" customHeight="1">
      <c r="N101" s="25"/>
    </row>
    <row r="102" spans="14:14" ht="15.75" customHeight="1">
      <c r="N102" s="25"/>
    </row>
    <row r="103" spans="14:14" ht="15.75" customHeight="1">
      <c r="N103" s="25"/>
    </row>
    <row r="104" spans="14:14" ht="15.75" customHeight="1">
      <c r="N104" s="25"/>
    </row>
    <row r="105" spans="14:14" ht="15.75" customHeight="1">
      <c r="N105" s="25"/>
    </row>
    <row r="106" spans="14:14" ht="15.75" customHeight="1">
      <c r="N106" s="25"/>
    </row>
    <row r="107" spans="14:14" ht="15.75" customHeight="1">
      <c r="N107" s="25"/>
    </row>
    <row r="108" spans="14:14" ht="15.75" customHeight="1">
      <c r="N108" s="25"/>
    </row>
    <row r="109" spans="14:14" ht="15.75" customHeight="1">
      <c r="N109" s="25"/>
    </row>
    <row r="110" spans="14:14" ht="15.75" customHeight="1">
      <c r="N110" s="25"/>
    </row>
    <row r="111" spans="14:14" ht="15.75" customHeight="1">
      <c r="N111" s="25"/>
    </row>
    <row r="112" spans="14:14" ht="15.75" customHeight="1">
      <c r="N112" s="25"/>
    </row>
    <row r="113" spans="14:14" ht="15.75" customHeight="1">
      <c r="N113" s="25"/>
    </row>
    <row r="114" spans="14:14" ht="15.75" customHeight="1">
      <c r="N114" s="25"/>
    </row>
    <row r="115" spans="14:14" ht="15.75" customHeight="1">
      <c r="N115" s="25"/>
    </row>
    <row r="116" spans="14:14" ht="15.75" customHeight="1">
      <c r="N116" s="25"/>
    </row>
    <row r="117" spans="14:14" ht="15.75" customHeight="1">
      <c r="N117" s="25"/>
    </row>
    <row r="118" spans="14:14" ht="15.75" customHeight="1">
      <c r="N118" s="25"/>
    </row>
    <row r="119" spans="14:14" ht="15.75" customHeight="1">
      <c r="N119" s="25"/>
    </row>
    <row r="120" spans="14:14" ht="15.75" customHeight="1">
      <c r="N120" s="25"/>
    </row>
    <row r="121" spans="14:14" ht="15.75" customHeight="1">
      <c r="N121" s="25"/>
    </row>
    <row r="122" spans="14:14" ht="15.75" customHeight="1">
      <c r="N122" s="25"/>
    </row>
    <row r="123" spans="14:14" ht="15.75" customHeight="1">
      <c r="N123" s="25"/>
    </row>
    <row r="124" spans="14:14" ht="15.75" customHeight="1">
      <c r="N124" s="25"/>
    </row>
    <row r="125" spans="14:14" ht="15.75" customHeight="1">
      <c r="N125" s="25"/>
    </row>
    <row r="126" spans="14:14" ht="15.75" customHeight="1">
      <c r="N126" s="25"/>
    </row>
    <row r="127" spans="14:14" ht="15.75" customHeight="1">
      <c r="N127" s="25"/>
    </row>
    <row r="128" spans="14:14" ht="15.75" customHeight="1">
      <c r="N128" s="25"/>
    </row>
    <row r="129" spans="14:14" ht="15.75" customHeight="1">
      <c r="N129" s="25"/>
    </row>
    <row r="130" spans="14:14" ht="15.75" customHeight="1">
      <c r="N130" s="25"/>
    </row>
    <row r="131" spans="14:14" ht="15.75" customHeight="1">
      <c r="N131" s="25"/>
    </row>
    <row r="132" spans="14:14" ht="15.75" customHeight="1">
      <c r="N132" s="25"/>
    </row>
    <row r="133" spans="14:14" ht="15.75" customHeight="1">
      <c r="N133" s="25"/>
    </row>
    <row r="134" spans="14:14" ht="15.75" customHeight="1">
      <c r="N134" s="25"/>
    </row>
    <row r="135" spans="14:14" ht="15.75" customHeight="1">
      <c r="N135" s="25"/>
    </row>
    <row r="136" spans="14:14" ht="15.75" customHeight="1">
      <c r="N136" s="25"/>
    </row>
    <row r="137" spans="14:14" ht="15.75" customHeight="1">
      <c r="N137" s="25"/>
    </row>
    <row r="138" spans="14:14" ht="15.75" customHeight="1">
      <c r="N138" s="25"/>
    </row>
    <row r="139" spans="14:14" ht="15.75" customHeight="1">
      <c r="N139" s="25"/>
    </row>
    <row r="140" spans="14:14" ht="15.75" customHeight="1">
      <c r="N140" s="25"/>
    </row>
    <row r="141" spans="14:14" ht="15.75" customHeight="1">
      <c r="N141" s="25"/>
    </row>
    <row r="142" spans="14:14" ht="15.75" customHeight="1">
      <c r="N142" s="25"/>
    </row>
    <row r="143" spans="14:14" ht="15.75" customHeight="1">
      <c r="N143" s="25"/>
    </row>
    <row r="144" spans="14:14" ht="15.75" customHeight="1">
      <c r="N144" s="25"/>
    </row>
    <row r="145" spans="14:14" ht="15.75" customHeight="1">
      <c r="N145" s="25"/>
    </row>
    <row r="146" spans="14:14" ht="15.75" customHeight="1">
      <c r="N146" s="25"/>
    </row>
    <row r="147" spans="14:14" ht="15.75" customHeight="1">
      <c r="N147" s="25"/>
    </row>
    <row r="148" spans="14:14" ht="15.75" customHeight="1">
      <c r="N148" s="25"/>
    </row>
    <row r="149" spans="14:14" ht="15.75" customHeight="1">
      <c r="N149" s="25"/>
    </row>
    <row r="150" spans="14:14" ht="15.75" customHeight="1">
      <c r="N150" s="25"/>
    </row>
    <row r="151" spans="14:14" ht="15.75" customHeight="1">
      <c r="N151" s="25"/>
    </row>
    <row r="152" spans="14:14" ht="15.75" customHeight="1">
      <c r="N152" s="25"/>
    </row>
    <row r="153" spans="14:14" ht="15.75" customHeight="1">
      <c r="N153" s="25"/>
    </row>
    <row r="154" spans="14:14" ht="15.75" customHeight="1">
      <c r="N154" s="25"/>
    </row>
    <row r="155" spans="14:14" ht="15.75" customHeight="1">
      <c r="N155" s="25"/>
    </row>
    <row r="156" spans="14:14" ht="15.75" customHeight="1">
      <c r="N156" s="25"/>
    </row>
    <row r="157" spans="14:14" ht="15.75" customHeight="1">
      <c r="N157" s="25"/>
    </row>
    <row r="158" spans="14:14" ht="15.75" customHeight="1">
      <c r="N158" s="25"/>
    </row>
    <row r="159" spans="14:14" ht="15.75" customHeight="1">
      <c r="N159" s="25"/>
    </row>
    <row r="160" spans="14:14" ht="15.75" customHeight="1">
      <c r="N160" s="25"/>
    </row>
    <row r="161" spans="14:14" ht="15.75" customHeight="1">
      <c r="N161" s="25"/>
    </row>
    <row r="162" spans="14:14" ht="15.75" customHeight="1">
      <c r="N162" s="25"/>
    </row>
    <row r="163" spans="14:14" ht="15.75" customHeight="1">
      <c r="N163" s="25"/>
    </row>
    <row r="164" spans="14:14" ht="15.75" customHeight="1">
      <c r="N164" s="25"/>
    </row>
    <row r="165" spans="14:14" ht="15.75" customHeight="1">
      <c r="N165" s="25"/>
    </row>
    <row r="166" spans="14:14" ht="15.75" customHeight="1">
      <c r="N166" s="25"/>
    </row>
    <row r="167" spans="14:14" ht="15.75" customHeight="1">
      <c r="N167" s="25"/>
    </row>
    <row r="168" spans="14:14" ht="15.75" customHeight="1">
      <c r="N168" s="25"/>
    </row>
    <row r="169" spans="14:14" ht="15.75" customHeight="1">
      <c r="N169" s="25"/>
    </row>
    <row r="170" spans="14:14" ht="15.75" customHeight="1">
      <c r="N170" s="25"/>
    </row>
    <row r="171" spans="14:14" ht="15.75" customHeight="1">
      <c r="N171" s="25"/>
    </row>
    <row r="172" spans="14:14" ht="15.75" customHeight="1">
      <c r="N172" s="25"/>
    </row>
    <row r="173" spans="14:14" ht="15.75" customHeight="1">
      <c r="N173" s="25"/>
    </row>
    <row r="174" spans="14:14" ht="15.75" customHeight="1">
      <c r="N174" s="25"/>
    </row>
    <row r="175" spans="14:14" ht="15.75" customHeight="1">
      <c r="N175" s="25"/>
    </row>
    <row r="176" spans="14:14" ht="15.75" customHeight="1">
      <c r="N176" s="25"/>
    </row>
    <row r="177" spans="14:14" ht="15.75" customHeight="1">
      <c r="N177" s="25"/>
    </row>
    <row r="178" spans="14:14" ht="15.75" customHeight="1">
      <c r="N178" s="25"/>
    </row>
    <row r="179" spans="14:14" ht="15.75" customHeight="1">
      <c r="N179" s="25"/>
    </row>
    <row r="180" spans="14:14" ht="15.75" customHeight="1">
      <c r="N180" s="25"/>
    </row>
    <row r="181" spans="14:14" ht="15.75" customHeight="1">
      <c r="N181" s="25"/>
    </row>
    <row r="182" spans="14:14" ht="15.75" customHeight="1">
      <c r="N182" s="25"/>
    </row>
    <row r="183" spans="14:14" ht="15.75" customHeight="1">
      <c r="N183" s="25"/>
    </row>
    <row r="184" spans="14:14" ht="15.75" customHeight="1">
      <c r="N184" s="25"/>
    </row>
    <row r="185" spans="14:14" ht="15.75" customHeight="1">
      <c r="N185" s="25"/>
    </row>
    <row r="186" spans="14:14" ht="15.75" customHeight="1">
      <c r="N186" s="25"/>
    </row>
    <row r="187" spans="14:14" ht="15.75" customHeight="1">
      <c r="N187" s="25"/>
    </row>
    <row r="188" spans="14:14" ht="15.75" customHeight="1">
      <c r="N188" s="25"/>
    </row>
    <row r="189" spans="14:14" ht="15.75" customHeight="1">
      <c r="N189" s="25"/>
    </row>
    <row r="190" spans="14:14" ht="15.75" customHeight="1">
      <c r="N190" s="25"/>
    </row>
    <row r="191" spans="14:14" ht="15.75" customHeight="1">
      <c r="N191" s="25"/>
    </row>
    <row r="192" spans="14:14" ht="15.75" customHeight="1">
      <c r="N192" s="25"/>
    </row>
    <row r="193" spans="14:14" ht="15.75" customHeight="1">
      <c r="N193" s="25"/>
    </row>
    <row r="194" spans="14:14" ht="15.75" customHeight="1">
      <c r="N194" s="25"/>
    </row>
    <row r="195" spans="14:14" ht="15.75" customHeight="1">
      <c r="N195" s="25"/>
    </row>
    <row r="196" spans="14:14" ht="15.75" customHeight="1">
      <c r="N196" s="25"/>
    </row>
    <row r="197" spans="14:14" ht="15.75" customHeight="1">
      <c r="N197" s="25"/>
    </row>
    <row r="198" spans="14:14" ht="15.75" customHeight="1">
      <c r="N198" s="25"/>
    </row>
    <row r="199" spans="14:14" ht="15.75" customHeight="1">
      <c r="N199" s="25"/>
    </row>
    <row r="200" spans="14:14" ht="15.75" customHeight="1">
      <c r="N200" s="25"/>
    </row>
    <row r="201" spans="14:14" ht="15.75" customHeight="1">
      <c r="N201" s="25"/>
    </row>
    <row r="202" spans="14:14" ht="15.75" customHeight="1">
      <c r="N202" s="25"/>
    </row>
    <row r="203" spans="14:14" ht="15.75" customHeight="1">
      <c r="N203" s="25"/>
    </row>
    <row r="204" spans="14:14" ht="15.75" customHeight="1">
      <c r="N204" s="25"/>
    </row>
    <row r="205" spans="14:14" ht="15.75" customHeight="1">
      <c r="N205" s="25"/>
    </row>
    <row r="206" spans="14:14" ht="15.75" customHeight="1">
      <c r="N206" s="25"/>
    </row>
    <row r="207" spans="14:14" ht="15.75" customHeight="1">
      <c r="N207" s="25"/>
    </row>
    <row r="208" spans="14:14" ht="15.75" customHeight="1">
      <c r="N208" s="25"/>
    </row>
    <row r="209" spans="14:14" ht="15.75" customHeight="1">
      <c r="N209" s="25"/>
    </row>
    <row r="210" spans="14:14" ht="15.75" customHeight="1">
      <c r="N210" s="25"/>
    </row>
    <row r="211" spans="14:14" ht="15.75" customHeight="1">
      <c r="N211" s="25"/>
    </row>
    <row r="212" spans="14:14" ht="15.75" customHeight="1">
      <c r="N212" s="25"/>
    </row>
    <row r="213" spans="14:14" ht="15.75" customHeight="1">
      <c r="N213" s="25"/>
    </row>
    <row r="214" spans="14:14" ht="15.75" customHeight="1">
      <c r="N214" s="25"/>
    </row>
    <row r="215" spans="14:14" ht="15.75" customHeight="1">
      <c r="N215" s="25"/>
    </row>
    <row r="216" spans="14:14" ht="15.75" customHeight="1">
      <c r="N216" s="25"/>
    </row>
    <row r="217" spans="14:14" ht="15.75" customHeight="1">
      <c r="N217" s="25"/>
    </row>
    <row r="218" spans="14:14" ht="15.75" customHeight="1">
      <c r="N218" s="25"/>
    </row>
    <row r="219" spans="14:14" ht="15.75" customHeight="1">
      <c r="N219" s="25"/>
    </row>
    <row r="220" spans="14:14" ht="15.75" customHeight="1">
      <c r="N220" s="25"/>
    </row>
    <row r="221" spans="14:14" ht="15.75" customHeight="1">
      <c r="N221" s="25"/>
    </row>
    <row r="222" spans="14:14" ht="15.75" customHeight="1">
      <c r="N222" s="25"/>
    </row>
    <row r="223" spans="14:14" ht="15.75" customHeight="1">
      <c r="N223" s="25"/>
    </row>
    <row r="224" spans="14:14" ht="15.75" customHeight="1">
      <c r="N224" s="25"/>
    </row>
    <row r="225" spans="14:14" ht="15.75" customHeight="1">
      <c r="N225" s="25"/>
    </row>
    <row r="226" spans="14:14" ht="15.75" customHeight="1">
      <c r="N226" s="25"/>
    </row>
    <row r="227" spans="14:14" ht="15.75" customHeight="1">
      <c r="N227" s="25"/>
    </row>
    <row r="228" spans="14:14" ht="15.75" customHeight="1">
      <c r="N228" s="25"/>
    </row>
    <row r="229" spans="14:14" ht="15.75" customHeight="1">
      <c r="N229" s="25"/>
    </row>
    <row r="230" spans="14:14" ht="15.75" customHeight="1">
      <c r="N230" s="25"/>
    </row>
    <row r="231" spans="14:14" ht="15.75" customHeight="1">
      <c r="N231" s="25"/>
    </row>
    <row r="232" spans="14:14" ht="15.75" customHeight="1">
      <c r="N232" s="25"/>
    </row>
    <row r="233" spans="14:14" ht="15.75" customHeight="1">
      <c r="N233" s="25"/>
    </row>
    <row r="234" spans="14:14" ht="15.75" customHeight="1">
      <c r="N234" s="25"/>
    </row>
    <row r="235" spans="14:14" ht="15.75" customHeight="1">
      <c r="N235" s="25"/>
    </row>
    <row r="236" spans="14:14" ht="15.75" customHeight="1">
      <c r="N236" s="25"/>
    </row>
    <row r="237" spans="14:14" ht="15.75" customHeight="1">
      <c r="N237" s="25"/>
    </row>
    <row r="238" spans="14:14" ht="15.75" customHeight="1">
      <c r="N238" s="25"/>
    </row>
    <row r="239" spans="14:14" ht="15.75" customHeight="1">
      <c r="N239" s="25"/>
    </row>
    <row r="240" spans="14:14" ht="15.75" customHeight="1">
      <c r="N240" s="25"/>
    </row>
    <row r="241" spans="14:14" ht="15.75" customHeight="1">
      <c r="N241" s="25"/>
    </row>
    <row r="242" spans="14:14" ht="15.75" customHeight="1">
      <c r="N242" s="25"/>
    </row>
    <row r="243" spans="14:14" ht="15.75" customHeight="1">
      <c r="N243" s="25"/>
    </row>
    <row r="244" spans="14:14" ht="15.75" customHeight="1">
      <c r="N244" s="25"/>
    </row>
    <row r="245" spans="14:14" ht="15.75" customHeight="1">
      <c r="N245" s="25"/>
    </row>
    <row r="246" spans="14:14" ht="15.75" customHeight="1">
      <c r="N246" s="25"/>
    </row>
    <row r="247" spans="14:14" ht="15.75" customHeight="1">
      <c r="N247" s="25"/>
    </row>
    <row r="248" spans="14:14" ht="15.75" customHeight="1">
      <c r="N248" s="25"/>
    </row>
    <row r="249" spans="14:14" ht="15.75" customHeight="1">
      <c r="N249" s="25"/>
    </row>
    <row r="250" spans="14:14" ht="15.75" customHeight="1">
      <c r="N250" s="25"/>
    </row>
    <row r="251" spans="14:14" ht="15.75" customHeight="1">
      <c r="N251" s="25"/>
    </row>
    <row r="252" spans="14:14" ht="15.75" customHeight="1">
      <c r="N252" s="25"/>
    </row>
    <row r="253" spans="14:14" ht="15.75" customHeight="1">
      <c r="N253" s="25"/>
    </row>
    <row r="254" spans="14:14" ht="15.75" customHeight="1">
      <c r="N254" s="25"/>
    </row>
    <row r="255" spans="14:14" ht="15.75" customHeight="1">
      <c r="N255" s="25"/>
    </row>
    <row r="256" spans="14:14" ht="15.75" customHeight="1">
      <c r="N256" s="25"/>
    </row>
    <row r="257" spans="14:14" ht="15.75" customHeight="1">
      <c r="N257" s="25"/>
    </row>
    <row r="258" spans="14:14" ht="15.75" customHeight="1">
      <c r="N258" s="25"/>
    </row>
    <row r="259" spans="14:14" ht="15.75" customHeight="1">
      <c r="N259" s="25"/>
    </row>
    <row r="260" spans="14:14" ht="15.75" customHeight="1">
      <c r="N260" s="25"/>
    </row>
    <row r="261" spans="14:14" ht="15.75" customHeight="1">
      <c r="N261" s="25"/>
    </row>
    <row r="262" spans="14:14" ht="15.75" customHeight="1">
      <c r="N262" s="25"/>
    </row>
    <row r="263" spans="14:14" ht="15.75" customHeight="1">
      <c r="N263" s="25"/>
    </row>
    <row r="264" spans="14:14" ht="15.75" customHeight="1">
      <c r="N264" s="25"/>
    </row>
    <row r="265" spans="14:14" ht="15.75" customHeight="1">
      <c r="N265" s="25"/>
    </row>
    <row r="266" spans="14:14" ht="15.75" customHeight="1">
      <c r="N266" s="25"/>
    </row>
    <row r="267" spans="14:14" ht="15.75" customHeight="1">
      <c r="N267" s="25"/>
    </row>
    <row r="268" spans="14:14" ht="15.75" customHeight="1">
      <c r="N268" s="25"/>
    </row>
    <row r="269" spans="14:14" ht="15.75" customHeight="1">
      <c r="N269" s="25"/>
    </row>
    <row r="270" spans="14:14" ht="15.75" customHeight="1">
      <c r="N270" s="25"/>
    </row>
    <row r="271" spans="14:14" ht="15.75" customHeight="1">
      <c r="N271" s="25"/>
    </row>
    <row r="272" spans="14:14" ht="15.75" customHeight="1">
      <c r="N272" s="25"/>
    </row>
    <row r="273" spans="14:14" ht="15.75" customHeight="1">
      <c r="N273" s="25"/>
    </row>
    <row r="274" spans="14:14" ht="15.75" customHeight="1">
      <c r="N274" s="25"/>
    </row>
    <row r="275" spans="14:14" ht="15.75" customHeight="1">
      <c r="N275" s="25"/>
    </row>
    <row r="276" spans="14:14" ht="15.75" customHeight="1">
      <c r="N276" s="25"/>
    </row>
    <row r="277" spans="14:14" ht="15.75" customHeight="1">
      <c r="N277" s="25"/>
    </row>
    <row r="278" spans="14:14" ht="15.75" customHeight="1">
      <c r="N278" s="25"/>
    </row>
    <row r="279" spans="14:14" ht="15.75" customHeight="1">
      <c r="N279" s="25"/>
    </row>
    <row r="280" spans="14:14" ht="15.75" customHeight="1">
      <c r="N280" s="25"/>
    </row>
    <row r="281" spans="14:14" ht="15.75" customHeight="1">
      <c r="N281" s="25"/>
    </row>
    <row r="282" spans="14:14" ht="15.75" customHeight="1">
      <c r="N282" s="25"/>
    </row>
    <row r="283" spans="14:14" ht="15.75" customHeight="1">
      <c r="N283" s="25"/>
    </row>
    <row r="284" spans="14:14" ht="15.75" customHeight="1">
      <c r="N284" s="25"/>
    </row>
    <row r="285" spans="14:14" ht="15.75" customHeight="1">
      <c r="N285" s="25"/>
    </row>
    <row r="286" spans="14:14" ht="15.75" customHeight="1">
      <c r="N286" s="25"/>
    </row>
    <row r="287" spans="14:14" ht="15.75" customHeight="1">
      <c r="N287" s="25"/>
    </row>
    <row r="288" spans="14:14" ht="15.75" customHeight="1">
      <c r="N288" s="25"/>
    </row>
    <row r="289" spans="14:14" ht="15.75" customHeight="1">
      <c r="N289" s="25"/>
    </row>
    <row r="290" spans="14:14" ht="15.75" customHeight="1">
      <c r="N290" s="25"/>
    </row>
    <row r="291" spans="14:14" ht="15.75" customHeight="1">
      <c r="N291" s="25"/>
    </row>
    <row r="292" spans="14:14" ht="15.75" customHeight="1">
      <c r="N292" s="25"/>
    </row>
    <row r="293" spans="14:14" ht="15.75" customHeight="1">
      <c r="N293" s="25"/>
    </row>
    <row r="294" spans="14:14" ht="15.75" customHeight="1">
      <c r="N294" s="25"/>
    </row>
    <row r="295" spans="14:14" ht="15.75" customHeight="1">
      <c r="N295" s="25"/>
    </row>
    <row r="296" spans="14:14" ht="15.75" customHeight="1">
      <c r="N296" s="25"/>
    </row>
    <row r="297" spans="14:14" ht="15.75" customHeight="1">
      <c r="N297" s="25"/>
    </row>
    <row r="298" spans="14:14" ht="15.75" customHeight="1">
      <c r="N298" s="25"/>
    </row>
    <row r="299" spans="14:14" ht="15.75" customHeight="1">
      <c r="N299" s="25"/>
    </row>
    <row r="300" spans="14:14" ht="15.75" customHeight="1">
      <c r="N300" s="25"/>
    </row>
    <row r="301" spans="14:14" ht="15.75" customHeight="1">
      <c r="N301" s="25"/>
    </row>
    <row r="302" spans="14:14" ht="15.75" customHeight="1">
      <c r="N302" s="25"/>
    </row>
    <row r="303" spans="14:14" ht="15.75" customHeight="1">
      <c r="N303" s="25"/>
    </row>
    <row r="304" spans="14:14" ht="15.75" customHeight="1">
      <c r="N304" s="25"/>
    </row>
    <row r="305" spans="14:14" ht="15.75" customHeight="1">
      <c r="N305" s="25"/>
    </row>
    <row r="306" spans="14:14" ht="15.75" customHeight="1">
      <c r="N306" s="25"/>
    </row>
    <row r="307" spans="14:14" ht="15.75" customHeight="1">
      <c r="N307" s="25"/>
    </row>
    <row r="308" spans="14:14" ht="15.75" customHeight="1">
      <c r="N308" s="25"/>
    </row>
    <row r="309" spans="14:14" ht="15.75" customHeight="1">
      <c r="N309" s="25"/>
    </row>
    <row r="310" spans="14:14" ht="15.75" customHeight="1">
      <c r="N310" s="25"/>
    </row>
    <row r="311" spans="14:14" ht="15.75" customHeight="1">
      <c r="N311" s="25"/>
    </row>
    <row r="312" spans="14:14" ht="15.75" customHeight="1">
      <c r="N312" s="25"/>
    </row>
    <row r="313" spans="14:14" ht="15.75" customHeight="1">
      <c r="N313" s="25"/>
    </row>
    <row r="314" spans="14:14" ht="15.75" customHeight="1">
      <c r="N314" s="25"/>
    </row>
    <row r="315" spans="14:14" ht="15.75" customHeight="1">
      <c r="N315" s="25"/>
    </row>
    <row r="316" spans="14:14" ht="15.75" customHeight="1">
      <c r="N316" s="25"/>
    </row>
    <row r="317" spans="14:14" ht="15.75" customHeight="1">
      <c r="N317" s="25"/>
    </row>
    <row r="318" spans="14:14" ht="15.75" customHeight="1">
      <c r="N318" s="25"/>
    </row>
    <row r="319" spans="14:14" ht="15.75" customHeight="1">
      <c r="N319" s="25"/>
    </row>
    <row r="320" spans="14:14" ht="15.75" customHeight="1">
      <c r="N320" s="25"/>
    </row>
    <row r="321" spans="14:14" ht="15.75" customHeight="1">
      <c r="N321" s="25"/>
    </row>
    <row r="322" spans="14:14" ht="15.75" customHeight="1">
      <c r="N322" s="25"/>
    </row>
    <row r="323" spans="14:14" ht="15.75" customHeight="1">
      <c r="N323" s="25"/>
    </row>
    <row r="324" spans="14:14" ht="15.75" customHeight="1">
      <c r="N324" s="25"/>
    </row>
    <row r="325" spans="14:14" ht="15.75" customHeight="1">
      <c r="N325" s="25"/>
    </row>
    <row r="326" spans="14:14" ht="15.75" customHeight="1">
      <c r="N326" s="25"/>
    </row>
    <row r="327" spans="14:14" ht="15.75" customHeight="1">
      <c r="N327" s="25"/>
    </row>
    <row r="328" spans="14:14" ht="15.75" customHeight="1">
      <c r="N328" s="25"/>
    </row>
    <row r="329" spans="14:14" ht="15.75" customHeight="1">
      <c r="N329" s="25"/>
    </row>
    <row r="330" spans="14:14" ht="15.75" customHeight="1">
      <c r="N330" s="25"/>
    </row>
    <row r="331" spans="14:14" ht="15.75" customHeight="1">
      <c r="N331" s="25"/>
    </row>
    <row r="332" spans="14:14" ht="15.75" customHeight="1">
      <c r="N332" s="25"/>
    </row>
    <row r="333" spans="14:14" ht="15.75" customHeight="1">
      <c r="N333" s="25"/>
    </row>
    <row r="334" spans="14:14" ht="15.75" customHeight="1">
      <c r="N334" s="25"/>
    </row>
    <row r="335" spans="14:14" ht="15.75" customHeight="1">
      <c r="N335" s="25"/>
    </row>
    <row r="336" spans="14:14" ht="15.75" customHeight="1">
      <c r="N336" s="25"/>
    </row>
    <row r="337" spans="14:14" ht="15.75" customHeight="1">
      <c r="N337" s="25"/>
    </row>
    <row r="338" spans="14:14" ht="15.75" customHeight="1">
      <c r="N338" s="25"/>
    </row>
    <row r="339" spans="14:14" ht="15.75" customHeight="1">
      <c r="N339" s="25"/>
    </row>
    <row r="340" spans="14:14" ht="15.75" customHeight="1">
      <c r="N340" s="25"/>
    </row>
    <row r="341" spans="14:14" ht="15.75" customHeight="1">
      <c r="N341" s="25"/>
    </row>
    <row r="342" spans="14:14" ht="15.75" customHeight="1">
      <c r="N342" s="25"/>
    </row>
    <row r="343" spans="14:14" ht="15.75" customHeight="1">
      <c r="N343" s="25"/>
    </row>
    <row r="344" spans="14:14" ht="15.75" customHeight="1">
      <c r="N344" s="25"/>
    </row>
    <row r="345" spans="14:14" ht="15.75" customHeight="1">
      <c r="N345" s="25"/>
    </row>
    <row r="346" spans="14:14" ht="15.75" customHeight="1">
      <c r="N346" s="25"/>
    </row>
    <row r="347" spans="14:14" ht="15.75" customHeight="1">
      <c r="N347" s="25"/>
    </row>
    <row r="348" spans="14:14" ht="15.75" customHeight="1">
      <c r="N348" s="25"/>
    </row>
    <row r="349" spans="14:14" ht="15.75" customHeight="1">
      <c r="N349" s="25"/>
    </row>
    <row r="350" spans="14:14" ht="15.75" customHeight="1">
      <c r="N350" s="25"/>
    </row>
    <row r="351" spans="14:14" ht="15.75" customHeight="1">
      <c r="N351" s="25"/>
    </row>
    <row r="352" spans="14:14" ht="15.75" customHeight="1">
      <c r="N352" s="25"/>
    </row>
    <row r="353" spans="14:14" ht="15.75" customHeight="1">
      <c r="N353" s="25"/>
    </row>
    <row r="354" spans="14:14" ht="15.75" customHeight="1">
      <c r="N354" s="25"/>
    </row>
    <row r="355" spans="14:14" ht="15.75" customHeight="1">
      <c r="N355" s="25"/>
    </row>
    <row r="356" spans="14:14" ht="15.75" customHeight="1">
      <c r="N356" s="25"/>
    </row>
    <row r="357" spans="14:14" ht="15.75" customHeight="1">
      <c r="N357" s="25"/>
    </row>
    <row r="358" spans="14:14" ht="15.75" customHeight="1">
      <c r="N358" s="25"/>
    </row>
    <row r="359" spans="14:14" ht="15.75" customHeight="1">
      <c r="N359" s="25"/>
    </row>
    <row r="360" spans="14:14" ht="15.75" customHeight="1">
      <c r="N360" s="25"/>
    </row>
    <row r="361" spans="14:14" ht="15.75" customHeight="1">
      <c r="N361" s="25"/>
    </row>
    <row r="362" spans="14:14" ht="15.75" customHeight="1">
      <c r="N362" s="25"/>
    </row>
    <row r="363" spans="14:14" ht="15.75" customHeight="1">
      <c r="N363" s="25"/>
    </row>
    <row r="364" spans="14:14" ht="15.75" customHeight="1">
      <c r="N364" s="25"/>
    </row>
    <row r="365" spans="14:14" ht="15.75" customHeight="1">
      <c r="N365" s="25"/>
    </row>
    <row r="366" spans="14:14" ht="15.75" customHeight="1">
      <c r="N366" s="25"/>
    </row>
    <row r="367" spans="14:14" ht="15.75" customHeight="1">
      <c r="N367" s="25"/>
    </row>
    <row r="368" spans="14:14" ht="15.75" customHeight="1">
      <c r="N368" s="25"/>
    </row>
    <row r="369" spans="14:14" ht="15.75" customHeight="1">
      <c r="N369" s="25"/>
    </row>
    <row r="370" spans="14:14" ht="15.75" customHeight="1">
      <c r="N370" s="25"/>
    </row>
    <row r="371" spans="14:14" ht="15.75" customHeight="1">
      <c r="N371" s="25"/>
    </row>
    <row r="372" spans="14:14" ht="15.75" customHeight="1">
      <c r="N372" s="25"/>
    </row>
    <row r="373" spans="14:14" ht="15.75" customHeight="1">
      <c r="N373" s="25"/>
    </row>
    <row r="374" spans="14:14" ht="15.75" customHeight="1">
      <c r="N374" s="25"/>
    </row>
    <row r="375" spans="14:14" ht="15.75" customHeight="1">
      <c r="N375" s="25"/>
    </row>
    <row r="376" spans="14:14" ht="15.75" customHeight="1">
      <c r="N376" s="25"/>
    </row>
    <row r="377" spans="14:14" ht="15.75" customHeight="1">
      <c r="N377" s="25"/>
    </row>
    <row r="378" spans="14:14" ht="15.75" customHeight="1">
      <c r="N378" s="25"/>
    </row>
    <row r="379" spans="14:14" ht="15.75" customHeight="1">
      <c r="N379" s="25"/>
    </row>
    <row r="380" spans="14:14" ht="15.75" customHeight="1">
      <c r="N380" s="25"/>
    </row>
    <row r="381" spans="14:14" ht="15.75" customHeight="1">
      <c r="N381" s="25"/>
    </row>
    <row r="382" spans="14:14" ht="15.75" customHeight="1">
      <c r="N382" s="25"/>
    </row>
    <row r="383" spans="14:14" ht="15.75" customHeight="1">
      <c r="N383" s="25"/>
    </row>
    <row r="384" spans="14:14" ht="15.75" customHeight="1">
      <c r="N384" s="25"/>
    </row>
    <row r="385" spans="14:14" ht="15.75" customHeight="1">
      <c r="N385" s="25"/>
    </row>
    <row r="386" spans="14:14" ht="15.75" customHeight="1">
      <c r="N386" s="25"/>
    </row>
    <row r="387" spans="14:14" ht="15.75" customHeight="1">
      <c r="N387" s="25"/>
    </row>
    <row r="388" spans="14:14" ht="15.75" customHeight="1">
      <c r="N388" s="25"/>
    </row>
    <row r="389" spans="14:14" ht="15.75" customHeight="1">
      <c r="N389" s="25"/>
    </row>
    <row r="390" spans="14:14" ht="15.75" customHeight="1">
      <c r="N390" s="25"/>
    </row>
    <row r="391" spans="14:14" ht="15.75" customHeight="1">
      <c r="N391" s="25"/>
    </row>
    <row r="392" spans="14:14" ht="15.75" customHeight="1">
      <c r="N392" s="25"/>
    </row>
    <row r="393" spans="14:14" ht="15.75" customHeight="1">
      <c r="N393" s="25"/>
    </row>
    <row r="394" spans="14:14" ht="15.75" customHeight="1">
      <c r="N394" s="25"/>
    </row>
    <row r="395" spans="14:14" ht="15.75" customHeight="1">
      <c r="N395" s="25"/>
    </row>
    <row r="396" spans="14:14" ht="15.75" customHeight="1">
      <c r="N396" s="25"/>
    </row>
    <row r="397" spans="14:14" ht="15.75" customHeight="1">
      <c r="N397" s="25"/>
    </row>
    <row r="398" spans="14:14" ht="15.75" customHeight="1">
      <c r="N398" s="25"/>
    </row>
    <row r="399" spans="14:14" ht="15.75" customHeight="1">
      <c r="N399" s="25"/>
    </row>
    <row r="400" spans="14:14" ht="15.75" customHeight="1">
      <c r="N400" s="25"/>
    </row>
    <row r="401" spans="14:14" ht="15.75" customHeight="1">
      <c r="N401" s="25"/>
    </row>
    <row r="402" spans="14:14" ht="15.75" customHeight="1">
      <c r="N402" s="25"/>
    </row>
    <row r="403" spans="14:14" ht="15.75" customHeight="1">
      <c r="N403" s="25"/>
    </row>
    <row r="404" spans="14:14" ht="15.75" customHeight="1">
      <c r="N404" s="25"/>
    </row>
    <row r="405" spans="14:14" ht="15.75" customHeight="1">
      <c r="N405" s="25"/>
    </row>
    <row r="406" spans="14:14" ht="15.75" customHeight="1">
      <c r="N406" s="25"/>
    </row>
    <row r="407" spans="14:14" ht="15.75" customHeight="1">
      <c r="N407" s="25"/>
    </row>
    <row r="408" spans="14:14" ht="15.75" customHeight="1">
      <c r="N408" s="25"/>
    </row>
    <row r="409" spans="14:14" ht="15.75" customHeight="1">
      <c r="N409" s="25"/>
    </row>
    <row r="410" spans="14:14" ht="15.75" customHeight="1">
      <c r="N410" s="25"/>
    </row>
    <row r="411" spans="14:14" ht="15.75" customHeight="1">
      <c r="N411" s="25"/>
    </row>
    <row r="412" spans="14:14" ht="15.75" customHeight="1">
      <c r="N412" s="25"/>
    </row>
    <row r="413" spans="14:14" ht="15.75" customHeight="1">
      <c r="N413" s="25"/>
    </row>
    <row r="414" spans="14:14" ht="15.75" customHeight="1">
      <c r="N414" s="25"/>
    </row>
    <row r="415" spans="14:14" ht="15.75" customHeight="1">
      <c r="N415" s="25"/>
    </row>
    <row r="416" spans="14:14" ht="15.75" customHeight="1">
      <c r="N416" s="25"/>
    </row>
    <row r="417" spans="14:14" ht="15.75" customHeight="1">
      <c r="N417" s="25"/>
    </row>
    <row r="418" spans="14:14" ht="15.75" customHeight="1">
      <c r="N418" s="25"/>
    </row>
    <row r="419" spans="14:14" ht="15.75" customHeight="1">
      <c r="N419" s="25"/>
    </row>
    <row r="420" spans="14:14" ht="15.75" customHeight="1">
      <c r="N420" s="25"/>
    </row>
    <row r="421" spans="14:14" ht="15.75" customHeight="1">
      <c r="N421" s="25"/>
    </row>
    <row r="422" spans="14:14" ht="15.75" customHeight="1">
      <c r="N422" s="25"/>
    </row>
    <row r="423" spans="14:14" ht="15.75" customHeight="1">
      <c r="N423" s="25"/>
    </row>
    <row r="424" spans="14:14" ht="15.75" customHeight="1">
      <c r="N424" s="25"/>
    </row>
    <row r="425" spans="14:14" ht="15.75" customHeight="1">
      <c r="N425" s="25"/>
    </row>
    <row r="426" spans="14:14" ht="15.75" customHeight="1">
      <c r="N426" s="25"/>
    </row>
    <row r="427" spans="14:14" ht="15.75" customHeight="1">
      <c r="N427" s="25"/>
    </row>
    <row r="428" spans="14:14" ht="15.75" customHeight="1">
      <c r="N428" s="25"/>
    </row>
    <row r="429" spans="14:14" ht="15.75" customHeight="1">
      <c r="N429" s="25"/>
    </row>
    <row r="430" spans="14:14" ht="15.75" customHeight="1">
      <c r="N430" s="25"/>
    </row>
    <row r="431" spans="14:14" ht="15.75" customHeight="1">
      <c r="N431" s="25"/>
    </row>
    <row r="432" spans="14:14" ht="15.75" customHeight="1">
      <c r="N432" s="25"/>
    </row>
    <row r="433" spans="14:14" ht="15.75" customHeight="1">
      <c r="N433" s="25"/>
    </row>
    <row r="434" spans="14:14" ht="15.75" customHeight="1">
      <c r="N434" s="25"/>
    </row>
    <row r="435" spans="14:14" ht="15.75" customHeight="1">
      <c r="N435" s="25"/>
    </row>
    <row r="436" spans="14:14" ht="15.75" customHeight="1">
      <c r="N436" s="25"/>
    </row>
    <row r="437" spans="14:14" ht="15.75" customHeight="1">
      <c r="N437" s="25"/>
    </row>
    <row r="438" spans="14:14" ht="15.75" customHeight="1">
      <c r="N438" s="25"/>
    </row>
    <row r="439" spans="14:14" ht="15.75" customHeight="1">
      <c r="N439" s="25"/>
    </row>
    <row r="440" spans="14:14" ht="15.75" customHeight="1">
      <c r="N440" s="25"/>
    </row>
    <row r="441" spans="14:14" ht="15.75" customHeight="1">
      <c r="N441" s="25"/>
    </row>
    <row r="442" spans="14:14" ht="15.75" customHeight="1">
      <c r="N442" s="25"/>
    </row>
    <row r="443" spans="14:14" ht="15.75" customHeight="1">
      <c r="N443" s="25"/>
    </row>
    <row r="444" spans="14:14" ht="15.75" customHeight="1">
      <c r="N444" s="25"/>
    </row>
    <row r="445" spans="14:14" ht="15.75" customHeight="1">
      <c r="N445" s="25"/>
    </row>
    <row r="446" spans="14:14" ht="15.75" customHeight="1">
      <c r="N446" s="25"/>
    </row>
    <row r="447" spans="14:14" ht="15.75" customHeight="1">
      <c r="N447" s="25"/>
    </row>
    <row r="448" spans="14:14" ht="15.75" customHeight="1">
      <c r="N448" s="25"/>
    </row>
    <row r="449" spans="14:14" ht="15.75" customHeight="1">
      <c r="N449" s="25"/>
    </row>
    <row r="450" spans="14:14" ht="15.75" customHeight="1">
      <c r="N450" s="25"/>
    </row>
    <row r="451" spans="14:14" ht="15.75" customHeight="1">
      <c r="N451" s="25"/>
    </row>
    <row r="452" spans="14:14" ht="15.75" customHeight="1">
      <c r="N452" s="25"/>
    </row>
    <row r="453" spans="14:14" ht="15.75" customHeight="1">
      <c r="N453" s="25"/>
    </row>
    <row r="454" spans="14:14" ht="15.75" customHeight="1">
      <c r="N454" s="25"/>
    </row>
    <row r="455" spans="14:14" ht="15.75" customHeight="1">
      <c r="N455" s="25"/>
    </row>
    <row r="456" spans="14:14" ht="15.75" customHeight="1">
      <c r="N456" s="25"/>
    </row>
    <row r="457" spans="14:14" ht="15.75" customHeight="1">
      <c r="N457" s="25"/>
    </row>
    <row r="458" spans="14:14" ht="15.75" customHeight="1">
      <c r="N458" s="25"/>
    </row>
    <row r="459" spans="14:14" ht="15.75" customHeight="1">
      <c r="N459" s="25"/>
    </row>
    <row r="460" spans="14:14" ht="15.75" customHeight="1">
      <c r="N460" s="25"/>
    </row>
    <row r="461" spans="14:14" ht="15.75" customHeight="1">
      <c r="N461" s="25"/>
    </row>
    <row r="462" spans="14:14" ht="15.75" customHeight="1">
      <c r="N462" s="25"/>
    </row>
    <row r="463" spans="14:14" ht="15.75" customHeight="1">
      <c r="N463" s="25"/>
    </row>
    <row r="464" spans="14:14" ht="15.75" customHeight="1">
      <c r="N464" s="25"/>
    </row>
    <row r="465" spans="14:14" ht="15.75" customHeight="1">
      <c r="N465" s="25"/>
    </row>
    <row r="466" spans="14:14" ht="15.75" customHeight="1">
      <c r="N466" s="25"/>
    </row>
    <row r="467" spans="14:14" ht="15.75" customHeight="1">
      <c r="N467" s="25"/>
    </row>
    <row r="468" spans="14:14" ht="15.75" customHeight="1">
      <c r="N468" s="25"/>
    </row>
    <row r="469" spans="14:14" ht="15.75" customHeight="1">
      <c r="N469" s="25"/>
    </row>
    <row r="470" spans="14:14" ht="15.75" customHeight="1">
      <c r="N470" s="25"/>
    </row>
    <row r="471" spans="14:14" ht="15.75" customHeight="1">
      <c r="N471" s="25"/>
    </row>
    <row r="472" spans="14:14" ht="15.75" customHeight="1">
      <c r="N472" s="25"/>
    </row>
    <row r="473" spans="14:14" ht="15.75" customHeight="1">
      <c r="N473" s="25"/>
    </row>
    <row r="474" spans="14:14" ht="15.75" customHeight="1">
      <c r="N474" s="25"/>
    </row>
    <row r="475" spans="14:14" ht="15.75" customHeight="1">
      <c r="N475" s="25"/>
    </row>
    <row r="476" spans="14:14" ht="15.75" customHeight="1">
      <c r="N476" s="25"/>
    </row>
    <row r="477" spans="14:14" ht="15.75" customHeight="1">
      <c r="N477" s="25"/>
    </row>
    <row r="478" spans="14:14" ht="15.75" customHeight="1">
      <c r="N478" s="25"/>
    </row>
    <row r="479" spans="14:14" ht="15.75" customHeight="1">
      <c r="N479" s="25"/>
    </row>
    <row r="480" spans="14:14" ht="15.75" customHeight="1">
      <c r="N480" s="25"/>
    </row>
    <row r="481" spans="14:14" ht="15.75" customHeight="1">
      <c r="N481" s="25"/>
    </row>
    <row r="482" spans="14:14" ht="15.75" customHeight="1">
      <c r="N482" s="25"/>
    </row>
    <row r="483" spans="14:14" ht="15.75" customHeight="1">
      <c r="N483" s="25"/>
    </row>
    <row r="484" spans="14:14" ht="15.75" customHeight="1">
      <c r="N484" s="25"/>
    </row>
    <row r="485" spans="14:14" ht="15.75" customHeight="1">
      <c r="N485" s="25"/>
    </row>
    <row r="486" spans="14:14" ht="15.75" customHeight="1">
      <c r="N486" s="25"/>
    </row>
    <row r="487" spans="14:14" ht="15.75" customHeight="1">
      <c r="N487" s="25"/>
    </row>
    <row r="488" spans="14:14" ht="15.75" customHeight="1">
      <c r="N488" s="25"/>
    </row>
    <row r="489" spans="14:14" ht="15.75" customHeight="1">
      <c r="N489" s="25"/>
    </row>
    <row r="490" spans="14:14" ht="15.75" customHeight="1">
      <c r="N490" s="25"/>
    </row>
    <row r="491" spans="14:14" ht="15.75" customHeight="1">
      <c r="N491" s="25"/>
    </row>
    <row r="492" spans="14:14" ht="15.75" customHeight="1">
      <c r="N492" s="25"/>
    </row>
    <row r="493" spans="14:14" ht="15.75" customHeight="1">
      <c r="N493" s="25"/>
    </row>
    <row r="494" spans="14:14" ht="15.75" customHeight="1">
      <c r="N494" s="25"/>
    </row>
    <row r="495" spans="14:14" ht="15.75" customHeight="1">
      <c r="N495" s="25"/>
    </row>
    <row r="496" spans="14:14" ht="15.75" customHeight="1">
      <c r="N496" s="25"/>
    </row>
    <row r="497" spans="14:14" ht="15.75" customHeight="1">
      <c r="N497" s="25"/>
    </row>
    <row r="498" spans="14:14" ht="15.75" customHeight="1">
      <c r="N498" s="25"/>
    </row>
    <row r="499" spans="14:14" ht="15.75" customHeight="1">
      <c r="N499" s="25"/>
    </row>
    <row r="500" spans="14:14" ht="15.75" customHeight="1">
      <c r="N500" s="25"/>
    </row>
    <row r="501" spans="14:14" ht="15.75" customHeight="1">
      <c r="N501" s="25"/>
    </row>
    <row r="502" spans="14:14" ht="15.75" customHeight="1">
      <c r="N502" s="25"/>
    </row>
    <row r="503" spans="14:14" ht="15.75" customHeight="1">
      <c r="N503" s="25"/>
    </row>
    <row r="504" spans="14:14" ht="15.75" customHeight="1">
      <c r="N504" s="25"/>
    </row>
    <row r="505" spans="14:14" ht="15.75" customHeight="1">
      <c r="N505" s="25"/>
    </row>
    <row r="506" spans="14:14" ht="15.75" customHeight="1">
      <c r="N506" s="25"/>
    </row>
    <row r="507" spans="14:14" ht="15.75" customHeight="1">
      <c r="N507" s="25"/>
    </row>
    <row r="508" spans="14:14" ht="15.75" customHeight="1">
      <c r="N508" s="25"/>
    </row>
    <row r="509" spans="14:14" ht="15.75" customHeight="1">
      <c r="N509" s="25"/>
    </row>
    <row r="510" spans="14:14" ht="15.75" customHeight="1">
      <c r="N510" s="25"/>
    </row>
    <row r="511" spans="14:14" ht="15.75" customHeight="1">
      <c r="N511" s="25"/>
    </row>
    <row r="512" spans="14:14" ht="15.75" customHeight="1">
      <c r="N512" s="25"/>
    </row>
    <row r="513" spans="14:14" ht="15.75" customHeight="1">
      <c r="N513" s="25"/>
    </row>
    <row r="514" spans="14:14" ht="15.75" customHeight="1">
      <c r="N514" s="25"/>
    </row>
    <row r="515" spans="14:14" ht="15.75" customHeight="1">
      <c r="N515" s="25"/>
    </row>
    <row r="516" spans="14:14" ht="15.75" customHeight="1">
      <c r="N516" s="25"/>
    </row>
    <row r="517" spans="14:14" ht="15.75" customHeight="1">
      <c r="N517" s="25"/>
    </row>
    <row r="518" spans="14:14" ht="15.75" customHeight="1">
      <c r="N518" s="25"/>
    </row>
    <row r="519" spans="14:14" ht="15.75" customHeight="1">
      <c r="N519" s="25"/>
    </row>
    <row r="520" spans="14:14" ht="15.75" customHeight="1">
      <c r="N520" s="25"/>
    </row>
    <row r="521" spans="14:14" ht="15.75" customHeight="1">
      <c r="N521" s="25"/>
    </row>
    <row r="522" spans="14:14" ht="15.75" customHeight="1">
      <c r="N522" s="25"/>
    </row>
    <row r="523" spans="14:14" ht="15.75" customHeight="1">
      <c r="N523" s="25"/>
    </row>
    <row r="524" spans="14:14" ht="15.75" customHeight="1">
      <c r="N524" s="25"/>
    </row>
    <row r="525" spans="14:14" ht="15.75" customHeight="1">
      <c r="N525" s="25"/>
    </row>
    <row r="526" spans="14:14" ht="15.75" customHeight="1">
      <c r="N526" s="25"/>
    </row>
    <row r="527" spans="14:14" ht="15.75" customHeight="1">
      <c r="N527" s="25"/>
    </row>
    <row r="528" spans="14:14" ht="15.75" customHeight="1">
      <c r="N528" s="25"/>
    </row>
    <row r="529" spans="14:14" ht="15.75" customHeight="1">
      <c r="N529" s="25"/>
    </row>
    <row r="530" spans="14:14" ht="15.75" customHeight="1">
      <c r="N530" s="25"/>
    </row>
    <row r="531" spans="14:14" ht="15.75" customHeight="1">
      <c r="N531" s="25"/>
    </row>
    <row r="532" spans="14:14" ht="15.75" customHeight="1">
      <c r="N532" s="25"/>
    </row>
    <row r="533" spans="14:14" ht="15.75" customHeight="1">
      <c r="N533" s="25"/>
    </row>
    <row r="534" spans="14:14" ht="15.75" customHeight="1">
      <c r="N534" s="25"/>
    </row>
    <row r="535" spans="14:14" ht="15.75" customHeight="1">
      <c r="N535" s="25"/>
    </row>
    <row r="536" spans="14:14" ht="15.75" customHeight="1">
      <c r="N536" s="25"/>
    </row>
    <row r="537" spans="14:14" ht="15.75" customHeight="1">
      <c r="N537" s="25"/>
    </row>
    <row r="538" spans="14:14" ht="15.75" customHeight="1">
      <c r="N538" s="25"/>
    </row>
    <row r="539" spans="14:14" ht="15.75" customHeight="1">
      <c r="N539" s="25"/>
    </row>
    <row r="540" spans="14:14" ht="15.75" customHeight="1">
      <c r="N540" s="25"/>
    </row>
    <row r="541" spans="14:14" ht="15.75" customHeight="1">
      <c r="N541" s="25"/>
    </row>
    <row r="542" spans="14:14" ht="15.75" customHeight="1">
      <c r="N542" s="25"/>
    </row>
    <row r="543" spans="14:14" ht="15.75" customHeight="1">
      <c r="N543" s="25"/>
    </row>
    <row r="544" spans="14:14" ht="15.75" customHeight="1">
      <c r="N544" s="25"/>
    </row>
    <row r="545" spans="14:14" ht="15.75" customHeight="1">
      <c r="N545" s="25"/>
    </row>
    <row r="546" spans="14:14" ht="15.75" customHeight="1">
      <c r="N546" s="25"/>
    </row>
    <row r="547" spans="14:14" ht="15.75" customHeight="1">
      <c r="N547" s="25"/>
    </row>
    <row r="548" spans="14:14" ht="15.75" customHeight="1">
      <c r="N548" s="25"/>
    </row>
    <row r="549" spans="14:14" ht="15.75" customHeight="1">
      <c r="N549" s="25"/>
    </row>
    <row r="550" spans="14:14" ht="15.75" customHeight="1">
      <c r="N550" s="25"/>
    </row>
    <row r="551" spans="14:14" ht="15.75" customHeight="1">
      <c r="N551" s="25"/>
    </row>
    <row r="552" spans="14:14" ht="15.75" customHeight="1">
      <c r="N552" s="25"/>
    </row>
    <row r="553" spans="14:14" ht="15.75" customHeight="1">
      <c r="N553" s="25"/>
    </row>
    <row r="554" spans="14:14" ht="15.75" customHeight="1">
      <c r="N554" s="25"/>
    </row>
    <row r="555" spans="14:14" ht="15.75" customHeight="1">
      <c r="N555" s="25"/>
    </row>
    <row r="556" spans="14:14" ht="15.75" customHeight="1">
      <c r="N556" s="25"/>
    </row>
    <row r="557" spans="14:14" ht="15.75" customHeight="1">
      <c r="N557" s="25"/>
    </row>
    <row r="558" spans="14:14" ht="15.75" customHeight="1">
      <c r="N558" s="25"/>
    </row>
    <row r="559" spans="14:14" ht="15.75" customHeight="1">
      <c r="N559" s="25"/>
    </row>
    <row r="560" spans="14:14" ht="15.75" customHeight="1">
      <c r="N560" s="25"/>
    </row>
    <row r="561" spans="14:14" ht="15.75" customHeight="1">
      <c r="N561" s="25"/>
    </row>
    <row r="562" spans="14:14" ht="15.75" customHeight="1">
      <c r="N562" s="25"/>
    </row>
    <row r="563" spans="14:14" ht="15.75" customHeight="1">
      <c r="N563" s="25"/>
    </row>
    <row r="564" spans="14:14" ht="15.75" customHeight="1">
      <c r="N564" s="25"/>
    </row>
    <row r="565" spans="14:14" ht="15.75" customHeight="1">
      <c r="N565" s="25"/>
    </row>
    <row r="566" spans="14:14" ht="15.75" customHeight="1">
      <c r="N566" s="25"/>
    </row>
    <row r="567" spans="14:14" ht="15.75" customHeight="1">
      <c r="N567" s="25"/>
    </row>
    <row r="568" spans="14:14" ht="15.75" customHeight="1">
      <c r="N568" s="25"/>
    </row>
    <row r="569" spans="14:14" ht="15.75" customHeight="1">
      <c r="N569" s="25"/>
    </row>
    <row r="570" spans="14:14" ht="15.75" customHeight="1">
      <c r="N570" s="25"/>
    </row>
    <row r="571" spans="14:14" ht="15.75" customHeight="1">
      <c r="N571" s="25"/>
    </row>
    <row r="572" spans="14:14" ht="15.75" customHeight="1">
      <c r="N572" s="25"/>
    </row>
    <row r="573" spans="14:14" ht="15.75" customHeight="1">
      <c r="N573" s="25"/>
    </row>
    <row r="574" spans="14:14" ht="15.75" customHeight="1">
      <c r="N574" s="25"/>
    </row>
    <row r="575" spans="14:14" ht="15.75" customHeight="1">
      <c r="N575" s="25"/>
    </row>
    <row r="576" spans="14:14" ht="15.75" customHeight="1">
      <c r="N576" s="25"/>
    </row>
    <row r="577" spans="14:14" ht="15.75" customHeight="1">
      <c r="N577" s="25"/>
    </row>
    <row r="578" spans="14:14" ht="15.75" customHeight="1">
      <c r="N578" s="25"/>
    </row>
    <row r="579" spans="14:14" ht="15.75" customHeight="1">
      <c r="N579" s="25"/>
    </row>
    <row r="580" spans="14:14" ht="15.75" customHeight="1">
      <c r="N580" s="25"/>
    </row>
    <row r="581" spans="14:14" ht="15.75" customHeight="1">
      <c r="N581" s="25"/>
    </row>
    <row r="582" spans="14:14" ht="15.75" customHeight="1">
      <c r="N582" s="25"/>
    </row>
    <row r="583" spans="14:14" ht="15.75" customHeight="1">
      <c r="N583" s="25"/>
    </row>
    <row r="584" spans="14:14" ht="15.75" customHeight="1">
      <c r="N584" s="25"/>
    </row>
    <row r="585" spans="14:14" ht="15.75" customHeight="1">
      <c r="N585" s="25"/>
    </row>
    <row r="586" spans="14:14" ht="15.75" customHeight="1">
      <c r="N586" s="25"/>
    </row>
    <row r="587" spans="14:14" ht="15.75" customHeight="1">
      <c r="N587" s="25"/>
    </row>
    <row r="588" spans="14:14" ht="15.75" customHeight="1">
      <c r="N588" s="25"/>
    </row>
    <row r="589" spans="14:14" ht="15.75" customHeight="1">
      <c r="N589" s="25"/>
    </row>
    <row r="590" spans="14:14" ht="15.75" customHeight="1">
      <c r="N590" s="25"/>
    </row>
    <row r="591" spans="14:14" ht="15.75" customHeight="1">
      <c r="N591" s="25"/>
    </row>
    <row r="592" spans="14:14" ht="15.75" customHeight="1">
      <c r="N592" s="25"/>
    </row>
    <row r="593" spans="14:14" ht="15.75" customHeight="1">
      <c r="N593" s="25"/>
    </row>
    <row r="594" spans="14:14" ht="15.75" customHeight="1">
      <c r="N594" s="25"/>
    </row>
    <row r="595" spans="14:14" ht="15.75" customHeight="1">
      <c r="N595" s="25"/>
    </row>
    <row r="596" spans="14:14" ht="15.75" customHeight="1">
      <c r="N596" s="25"/>
    </row>
    <row r="597" spans="14:14" ht="15.75" customHeight="1">
      <c r="N597" s="25"/>
    </row>
    <row r="598" spans="14:14" ht="15.75" customHeight="1">
      <c r="N598" s="25"/>
    </row>
    <row r="599" spans="14:14" ht="15.75" customHeight="1">
      <c r="N599" s="25"/>
    </row>
    <row r="600" spans="14:14" ht="15.75" customHeight="1">
      <c r="N600" s="25"/>
    </row>
    <row r="601" spans="14:14" ht="15.75" customHeight="1">
      <c r="N601" s="25"/>
    </row>
    <row r="602" spans="14:14" ht="15.75" customHeight="1">
      <c r="N602" s="25"/>
    </row>
    <row r="603" spans="14:14" ht="15.75" customHeight="1">
      <c r="N603" s="25"/>
    </row>
    <row r="604" spans="14:14" ht="15.75" customHeight="1">
      <c r="N604" s="25"/>
    </row>
    <row r="605" spans="14:14" ht="15.75" customHeight="1">
      <c r="N605" s="25"/>
    </row>
    <row r="606" spans="14:14" ht="15.75" customHeight="1">
      <c r="N606" s="25"/>
    </row>
    <row r="607" spans="14:14" ht="15.75" customHeight="1">
      <c r="N607" s="25"/>
    </row>
    <row r="608" spans="14:14" ht="15.75" customHeight="1">
      <c r="N608" s="25"/>
    </row>
    <row r="609" spans="14:14" ht="15.75" customHeight="1">
      <c r="N609" s="25"/>
    </row>
    <row r="610" spans="14:14" ht="15.75" customHeight="1">
      <c r="N610" s="25"/>
    </row>
    <row r="611" spans="14:14" ht="15.75" customHeight="1">
      <c r="N611" s="25"/>
    </row>
    <row r="612" spans="14:14" ht="15.75" customHeight="1">
      <c r="N612" s="25"/>
    </row>
    <row r="613" spans="14:14" ht="15.75" customHeight="1">
      <c r="N613" s="25"/>
    </row>
    <row r="614" spans="14:14" ht="15.75" customHeight="1">
      <c r="N614" s="25"/>
    </row>
    <row r="615" spans="14:14" ht="15.75" customHeight="1">
      <c r="N615" s="25"/>
    </row>
    <row r="616" spans="14:14" ht="15.75" customHeight="1">
      <c r="N616" s="25"/>
    </row>
    <row r="617" spans="14:14" ht="15.75" customHeight="1">
      <c r="N617" s="25"/>
    </row>
    <row r="618" spans="14:14" ht="15.75" customHeight="1">
      <c r="N618" s="25"/>
    </row>
    <row r="619" spans="14:14" ht="15.75" customHeight="1">
      <c r="N619" s="25"/>
    </row>
    <row r="620" spans="14:14" ht="15.75" customHeight="1">
      <c r="N620" s="25"/>
    </row>
    <row r="621" spans="14:14" ht="15.75" customHeight="1">
      <c r="N621" s="25"/>
    </row>
    <row r="622" spans="14:14" ht="15.75" customHeight="1">
      <c r="N622" s="25"/>
    </row>
    <row r="623" spans="14:14" ht="15.75" customHeight="1">
      <c r="N623" s="25"/>
    </row>
    <row r="624" spans="14:14" ht="15.75" customHeight="1">
      <c r="N624" s="25"/>
    </row>
    <row r="625" spans="14:14" ht="15.75" customHeight="1">
      <c r="N625" s="25"/>
    </row>
    <row r="626" spans="14:14" ht="15.75" customHeight="1">
      <c r="N626" s="25"/>
    </row>
    <row r="627" spans="14:14" ht="15.75" customHeight="1">
      <c r="N627" s="25"/>
    </row>
    <row r="628" spans="14:14" ht="15.75" customHeight="1">
      <c r="N628" s="25"/>
    </row>
    <row r="629" spans="14:14" ht="15.75" customHeight="1">
      <c r="N629" s="25"/>
    </row>
    <row r="630" spans="14:14" ht="15.75" customHeight="1">
      <c r="N630" s="25"/>
    </row>
    <row r="631" spans="14:14" ht="15.75" customHeight="1">
      <c r="N631" s="25"/>
    </row>
    <row r="632" spans="14:14" ht="15.75" customHeight="1">
      <c r="N632" s="25"/>
    </row>
    <row r="633" spans="14:14" ht="15.75" customHeight="1">
      <c r="N633" s="25"/>
    </row>
    <row r="634" spans="14:14" ht="15.75" customHeight="1">
      <c r="N634" s="25"/>
    </row>
    <row r="635" spans="14:14" ht="15.75" customHeight="1">
      <c r="N635" s="25"/>
    </row>
    <row r="636" spans="14:14" ht="15.75" customHeight="1">
      <c r="N636" s="25"/>
    </row>
    <row r="637" spans="14:14" ht="15.75" customHeight="1">
      <c r="N637" s="25"/>
    </row>
    <row r="638" spans="14:14" ht="15.75" customHeight="1">
      <c r="N638" s="25"/>
    </row>
    <row r="639" spans="14:14" ht="15.75" customHeight="1">
      <c r="N639" s="25"/>
    </row>
    <row r="640" spans="14:14" ht="15.75" customHeight="1">
      <c r="N640" s="25"/>
    </row>
    <row r="641" spans="14:14" ht="15.75" customHeight="1">
      <c r="N641" s="25"/>
    </row>
    <row r="642" spans="14:14" ht="15.75" customHeight="1">
      <c r="N642" s="25"/>
    </row>
    <row r="643" spans="14:14" ht="15.75" customHeight="1">
      <c r="N643" s="25"/>
    </row>
    <row r="644" spans="14:14" ht="15.75" customHeight="1">
      <c r="N644" s="25"/>
    </row>
    <row r="645" spans="14:14" ht="15.75" customHeight="1">
      <c r="N645" s="25"/>
    </row>
    <row r="646" spans="14:14" ht="15.75" customHeight="1">
      <c r="N646" s="25"/>
    </row>
    <row r="647" spans="14:14" ht="15.75" customHeight="1">
      <c r="N647" s="25"/>
    </row>
    <row r="648" spans="14:14" ht="15.75" customHeight="1">
      <c r="N648" s="25"/>
    </row>
    <row r="649" spans="14:14" ht="15.75" customHeight="1">
      <c r="N649" s="25"/>
    </row>
    <row r="650" spans="14:14" ht="15.75" customHeight="1">
      <c r="N650" s="25"/>
    </row>
    <row r="651" spans="14:14" ht="15.75" customHeight="1">
      <c r="N651" s="25"/>
    </row>
    <row r="652" spans="14:14" ht="15.75" customHeight="1">
      <c r="N652" s="25"/>
    </row>
    <row r="653" spans="14:14" ht="15.75" customHeight="1">
      <c r="N653" s="25"/>
    </row>
    <row r="654" spans="14:14" ht="15.75" customHeight="1">
      <c r="N654" s="25"/>
    </row>
    <row r="655" spans="14:14" ht="15.75" customHeight="1">
      <c r="N655" s="25"/>
    </row>
    <row r="656" spans="14:14" ht="15.75" customHeight="1">
      <c r="N656" s="25"/>
    </row>
    <row r="657" spans="14:14" ht="15.75" customHeight="1">
      <c r="N657" s="25"/>
    </row>
    <row r="658" spans="14:14" ht="15.75" customHeight="1">
      <c r="N658" s="25"/>
    </row>
    <row r="659" spans="14:14" ht="15.75" customHeight="1">
      <c r="N659" s="25"/>
    </row>
    <row r="660" spans="14:14" ht="15.75" customHeight="1">
      <c r="N660" s="25"/>
    </row>
    <row r="661" spans="14:14" ht="15.75" customHeight="1">
      <c r="N661" s="25"/>
    </row>
    <row r="662" spans="14:14" ht="15.75" customHeight="1">
      <c r="N662" s="25"/>
    </row>
    <row r="663" spans="14:14" ht="15.75" customHeight="1">
      <c r="N663" s="25"/>
    </row>
    <row r="664" spans="14:14" ht="15.75" customHeight="1">
      <c r="N664" s="25"/>
    </row>
    <row r="665" spans="14:14" ht="15.75" customHeight="1">
      <c r="N665" s="25"/>
    </row>
    <row r="666" spans="14:14" ht="15.75" customHeight="1">
      <c r="N666" s="25"/>
    </row>
    <row r="667" spans="14:14" ht="15.75" customHeight="1">
      <c r="N667" s="25"/>
    </row>
    <row r="668" spans="14:14" ht="15.75" customHeight="1">
      <c r="N668" s="25"/>
    </row>
    <row r="669" spans="14:14" ht="15.75" customHeight="1">
      <c r="N669" s="25"/>
    </row>
    <row r="670" spans="14:14" ht="15.75" customHeight="1">
      <c r="N670" s="25"/>
    </row>
    <row r="671" spans="14:14" ht="15.75" customHeight="1">
      <c r="N671" s="25"/>
    </row>
    <row r="672" spans="14:14" ht="15.75" customHeight="1">
      <c r="N672" s="25"/>
    </row>
    <row r="673" spans="14:14" ht="15.75" customHeight="1">
      <c r="N673" s="25"/>
    </row>
    <row r="674" spans="14:14" ht="15.75" customHeight="1">
      <c r="N674" s="25"/>
    </row>
    <row r="675" spans="14:14" ht="15.75" customHeight="1">
      <c r="N675" s="25"/>
    </row>
    <row r="676" spans="14:14" ht="15.75" customHeight="1">
      <c r="N676" s="25"/>
    </row>
    <row r="677" spans="14:14" ht="15.75" customHeight="1">
      <c r="N677" s="25"/>
    </row>
    <row r="678" spans="14:14" ht="15.75" customHeight="1">
      <c r="N678" s="25"/>
    </row>
    <row r="679" spans="14:14" ht="15.75" customHeight="1">
      <c r="N679" s="25"/>
    </row>
    <row r="680" spans="14:14" ht="15.75" customHeight="1">
      <c r="N680" s="25"/>
    </row>
    <row r="681" spans="14:14" ht="15.75" customHeight="1">
      <c r="N681" s="25"/>
    </row>
    <row r="682" spans="14:14" ht="15.75" customHeight="1">
      <c r="N682" s="25"/>
    </row>
    <row r="683" spans="14:14" ht="15.75" customHeight="1">
      <c r="N683" s="25"/>
    </row>
    <row r="684" spans="14:14" ht="15.75" customHeight="1">
      <c r="N684" s="25"/>
    </row>
    <row r="685" spans="14:14" ht="15.75" customHeight="1">
      <c r="N685" s="25"/>
    </row>
    <row r="686" spans="14:14" ht="15.75" customHeight="1">
      <c r="N686" s="25"/>
    </row>
    <row r="687" spans="14:14" ht="15.75" customHeight="1">
      <c r="N687" s="25"/>
    </row>
    <row r="688" spans="14:14" ht="15.75" customHeight="1">
      <c r="N688" s="25"/>
    </row>
    <row r="689" spans="14:14" ht="15.75" customHeight="1">
      <c r="N689" s="25"/>
    </row>
    <row r="690" spans="14:14" ht="15.75" customHeight="1">
      <c r="N690" s="25"/>
    </row>
    <row r="691" spans="14:14" ht="15.75" customHeight="1">
      <c r="N691" s="25"/>
    </row>
    <row r="692" spans="14:14" ht="15.75" customHeight="1">
      <c r="N692" s="25"/>
    </row>
    <row r="693" spans="14:14" ht="15.75" customHeight="1">
      <c r="N693" s="25"/>
    </row>
    <row r="694" spans="14:14" ht="15.75" customHeight="1">
      <c r="N694" s="25"/>
    </row>
    <row r="695" spans="14:14" ht="15.75" customHeight="1">
      <c r="N695" s="25"/>
    </row>
    <row r="696" spans="14:14" ht="15.75" customHeight="1">
      <c r="N696" s="25"/>
    </row>
    <row r="697" spans="14:14" ht="15.75" customHeight="1">
      <c r="N697" s="25"/>
    </row>
    <row r="698" spans="14:14" ht="15.75" customHeight="1">
      <c r="N698" s="25"/>
    </row>
    <row r="699" spans="14:14" ht="15.75" customHeight="1">
      <c r="N699" s="25"/>
    </row>
    <row r="700" spans="14:14" ht="15.75" customHeight="1">
      <c r="N700" s="25"/>
    </row>
    <row r="701" spans="14:14" ht="15.75" customHeight="1">
      <c r="N701" s="25"/>
    </row>
    <row r="702" spans="14:14" ht="15.75" customHeight="1">
      <c r="N702" s="25"/>
    </row>
    <row r="703" spans="14:14" ht="15.75" customHeight="1">
      <c r="N703" s="25"/>
    </row>
    <row r="704" spans="14:14" ht="15.75" customHeight="1">
      <c r="N704" s="25"/>
    </row>
    <row r="705" spans="14:14" ht="15.75" customHeight="1">
      <c r="N705" s="25"/>
    </row>
    <row r="706" spans="14:14" ht="15.75" customHeight="1">
      <c r="N706" s="25"/>
    </row>
    <row r="707" spans="14:14" ht="15.75" customHeight="1">
      <c r="N707" s="25"/>
    </row>
    <row r="708" spans="14:14" ht="15.75" customHeight="1">
      <c r="N708" s="25"/>
    </row>
    <row r="709" spans="14:14" ht="15.75" customHeight="1">
      <c r="N709" s="25"/>
    </row>
    <row r="710" spans="14:14" ht="15.75" customHeight="1">
      <c r="N710" s="25"/>
    </row>
    <row r="711" spans="14:14" ht="15.75" customHeight="1">
      <c r="N711" s="25"/>
    </row>
    <row r="712" spans="14:14" ht="15.75" customHeight="1">
      <c r="N712" s="25"/>
    </row>
    <row r="713" spans="14:14" ht="15.75" customHeight="1">
      <c r="N713" s="25"/>
    </row>
    <row r="714" spans="14:14" ht="15.75" customHeight="1">
      <c r="N714" s="25"/>
    </row>
    <row r="715" spans="14:14" ht="15.75" customHeight="1">
      <c r="N715" s="25"/>
    </row>
    <row r="716" spans="14:14" ht="15.75" customHeight="1">
      <c r="N716" s="25"/>
    </row>
    <row r="717" spans="14:14" ht="15.75" customHeight="1">
      <c r="N717" s="25"/>
    </row>
    <row r="718" spans="14:14" ht="15.75" customHeight="1">
      <c r="N718" s="25"/>
    </row>
    <row r="719" spans="14:14" ht="15.75" customHeight="1">
      <c r="N719" s="25"/>
    </row>
    <row r="720" spans="14:14" ht="15.75" customHeight="1">
      <c r="N720" s="25"/>
    </row>
    <row r="721" spans="14:14" ht="15.75" customHeight="1">
      <c r="N721" s="25"/>
    </row>
    <row r="722" spans="14:14" ht="15.75" customHeight="1">
      <c r="N722" s="25"/>
    </row>
    <row r="723" spans="14:14" ht="15.75" customHeight="1">
      <c r="N723" s="25"/>
    </row>
    <row r="724" spans="14:14" ht="15.75" customHeight="1">
      <c r="N724" s="25"/>
    </row>
    <row r="725" spans="14:14" ht="15.75" customHeight="1">
      <c r="N725" s="25"/>
    </row>
    <row r="726" spans="14:14" ht="15.75" customHeight="1">
      <c r="N726" s="25"/>
    </row>
    <row r="727" spans="14:14" ht="15.75" customHeight="1">
      <c r="N727" s="25"/>
    </row>
    <row r="728" spans="14:14" ht="15.75" customHeight="1">
      <c r="N728" s="25"/>
    </row>
    <row r="729" spans="14:14" ht="15.75" customHeight="1">
      <c r="N729" s="25"/>
    </row>
    <row r="730" spans="14:14" ht="15.75" customHeight="1">
      <c r="N730" s="25"/>
    </row>
    <row r="731" spans="14:14" ht="15.75" customHeight="1">
      <c r="N731" s="25"/>
    </row>
    <row r="732" spans="14:14" ht="15.75" customHeight="1">
      <c r="N732" s="25"/>
    </row>
    <row r="733" spans="14:14" ht="15.75" customHeight="1">
      <c r="N733" s="25"/>
    </row>
    <row r="734" spans="14:14" ht="15.75" customHeight="1">
      <c r="N734" s="25"/>
    </row>
    <row r="735" spans="14:14" ht="15.75" customHeight="1">
      <c r="N735" s="25"/>
    </row>
    <row r="736" spans="14:14" ht="15.75" customHeight="1">
      <c r="N736" s="25"/>
    </row>
    <row r="737" spans="14:14" ht="15.75" customHeight="1">
      <c r="N737" s="25"/>
    </row>
    <row r="738" spans="14:14" ht="15.75" customHeight="1">
      <c r="N738" s="25"/>
    </row>
    <row r="739" spans="14:14" ht="15.75" customHeight="1">
      <c r="N739" s="25"/>
    </row>
    <row r="740" spans="14:14" ht="15.75" customHeight="1">
      <c r="N740" s="25"/>
    </row>
    <row r="741" spans="14:14" ht="15.75" customHeight="1">
      <c r="N741" s="25"/>
    </row>
    <row r="742" spans="14:14" ht="15.75" customHeight="1">
      <c r="N742" s="25"/>
    </row>
    <row r="743" spans="14:14" ht="15.75" customHeight="1">
      <c r="N743" s="25"/>
    </row>
    <row r="744" spans="14:14" ht="15.75" customHeight="1">
      <c r="N744" s="25"/>
    </row>
    <row r="745" spans="14:14" ht="15.75" customHeight="1">
      <c r="N745" s="25"/>
    </row>
    <row r="746" spans="14:14" ht="15.75" customHeight="1">
      <c r="N746" s="25"/>
    </row>
    <row r="747" spans="14:14" ht="15.75" customHeight="1">
      <c r="N747" s="25"/>
    </row>
    <row r="748" spans="14:14" ht="15.75" customHeight="1">
      <c r="N748" s="25"/>
    </row>
    <row r="749" spans="14:14" ht="15.75" customHeight="1">
      <c r="N749" s="25"/>
    </row>
    <row r="750" spans="14:14" ht="15.75" customHeight="1">
      <c r="N750" s="25"/>
    </row>
    <row r="751" spans="14:14" ht="15.75" customHeight="1">
      <c r="N751" s="25"/>
    </row>
    <row r="752" spans="14:14" ht="15.75" customHeight="1">
      <c r="N752" s="25"/>
    </row>
    <row r="753" spans="14:14" ht="15.75" customHeight="1">
      <c r="N753" s="25"/>
    </row>
    <row r="754" spans="14:14" ht="15.75" customHeight="1">
      <c r="N754" s="25"/>
    </row>
    <row r="755" spans="14:14" ht="15.75" customHeight="1">
      <c r="N755" s="25"/>
    </row>
    <row r="756" spans="14:14" ht="15.75" customHeight="1">
      <c r="N756" s="25"/>
    </row>
    <row r="757" spans="14:14" ht="15.75" customHeight="1">
      <c r="N757" s="25"/>
    </row>
    <row r="758" spans="14:14" ht="15.75" customHeight="1">
      <c r="N758" s="25"/>
    </row>
    <row r="759" spans="14:14" ht="15.75" customHeight="1">
      <c r="N759" s="25"/>
    </row>
    <row r="760" spans="14:14" ht="15.75" customHeight="1">
      <c r="N760" s="25"/>
    </row>
    <row r="761" spans="14:14" ht="15.75" customHeight="1">
      <c r="N761" s="25"/>
    </row>
    <row r="762" spans="14:14" ht="15.75" customHeight="1">
      <c r="N762" s="25"/>
    </row>
    <row r="763" spans="14:14" ht="15.75" customHeight="1">
      <c r="N763" s="25"/>
    </row>
    <row r="764" spans="14:14" ht="15.75" customHeight="1">
      <c r="N764" s="25"/>
    </row>
    <row r="765" spans="14:14" ht="15.75" customHeight="1">
      <c r="N765" s="25"/>
    </row>
    <row r="766" spans="14:14" ht="15.75" customHeight="1">
      <c r="N766" s="25"/>
    </row>
    <row r="767" spans="14:14" ht="15.75" customHeight="1">
      <c r="N767" s="25"/>
    </row>
    <row r="768" spans="14:14" ht="15.75" customHeight="1">
      <c r="N768" s="25"/>
    </row>
    <row r="769" spans="14:14" ht="15.75" customHeight="1">
      <c r="N769" s="25"/>
    </row>
    <row r="770" spans="14:14" ht="15.75" customHeight="1">
      <c r="N770" s="25"/>
    </row>
    <row r="771" spans="14:14" ht="15.75" customHeight="1">
      <c r="N771" s="25"/>
    </row>
    <row r="772" spans="14:14" ht="15.75" customHeight="1">
      <c r="N772" s="25"/>
    </row>
    <row r="773" spans="14:14" ht="15.75" customHeight="1">
      <c r="N773" s="25"/>
    </row>
    <row r="774" spans="14:14" ht="15.75" customHeight="1">
      <c r="N774" s="25"/>
    </row>
    <row r="775" spans="14:14" ht="15.75" customHeight="1">
      <c r="N775" s="25"/>
    </row>
    <row r="776" spans="14:14" ht="15.75" customHeight="1">
      <c r="N776" s="25"/>
    </row>
    <row r="777" spans="14:14" ht="15.75" customHeight="1">
      <c r="N777" s="25"/>
    </row>
    <row r="778" spans="14:14" ht="15.75" customHeight="1">
      <c r="N778" s="25"/>
    </row>
    <row r="779" spans="14:14" ht="15.75" customHeight="1">
      <c r="N779" s="25"/>
    </row>
    <row r="780" spans="14:14" ht="15.75" customHeight="1">
      <c r="N780" s="25"/>
    </row>
    <row r="781" spans="14:14" ht="15.75" customHeight="1">
      <c r="N781" s="25"/>
    </row>
    <row r="782" spans="14:14" ht="15.75" customHeight="1">
      <c r="N782" s="25"/>
    </row>
    <row r="783" spans="14:14" ht="15.75" customHeight="1">
      <c r="N783" s="25"/>
    </row>
    <row r="784" spans="14:14" ht="15.75" customHeight="1">
      <c r="N784" s="25"/>
    </row>
    <row r="785" spans="14:14" ht="15.75" customHeight="1">
      <c r="N785" s="25"/>
    </row>
    <row r="786" spans="14:14" ht="15.75" customHeight="1">
      <c r="N786" s="25"/>
    </row>
    <row r="787" spans="14:14" ht="15.75" customHeight="1">
      <c r="N787" s="25"/>
    </row>
    <row r="788" spans="14:14" ht="15.75" customHeight="1">
      <c r="N788" s="25"/>
    </row>
    <row r="789" spans="14:14" ht="15.75" customHeight="1">
      <c r="N789" s="25"/>
    </row>
    <row r="790" spans="14:14" ht="15.75" customHeight="1">
      <c r="N790" s="25"/>
    </row>
    <row r="791" spans="14:14" ht="15.75" customHeight="1">
      <c r="N791" s="25"/>
    </row>
    <row r="792" spans="14:14" ht="15.75" customHeight="1">
      <c r="N792" s="25"/>
    </row>
    <row r="793" spans="14:14" ht="15.75" customHeight="1">
      <c r="N793" s="25"/>
    </row>
    <row r="794" spans="14:14" ht="15.75" customHeight="1">
      <c r="N794" s="25"/>
    </row>
    <row r="795" spans="14:14" ht="15.75" customHeight="1">
      <c r="N795" s="25"/>
    </row>
    <row r="796" spans="14:14" ht="15.75" customHeight="1">
      <c r="N796" s="25"/>
    </row>
    <row r="797" spans="14:14" ht="15.75" customHeight="1">
      <c r="N797" s="25"/>
    </row>
    <row r="798" spans="14:14" ht="15.75" customHeight="1">
      <c r="N798" s="25"/>
    </row>
    <row r="799" spans="14:14" ht="15.75" customHeight="1">
      <c r="N799" s="25"/>
    </row>
    <row r="800" spans="14:14" ht="15.75" customHeight="1">
      <c r="N800" s="25"/>
    </row>
    <row r="801" spans="14:14" ht="15.75" customHeight="1">
      <c r="N801" s="25"/>
    </row>
    <row r="802" spans="14:14" ht="15.75" customHeight="1">
      <c r="N802" s="25"/>
    </row>
    <row r="803" spans="14:14" ht="15.75" customHeight="1">
      <c r="N803" s="25"/>
    </row>
    <row r="804" spans="14:14" ht="15.75" customHeight="1">
      <c r="N804" s="25"/>
    </row>
    <row r="805" spans="14:14" ht="15.75" customHeight="1">
      <c r="N805" s="25"/>
    </row>
    <row r="806" spans="14:14" ht="15.75" customHeight="1">
      <c r="N806" s="25"/>
    </row>
    <row r="807" spans="14:14" ht="15.75" customHeight="1">
      <c r="N807" s="25"/>
    </row>
    <row r="808" spans="14:14" ht="15.75" customHeight="1">
      <c r="N808" s="25"/>
    </row>
    <row r="809" spans="14:14" ht="15.75" customHeight="1">
      <c r="N809" s="25"/>
    </row>
    <row r="810" spans="14:14" ht="15.75" customHeight="1">
      <c r="N810" s="25"/>
    </row>
    <row r="811" spans="14:14" ht="15.75" customHeight="1">
      <c r="N811" s="25"/>
    </row>
    <row r="812" spans="14:14" ht="15.75" customHeight="1">
      <c r="N812" s="25"/>
    </row>
    <row r="813" spans="14:14" ht="15.75" customHeight="1">
      <c r="N813" s="25"/>
    </row>
    <row r="814" spans="14:14" ht="15.75" customHeight="1">
      <c r="N814" s="25"/>
    </row>
    <row r="815" spans="14:14" ht="15.75" customHeight="1">
      <c r="N815" s="25"/>
    </row>
    <row r="816" spans="14:14" ht="15.75" customHeight="1">
      <c r="N816" s="25"/>
    </row>
    <row r="817" spans="14:14" ht="15.75" customHeight="1">
      <c r="N817" s="25"/>
    </row>
    <row r="818" spans="14:14" ht="15.75" customHeight="1">
      <c r="N818" s="25"/>
    </row>
    <row r="819" spans="14:14" ht="15.75" customHeight="1">
      <c r="N819" s="25"/>
    </row>
    <row r="820" spans="14:14" ht="15.75" customHeight="1">
      <c r="N820" s="25"/>
    </row>
    <row r="821" spans="14:14" ht="15.75" customHeight="1">
      <c r="N821" s="25"/>
    </row>
    <row r="822" spans="14:14" ht="15.75" customHeight="1">
      <c r="N822" s="25"/>
    </row>
    <row r="823" spans="14:14" ht="15.75" customHeight="1">
      <c r="N823" s="25"/>
    </row>
    <row r="824" spans="14:14" ht="15.75" customHeight="1">
      <c r="N824" s="25"/>
    </row>
    <row r="825" spans="14:14" ht="15.75" customHeight="1">
      <c r="N825" s="25"/>
    </row>
    <row r="826" spans="14:14" ht="15.75" customHeight="1">
      <c r="N826" s="25"/>
    </row>
    <row r="827" spans="14:14" ht="15.75" customHeight="1">
      <c r="N827" s="25"/>
    </row>
    <row r="828" spans="14:14" ht="15.75" customHeight="1">
      <c r="N828" s="25"/>
    </row>
    <row r="829" spans="14:14" ht="15.75" customHeight="1">
      <c r="N829" s="25"/>
    </row>
    <row r="830" spans="14:14" ht="15.75" customHeight="1">
      <c r="N830" s="25"/>
    </row>
    <row r="831" spans="14:14" ht="15.75" customHeight="1">
      <c r="N831" s="25"/>
    </row>
    <row r="832" spans="14:14" ht="15.75" customHeight="1">
      <c r="N832" s="25"/>
    </row>
    <row r="833" spans="14:14" ht="15.75" customHeight="1">
      <c r="N833" s="25"/>
    </row>
    <row r="834" spans="14:14" ht="15.75" customHeight="1">
      <c r="N834" s="25"/>
    </row>
    <row r="835" spans="14:14" ht="15.75" customHeight="1">
      <c r="N835" s="25"/>
    </row>
    <row r="836" spans="14:14" ht="15.75" customHeight="1">
      <c r="N836" s="25"/>
    </row>
    <row r="837" spans="14:14" ht="15.75" customHeight="1">
      <c r="N837" s="25"/>
    </row>
    <row r="838" spans="14:14" ht="15.75" customHeight="1">
      <c r="N838" s="25"/>
    </row>
    <row r="839" spans="14:14" ht="15.75" customHeight="1">
      <c r="N839" s="25"/>
    </row>
    <row r="840" spans="14:14" ht="15.75" customHeight="1">
      <c r="N840" s="25"/>
    </row>
    <row r="841" spans="14:14" ht="15.75" customHeight="1">
      <c r="N841" s="25"/>
    </row>
    <row r="842" spans="14:14" ht="15.75" customHeight="1">
      <c r="N842" s="25"/>
    </row>
    <row r="843" spans="14:14" ht="15.75" customHeight="1">
      <c r="N843" s="25"/>
    </row>
    <row r="844" spans="14:14" ht="15.75" customHeight="1">
      <c r="N844" s="25"/>
    </row>
    <row r="845" spans="14:14" ht="15.75" customHeight="1">
      <c r="N845" s="25"/>
    </row>
    <row r="846" spans="14:14" ht="15.75" customHeight="1">
      <c r="N846" s="25"/>
    </row>
    <row r="847" spans="14:14" ht="15.75" customHeight="1">
      <c r="N847" s="25"/>
    </row>
    <row r="848" spans="14:14" ht="15.75" customHeight="1">
      <c r="N848" s="25"/>
    </row>
    <row r="849" spans="14:14" ht="15.75" customHeight="1">
      <c r="N849" s="25"/>
    </row>
    <row r="850" spans="14:14" ht="15.75" customHeight="1">
      <c r="N850" s="25"/>
    </row>
    <row r="851" spans="14:14" ht="15.75" customHeight="1">
      <c r="N851" s="25"/>
    </row>
    <row r="852" spans="14:14" ht="15.75" customHeight="1">
      <c r="N852" s="25"/>
    </row>
    <row r="853" spans="14:14" ht="15.75" customHeight="1">
      <c r="N853" s="25"/>
    </row>
    <row r="854" spans="14:14" ht="15.75" customHeight="1">
      <c r="N854" s="25"/>
    </row>
    <row r="855" spans="14:14" ht="15.75" customHeight="1">
      <c r="N855" s="25"/>
    </row>
    <row r="856" spans="14:14" ht="15.75" customHeight="1">
      <c r="N856" s="25"/>
    </row>
    <row r="857" spans="14:14" ht="15.75" customHeight="1">
      <c r="N857" s="25"/>
    </row>
    <row r="858" spans="14:14" ht="15.75" customHeight="1">
      <c r="N858" s="25"/>
    </row>
    <row r="859" spans="14:14" ht="15.75" customHeight="1">
      <c r="N859" s="25"/>
    </row>
    <row r="860" spans="14:14" ht="15.75" customHeight="1">
      <c r="N860" s="25"/>
    </row>
    <row r="861" spans="14:14" ht="15.75" customHeight="1">
      <c r="N861" s="25"/>
    </row>
    <row r="862" spans="14:14" ht="15.75" customHeight="1">
      <c r="N862" s="25"/>
    </row>
    <row r="863" spans="14:14" ht="15.75" customHeight="1">
      <c r="N863" s="25"/>
    </row>
    <row r="864" spans="14:14" ht="15.75" customHeight="1">
      <c r="N864" s="25"/>
    </row>
    <row r="865" spans="14:14" ht="15.75" customHeight="1">
      <c r="N865" s="25"/>
    </row>
    <row r="866" spans="14:14" ht="15.75" customHeight="1">
      <c r="N866" s="25"/>
    </row>
    <row r="867" spans="14:14" ht="15.75" customHeight="1">
      <c r="N867" s="25"/>
    </row>
    <row r="868" spans="14:14" ht="15.75" customHeight="1">
      <c r="N868" s="25"/>
    </row>
    <row r="869" spans="14:14" ht="15.75" customHeight="1">
      <c r="N869" s="25"/>
    </row>
    <row r="870" spans="14:14" ht="15.75" customHeight="1">
      <c r="N870" s="25"/>
    </row>
    <row r="871" spans="14:14" ht="15.75" customHeight="1">
      <c r="N871" s="25"/>
    </row>
    <row r="872" spans="14:14" ht="15.75" customHeight="1">
      <c r="N872" s="25"/>
    </row>
    <row r="873" spans="14:14" ht="15.75" customHeight="1">
      <c r="N873" s="25"/>
    </row>
    <row r="874" spans="14:14" ht="15.75" customHeight="1">
      <c r="N874" s="25"/>
    </row>
    <row r="875" spans="14:14" ht="15.75" customHeight="1">
      <c r="N875" s="25"/>
    </row>
    <row r="876" spans="14:14" ht="15.75" customHeight="1">
      <c r="N876" s="25"/>
    </row>
    <row r="877" spans="14:14" ht="15.75" customHeight="1">
      <c r="N877" s="25"/>
    </row>
    <row r="878" spans="14:14" ht="15.75" customHeight="1">
      <c r="N878" s="25"/>
    </row>
    <row r="879" spans="14:14" ht="15.75" customHeight="1">
      <c r="N879" s="25"/>
    </row>
    <row r="880" spans="14:14" ht="15.75" customHeight="1">
      <c r="N880" s="25"/>
    </row>
    <row r="881" spans="14:14" ht="15.75" customHeight="1">
      <c r="N881" s="25"/>
    </row>
    <row r="882" spans="14:14" ht="15.75" customHeight="1">
      <c r="N882" s="25"/>
    </row>
    <row r="883" spans="14:14" ht="15.75" customHeight="1">
      <c r="N883" s="25"/>
    </row>
    <row r="884" spans="14:14" ht="15.75" customHeight="1">
      <c r="N884" s="25"/>
    </row>
    <row r="885" spans="14:14" ht="15.75" customHeight="1">
      <c r="N885" s="25"/>
    </row>
    <row r="886" spans="14:14" ht="15.75" customHeight="1">
      <c r="N886" s="25"/>
    </row>
    <row r="887" spans="14:14" ht="15.75" customHeight="1">
      <c r="N887" s="25"/>
    </row>
    <row r="888" spans="14:14" ht="15.75" customHeight="1">
      <c r="N888" s="25"/>
    </row>
    <row r="889" spans="14:14" ht="15.75" customHeight="1">
      <c r="N889" s="25"/>
    </row>
    <row r="890" spans="14:14" ht="15.75" customHeight="1">
      <c r="N890" s="25"/>
    </row>
    <row r="891" spans="14:14" ht="15.75" customHeight="1">
      <c r="N891" s="25"/>
    </row>
    <row r="892" spans="14:14" ht="15.75" customHeight="1">
      <c r="N892" s="25"/>
    </row>
    <row r="893" spans="14:14" ht="15.75" customHeight="1">
      <c r="N893" s="25"/>
    </row>
    <row r="894" spans="14:14" ht="15.75" customHeight="1">
      <c r="N894" s="25"/>
    </row>
    <row r="895" spans="14:14" ht="15.75" customHeight="1">
      <c r="N895" s="25"/>
    </row>
    <row r="896" spans="14:14" ht="15.75" customHeight="1">
      <c r="N896" s="25"/>
    </row>
    <row r="897" spans="14:14" ht="15.75" customHeight="1">
      <c r="N897" s="25"/>
    </row>
    <row r="898" spans="14:14" ht="15.75" customHeight="1">
      <c r="N898" s="25"/>
    </row>
    <row r="899" spans="14:14" ht="15.75" customHeight="1">
      <c r="N899" s="25"/>
    </row>
    <row r="900" spans="14:14" ht="15.75" customHeight="1">
      <c r="N900" s="25"/>
    </row>
    <row r="901" spans="14:14" ht="15.75" customHeight="1">
      <c r="N901" s="25"/>
    </row>
    <row r="902" spans="14:14" ht="15.75" customHeight="1">
      <c r="N902" s="25"/>
    </row>
    <row r="903" spans="14:14" ht="15.75" customHeight="1">
      <c r="N903" s="25"/>
    </row>
    <row r="904" spans="14:14" ht="15.75" customHeight="1">
      <c r="N904" s="25"/>
    </row>
    <row r="905" spans="14:14" ht="15.75" customHeight="1">
      <c r="N905" s="25"/>
    </row>
    <row r="906" spans="14:14" ht="15.75" customHeight="1">
      <c r="N906" s="25"/>
    </row>
    <row r="907" spans="14:14" ht="15.75" customHeight="1">
      <c r="N907" s="25"/>
    </row>
    <row r="908" spans="14:14" ht="15.75" customHeight="1">
      <c r="N908" s="25"/>
    </row>
    <row r="909" spans="14:14" ht="15.75" customHeight="1">
      <c r="N909" s="25"/>
    </row>
    <row r="910" spans="14:14" ht="15.75" customHeight="1">
      <c r="N910" s="25"/>
    </row>
    <row r="911" spans="14:14" ht="15.75" customHeight="1">
      <c r="N911" s="25"/>
    </row>
    <row r="912" spans="14:14" ht="15.75" customHeight="1">
      <c r="N912" s="25"/>
    </row>
    <row r="913" spans="14:14" ht="15.75" customHeight="1">
      <c r="N913" s="25"/>
    </row>
    <row r="914" spans="14:14" ht="15.75" customHeight="1">
      <c r="N914" s="25"/>
    </row>
    <row r="915" spans="14:14" ht="15.75" customHeight="1">
      <c r="N915" s="25"/>
    </row>
    <row r="916" spans="14:14" ht="15.75" customHeight="1">
      <c r="N916" s="25"/>
    </row>
    <row r="917" spans="14:14" ht="15.75" customHeight="1">
      <c r="N917" s="25"/>
    </row>
    <row r="918" spans="14:14" ht="15.75" customHeight="1">
      <c r="N918" s="25"/>
    </row>
    <row r="919" spans="14:14" ht="15.75" customHeight="1">
      <c r="N919" s="25"/>
    </row>
    <row r="920" spans="14:14" ht="15.75" customHeight="1">
      <c r="N920" s="25"/>
    </row>
    <row r="921" spans="14:14" ht="15.75" customHeight="1">
      <c r="N921" s="25"/>
    </row>
    <row r="922" spans="14:14" ht="15.75" customHeight="1">
      <c r="N922" s="25"/>
    </row>
    <row r="923" spans="14:14" ht="15.75" customHeight="1">
      <c r="N923" s="25"/>
    </row>
    <row r="924" spans="14:14" ht="15.75" customHeight="1">
      <c r="N924" s="25"/>
    </row>
    <row r="925" spans="14:14" ht="15.75" customHeight="1">
      <c r="N925" s="25"/>
    </row>
    <row r="926" spans="14:14" ht="15.75" customHeight="1">
      <c r="N926" s="25"/>
    </row>
    <row r="927" spans="14:14" ht="15.75" customHeight="1">
      <c r="N927" s="25"/>
    </row>
    <row r="928" spans="14:14" ht="15.75" customHeight="1">
      <c r="N928" s="25"/>
    </row>
    <row r="929" spans="14:14" ht="15.75" customHeight="1">
      <c r="N929" s="25"/>
    </row>
    <row r="930" spans="14:14" ht="15.75" customHeight="1">
      <c r="N930" s="25"/>
    </row>
    <row r="931" spans="14:14" ht="15.75" customHeight="1">
      <c r="N931" s="25"/>
    </row>
    <row r="932" spans="14:14" ht="15.75" customHeight="1">
      <c r="N932" s="25"/>
    </row>
    <row r="933" spans="14:14" ht="15.75" customHeight="1">
      <c r="N933" s="25"/>
    </row>
    <row r="934" spans="14:14" ht="15.75" customHeight="1">
      <c r="N934" s="25"/>
    </row>
    <row r="935" spans="14:14" ht="15.75" customHeight="1">
      <c r="N935" s="25"/>
    </row>
    <row r="936" spans="14:14" ht="15.75" customHeight="1">
      <c r="N936" s="25"/>
    </row>
    <row r="937" spans="14:14" ht="15.75" customHeight="1">
      <c r="N937" s="25"/>
    </row>
    <row r="938" spans="14:14" ht="15.75" customHeight="1">
      <c r="N938" s="25"/>
    </row>
    <row r="939" spans="14:14" ht="15.75" customHeight="1">
      <c r="N939" s="25"/>
    </row>
    <row r="940" spans="14:14" ht="15.75" customHeight="1">
      <c r="N940" s="25"/>
    </row>
    <row r="941" spans="14:14" ht="15.75" customHeight="1">
      <c r="N941" s="25"/>
    </row>
    <row r="942" spans="14:14" ht="15.75" customHeight="1">
      <c r="N942" s="25"/>
    </row>
    <row r="943" spans="14:14" ht="15.75" customHeight="1">
      <c r="N943" s="25"/>
    </row>
    <row r="944" spans="14:14" ht="15.75" customHeight="1">
      <c r="N944" s="25"/>
    </row>
    <row r="945" spans="14:14" ht="15.75" customHeight="1">
      <c r="N945" s="25"/>
    </row>
    <row r="946" spans="14:14" ht="15.75" customHeight="1">
      <c r="N946" s="25"/>
    </row>
    <row r="947" spans="14:14" ht="15.75" customHeight="1">
      <c r="N947" s="25"/>
    </row>
    <row r="948" spans="14:14" ht="15.75" customHeight="1">
      <c r="N948" s="25"/>
    </row>
    <row r="949" spans="14:14" ht="15.75" customHeight="1">
      <c r="N949" s="25"/>
    </row>
    <row r="950" spans="14:14" ht="15.75" customHeight="1">
      <c r="N950" s="25"/>
    </row>
    <row r="951" spans="14:14" ht="15.75" customHeight="1">
      <c r="N951" s="25"/>
    </row>
    <row r="952" spans="14:14" ht="15.75" customHeight="1">
      <c r="N952" s="25"/>
    </row>
    <row r="953" spans="14:14" ht="15.75" customHeight="1">
      <c r="N953" s="25"/>
    </row>
    <row r="954" spans="14:14" ht="15.75" customHeight="1">
      <c r="N954" s="25"/>
    </row>
    <row r="955" spans="14:14" ht="15.75" customHeight="1">
      <c r="N955" s="25"/>
    </row>
    <row r="956" spans="14:14" ht="15.75" customHeight="1">
      <c r="N956" s="25"/>
    </row>
    <row r="957" spans="14:14" ht="15.75" customHeight="1">
      <c r="N957" s="25"/>
    </row>
    <row r="958" spans="14:14" ht="15.75" customHeight="1">
      <c r="N958" s="25"/>
    </row>
    <row r="959" spans="14:14" ht="15.75" customHeight="1">
      <c r="N959" s="25"/>
    </row>
    <row r="960" spans="14:14" ht="15.75" customHeight="1">
      <c r="N960" s="25"/>
    </row>
    <row r="961" spans="14:14" ht="15.75" customHeight="1">
      <c r="N961" s="25"/>
    </row>
    <row r="962" spans="14:14" ht="15.75" customHeight="1">
      <c r="N962" s="25"/>
    </row>
    <row r="963" spans="14:14" ht="15.75" customHeight="1">
      <c r="N963" s="25"/>
    </row>
    <row r="964" spans="14:14" ht="15.75" customHeight="1">
      <c r="N964" s="25"/>
    </row>
    <row r="965" spans="14:14" ht="15.75" customHeight="1">
      <c r="N965" s="25"/>
    </row>
    <row r="966" spans="14:14" ht="15.75" customHeight="1">
      <c r="N966" s="25"/>
    </row>
    <row r="967" spans="14:14" ht="15.75" customHeight="1">
      <c r="N967" s="25"/>
    </row>
    <row r="968" spans="14:14" ht="15.75" customHeight="1">
      <c r="N968" s="25"/>
    </row>
    <row r="969" spans="14:14" ht="15.75" customHeight="1">
      <c r="N969" s="25"/>
    </row>
    <row r="970" spans="14:14" ht="15.75" customHeight="1">
      <c r="N970" s="25"/>
    </row>
    <row r="971" spans="14:14" ht="15.75" customHeight="1">
      <c r="N971" s="25"/>
    </row>
    <row r="972" spans="14:14" ht="15.75" customHeight="1">
      <c r="N972" s="25"/>
    </row>
    <row r="973" spans="14:14" ht="15.75" customHeight="1">
      <c r="N973" s="25"/>
    </row>
    <row r="974" spans="14:14" ht="15.75" customHeight="1">
      <c r="N974" s="25"/>
    </row>
    <row r="975" spans="14:14" ht="15.75" customHeight="1">
      <c r="N975" s="25"/>
    </row>
    <row r="976" spans="14:14" ht="15.75" customHeight="1">
      <c r="N976" s="25"/>
    </row>
    <row r="977" spans="14:14" ht="15.75" customHeight="1">
      <c r="N977" s="25"/>
    </row>
    <row r="978" spans="14:14" ht="15.75" customHeight="1">
      <c r="N978" s="25"/>
    </row>
    <row r="979" spans="14:14" ht="15.75" customHeight="1">
      <c r="N979" s="25"/>
    </row>
    <row r="980" spans="14:14" ht="15.75" customHeight="1">
      <c r="N980" s="25"/>
    </row>
    <row r="981" spans="14:14" ht="15.75" customHeight="1">
      <c r="N981" s="25"/>
    </row>
    <row r="982" spans="14:14" ht="15.75" customHeight="1">
      <c r="N982" s="25"/>
    </row>
    <row r="983" spans="14:14" ht="15.75" customHeight="1">
      <c r="N983" s="25"/>
    </row>
    <row r="984" spans="14:14" ht="15.75" customHeight="1">
      <c r="N984" s="25"/>
    </row>
    <row r="985" spans="14:14" ht="15.75" customHeight="1">
      <c r="N985" s="25"/>
    </row>
    <row r="986" spans="14:14" ht="15.75" customHeight="1">
      <c r="N986" s="25"/>
    </row>
    <row r="987" spans="14:14" ht="15.75" customHeight="1">
      <c r="N987" s="25"/>
    </row>
    <row r="988" spans="14:14" ht="15.75" customHeight="1">
      <c r="N988" s="25"/>
    </row>
    <row r="989" spans="14:14" ht="15.75" customHeight="1">
      <c r="N989" s="25"/>
    </row>
    <row r="990" spans="14:14" ht="15.75" customHeight="1">
      <c r="N990" s="25"/>
    </row>
    <row r="991" spans="14:14" ht="15.75" customHeight="1">
      <c r="N991" s="25"/>
    </row>
    <row r="992" spans="14:14" ht="15.75" customHeight="1">
      <c r="N992" s="25"/>
    </row>
    <row r="993" spans="14:14" ht="15.75" customHeight="1">
      <c r="N993" s="25"/>
    </row>
    <row r="994" spans="14:14" ht="15.75" customHeight="1">
      <c r="N994" s="25"/>
    </row>
    <row r="995" spans="14:14" ht="15.75" customHeight="1">
      <c r="N995" s="25"/>
    </row>
    <row r="996" spans="14:14" ht="15.75" customHeight="1">
      <c r="N996" s="25"/>
    </row>
    <row r="997" spans="14:14" ht="15.75" customHeight="1">
      <c r="N997" s="25"/>
    </row>
    <row r="998" spans="14:14" ht="15.75" customHeight="1">
      <c r="N998" s="25"/>
    </row>
    <row r="999" spans="14:14" ht="15.75" customHeight="1">
      <c r="N999" s="25"/>
    </row>
    <row r="1000" spans="14:14" ht="15.75" customHeight="1">
      <c r="N1000" s="25"/>
    </row>
  </sheetData>
  <conditionalFormatting sqref="N10:N24">
    <cfRule type="cellIs" dxfId="3" priority="1" operator="equal">
      <formula>"ok"</formula>
    </cfRule>
  </conditionalFormatting>
  <conditionalFormatting sqref="Q12:Q17">
    <cfRule type="cellIs" dxfId="2" priority="2" operator="equal">
      <formula>"ok"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29"/>
  <sheetViews>
    <sheetView workbookViewId="0"/>
  </sheetViews>
  <sheetFormatPr defaultColWidth="12.5703125" defaultRowHeight="15.75" customHeight="1"/>
  <cols>
    <col min="1" max="1" width="16.28515625" customWidth="1"/>
    <col min="2" max="13" width="5.7109375" customWidth="1"/>
    <col min="15" max="15" width="14.7109375" customWidth="1"/>
    <col min="16" max="16" width="11.42578125" customWidth="1"/>
  </cols>
  <sheetData>
    <row r="1" spans="1:17">
      <c r="A1" s="39" t="s">
        <v>67</v>
      </c>
    </row>
    <row r="2" spans="1:17" ht="15.75" customHeight="1">
      <c r="A2" s="40" t="s">
        <v>68</v>
      </c>
      <c r="B2" s="41">
        <v>31</v>
      </c>
      <c r="C2" s="41">
        <v>28</v>
      </c>
      <c r="D2" s="41">
        <v>31</v>
      </c>
      <c r="E2" s="41">
        <v>30</v>
      </c>
      <c r="F2" s="41">
        <v>31</v>
      </c>
      <c r="G2" s="41">
        <v>30</v>
      </c>
      <c r="H2" s="41">
        <v>31</v>
      </c>
      <c r="I2" s="41">
        <v>31</v>
      </c>
      <c r="J2" s="41">
        <v>30</v>
      </c>
      <c r="K2" s="41">
        <v>31</v>
      </c>
      <c r="L2" s="41">
        <v>30</v>
      </c>
      <c r="M2" s="41">
        <v>31</v>
      </c>
      <c r="N2" s="49"/>
      <c r="O2" s="43" t="s">
        <v>69</v>
      </c>
      <c r="P2" s="44"/>
    </row>
    <row r="3" spans="1:17" ht="15.75" customHeight="1">
      <c r="A3" s="40" t="s">
        <v>70</v>
      </c>
      <c r="B3" s="45" t="s">
        <v>71</v>
      </c>
      <c r="C3" s="45" t="s">
        <v>72</v>
      </c>
      <c r="D3" s="45" t="s">
        <v>73</v>
      </c>
      <c r="E3" s="45" t="s">
        <v>74</v>
      </c>
      <c r="F3" s="45" t="s">
        <v>58</v>
      </c>
      <c r="G3" s="45" t="s">
        <v>75</v>
      </c>
      <c r="H3" s="45" t="s">
        <v>76</v>
      </c>
      <c r="I3" s="45" t="s">
        <v>77</v>
      </c>
      <c r="J3" s="45" t="s">
        <v>78</v>
      </c>
      <c r="K3" s="45" t="s">
        <v>79</v>
      </c>
      <c r="L3" s="45" t="s">
        <v>80</v>
      </c>
      <c r="M3" s="45" t="s">
        <v>81</v>
      </c>
      <c r="N3" s="50"/>
      <c r="O3" s="90" t="s">
        <v>82</v>
      </c>
      <c r="P3" s="91">
        <v>0.15</v>
      </c>
    </row>
    <row r="4" spans="1:17" ht="15.75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92" t="s">
        <v>83</v>
      </c>
      <c r="P4" s="93">
        <v>2.5000000000000001E-2</v>
      </c>
    </row>
    <row r="5" spans="1:17" ht="15.75" customHeight="1">
      <c r="A5" s="53" t="s">
        <v>84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7" ht="15.75" customHeight="1">
      <c r="A6" s="94" t="s">
        <v>85</v>
      </c>
      <c r="B6" s="95">
        <v>1000</v>
      </c>
      <c r="C6" s="41">
        <f t="shared" ref="C6:M6" si="0">B7</f>
        <v>1102</v>
      </c>
      <c r="D6" s="41">
        <f t="shared" si="0"/>
        <v>1320</v>
      </c>
      <c r="E6" s="41">
        <f t="shared" si="0"/>
        <v>1505</v>
      </c>
      <c r="F6" s="41">
        <f t="shared" si="0"/>
        <v>1620</v>
      </c>
      <c r="G6" s="41">
        <f t="shared" si="0"/>
        <v>1705</v>
      </c>
      <c r="H6" s="41">
        <f t="shared" si="0"/>
        <v>1795</v>
      </c>
      <c r="I6" s="41">
        <f t="shared" si="0"/>
        <v>1905</v>
      </c>
      <c r="J6" s="41">
        <f t="shared" si="0"/>
        <v>1975</v>
      </c>
      <c r="K6" s="41">
        <f t="shared" si="0"/>
        <v>2030</v>
      </c>
      <c r="L6" s="41">
        <f t="shared" si="0"/>
        <v>2105</v>
      </c>
      <c r="M6" s="41">
        <f t="shared" si="0"/>
        <v>2210</v>
      </c>
      <c r="N6" s="50"/>
      <c r="O6" s="57" t="s">
        <v>102</v>
      </c>
      <c r="P6" s="58" t="s">
        <v>87</v>
      </c>
    </row>
    <row r="7" spans="1:17" ht="15.75" customHeight="1">
      <c r="A7" s="19" t="s">
        <v>88</v>
      </c>
      <c r="B7" s="96">
        <v>1102</v>
      </c>
      <c r="C7" s="96">
        <v>1320</v>
      </c>
      <c r="D7" s="96">
        <v>1505</v>
      </c>
      <c r="E7" s="96">
        <v>1620</v>
      </c>
      <c r="F7" s="96">
        <v>1705</v>
      </c>
      <c r="G7" s="96">
        <v>1795</v>
      </c>
      <c r="H7" s="96">
        <v>1905</v>
      </c>
      <c r="I7" s="96">
        <v>1975</v>
      </c>
      <c r="J7" s="96">
        <v>2030</v>
      </c>
      <c r="K7" s="96">
        <v>2105</v>
      </c>
      <c r="L7" s="96">
        <v>2210</v>
      </c>
      <c r="M7" s="96">
        <v>2325</v>
      </c>
      <c r="N7" s="50"/>
      <c r="O7" s="97" t="s">
        <v>89</v>
      </c>
      <c r="P7" s="98">
        <v>0.2</v>
      </c>
    </row>
    <row r="8" spans="1:17" ht="15.75" customHeight="1">
      <c r="A8" s="19" t="s">
        <v>90</v>
      </c>
      <c r="B8">
        <f t="shared" ref="B8:M8" si="1">IF(B7=0,"-",B7-B6)</f>
        <v>102</v>
      </c>
      <c r="C8" s="99">
        <f t="shared" si="1"/>
        <v>218</v>
      </c>
      <c r="D8" s="99">
        <f t="shared" si="1"/>
        <v>185</v>
      </c>
      <c r="E8" s="99">
        <f t="shared" si="1"/>
        <v>115</v>
      </c>
      <c r="F8" s="99">
        <f t="shared" si="1"/>
        <v>85</v>
      </c>
      <c r="G8" s="99">
        <f t="shared" si="1"/>
        <v>90</v>
      </c>
      <c r="H8" s="99">
        <f t="shared" si="1"/>
        <v>110</v>
      </c>
      <c r="I8" s="99">
        <f t="shared" si="1"/>
        <v>70</v>
      </c>
      <c r="J8" s="99">
        <f t="shared" si="1"/>
        <v>55</v>
      </c>
      <c r="K8" s="99">
        <f t="shared" si="1"/>
        <v>75</v>
      </c>
      <c r="L8" s="99">
        <f t="shared" si="1"/>
        <v>105</v>
      </c>
      <c r="M8" s="99">
        <f t="shared" si="1"/>
        <v>115</v>
      </c>
      <c r="N8" s="50"/>
      <c r="O8" s="100" t="s">
        <v>91</v>
      </c>
      <c r="P8" s="101">
        <v>0.17</v>
      </c>
    </row>
    <row r="9" spans="1:17" ht="15.75" customHeight="1">
      <c r="A9" s="2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</row>
    <row r="10" spans="1:17" ht="15.75" customHeight="1">
      <c r="A10" s="20" t="s">
        <v>92</v>
      </c>
      <c r="B10" s="102">
        <f t="shared" ref="B10:M10" si="2">B8*$P$3</f>
        <v>15.299999999999999</v>
      </c>
      <c r="C10" s="102">
        <f t="shared" si="2"/>
        <v>32.699999999999996</v>
      </c>
      <c r="D10" s="102">
        <f t="shared" si="2"/>
        <v>27.75</v>
      </c>
      <c r="E10" s="102">
        <f t="shared" si="2"/>
        <v>17.25</v>
      </c>
      <c r="F10" s="102">
        <f t="shared" si="2"/>
        <v>12.75</v>
      </c>
      <c r="G10" s="102">
        <f t="shared" si="2"/>
        <v>13.5</v>
      </c>
      <c r="H10" s="102">
        <f t="shared" si="2"/>
        <v>16.5</v>
      </c>
      <c r="I10" s="102">
        <f t="shared" si="2"/>
        <v>10.5</v>
      </c>
      <c r="J10" s="102">
        <f t="shared" si="2"/>
        <v>8.25</v>
      </c>
      <c r="K10" s="102">
        <f t="shared" si="2"/>
        <v>11.25</v>
      </c>
      <c r="L10" s="102">
        <f t="shared" si="2"/>
        <v>15.75</v>
      </c>
      <c r="M10" s="102">
        <f t="shared" si="2"/>
        <v>17.25</v>
      </c>
      <c r="N10" s="103">
        <f t="shared" ref="N10:N12" si="3">SUM(B10:M10)</f>
        <v>198.75</v>
      </c>
      <c r="O10" s="50"/>
      <c r="P10" s="50"/>
    </row>
    <row r="11" spans="1:17" ht="15.75" customHeight="1">
      <c r="A11" s="20" t="s">
        <v>93</v>
      </c>
      <c r="B11" s="102">
        <f t="shared" ref="B11:M11" si="4">B2*$P$7</f>
        <v>6.2</v>
      </c>
      <c r="C11" s="102">
        <f t="shared" si="4"/>
        <v>5.6000000000000005</v>
      </c>
      <c r="D11" s="102">
        <f t="shared" si="4"/>
        <v>6.2</v>
      </c>
      <c r="E11" s="102">
        <f t="shared" si="4"/>
        <v>6</v>
      </c>
      <c r="F11" s="102">
        <f t="shared" si="4"/>
        <v>6.2</v>
      </c>
      <c r="G11" s="102">
        <f t="shared" si="4"/>
        <v>6</v>
      </c>
      <c r="H11" s="102">
        <f t="shared" si="4"/>
        <v>6.2</v>
      </c>
      <c r="I11" s="102">
        <f t="shared" si="4"/>
        <v>6.2</v>
      </c>
      <c r="J11" s="102">
        <f t="shared" si="4"/>
        <v>6</v>
      </c>
      <c r="K11" s="102">
        <f t="shared" si="4"/>
        <v>6.2</v>
      </c>
      <c r="L11" s="102">
        <f t="shared" si="4"/>
        <v>6</v>
      </c>
      <c r="M11" s="102">
        <f t="shared" si="4"/>
        <v>6.2</v>
      </c>
      <c r="N11" s="103">
        <f t="shared" si="3"/>
        <v>73.000000000000014</v>
      </c>
      <c r="O11" s="71" t="s">
        <v>94</v>
      </c>
      <c r="P11" s="72" t="s">
        <v>95</v>
      </c>
    </row>
    <row r="12" spans="1:17" ht="15.75" customHeight="1">
      <c r="A12" s="20" t="s">
        <v>96</v>
      </c>
      <c r="B12" s="102">
        <f t="shared" ref="B12:M12" si="5">B10+B11</f>
        <v>21.5</v>
      </c>
      <c r="C12" s="102">
        <f t="shared" si="5"/>
        <v>38.299999999999997</v>
      </c>
      <c r="D12" s="102">
        <f t="shared" si="5"/>
        <v>33.950000000000003</v>
      </c>
      <c r="E12" s="102">
        <f t="shared" si="5"/>
        <v>23.25</v>
      </c>
      <c r="F12" s="102">
        <f t="shared" si="5"/>
        <v>18.95</v>
      </c>
      <c r="G12" s="102">
        <f t="shared" si="5"/>
        <v>19.5</v>
      </c>
      <c r="H12" s="102">
        <f t="shared" si="5"/>
        <v>22.7</v>
      </c>
      <c r="I12" s="102">
        <f t="shared" si="5"/>
        <v>16.7</v>
      </c>
      <c r="J12" s="102">
        <f t="shared" si="5"/>
        <v>14.25</v>
      </c>
      <c r="K12" s="102">
        <f t="shared" si="5"/>
        <v>17.45</v>
      </c>
      <c r="L12" s="102">
        <f t="shared" si="5"/>
        <v>21.75</v>
      </c>
      <c r="M12" s="102">
        <f t="shared" si="5"/>
        <v>23.45</v>
      </c>
      <c r="N12" s="103">
        <f t="shared" si="3"/>
        <v>271.74999999999994</v>
      </c>
      <c r="O12" s="73" t="s">
        <v>89</v>
      </c>
      <c r="P12" s="104">
        <f>SUM(B12:M12)</f>
        <v>271.74999999999994</v>
      </c>
    </row>
    <row r="13" spans="1:17" ht="15.75" customHeight="1"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105"/>
      <c r="O13" s="75" t="s">
        <v>91</v>
      </c>
      <c r="P13" s="106">
        <f>SUM(B21:M21)</f>
        <v>83.675000000000011</v>
      </c>
    </row>
    <row r="14" spans="1:17" ht="15.75" customHeight="1">
      <c r="A14" s="53" t="s">
        <v>97</v>
      </c>
      <c r="B14" s="107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105"/>
      <c r="O14" s="80" t="s">
        <v>66</v>
      </c>
      <c r="P14" s="108">
        <f>P12+P13</f>
        <v>355.42499999999995</v>
      </c>
      <c r="Q14" s="20"/>
    </row>
    <row r="15" spans="1:17" ht="15.75" customHeight="1">
      <c r="A15" s="94" t="s">
        <v>85</v>
      </c>
      <c r="B15" s="107">
        <v>250</v>
      </c>
      <c r="C15" s="41">
        <f t="shared" ref="C15:M15" si="6">B16</f>
        <v>360</v>
      </c>
      <c r="D15" s="41">
        <f t="shared" si="6"/>
        <v>455</v>
      </c>
      <c r="E15" s="41">
        <f t="shared" si="6"/>
        <v>545</v>
      </c>
      <c r="F15" s="41">
        <f t="shared" si="6"/>
        <v>630</v>
      </c>
      <c r="G15" s="41">
        <f t="shared" si="6"/>
        <v>705</v>
      </c>
      <c r="H15" s="41">
        <f t="shared" si="6"/>
        <v>745</v>
      </c>
      <c r="I15" s="41">
        <f t="shared" si="6"/>
        <v>780</v>
      </c>
      <c r="J15" s="41">
        <f t="shared" si="6"/>
        <v>802</v>
      </c>
      <c r="K15" s="41">
        <f t="shared" si="6"/>
        <v>855</v>
      </c>
      <c r="L15" s="41">
        <f t="shared" si="6"/>
        <v>915</v>
      </c>
      <c r="M15" s="41">
        <f t="shared" si="6"/>
        <v>1002</v>
      </c>
      <c r="N15" s="105"/>
    </row>
    <row r="16" spans="1:17" ht="15.75" customHeight="1">
      <c r="A16" s="19" t="s">
        <v>88</v>
      </c>
      <c r="B16" s="96">
        <v>360</v>
      </c>
      <c r="C16" s="109">
        <v>455</v>
      </c>
      <c r="D16" s="109">
        <v>545</v>
      </c>
      <c r="E16" s="109">
        <v>630</v>
      </c>
      <c r="F16" s="109">
        <v>705</v>
      </c>
      <c r="G16" s="109">
        <v>745</v>
      </c>
      <c r="H16" s="109">
        <v>780</v>
      </c>
      <c r="I16" s="109">
        <v>802</v>
      </c>
      <c r="J16" s="109">
        <v>855</v>
      </c>
      <c r="K16" s="109">
        <v>915</v>
      </c>
      <c r="L16" s="109">
        <v>1002</v>
      </c>
      <c r="M16" s="109">
        <v>1115</v>
      </c>
      <c r="N16" s="105"/>
      <c r="O16" s="86" t="s">
        <v>98</v>
      </c>
      <c r="P16" s="87">
        <f>SUM(B2:M2)</f>
        <v>365</v>
      </c>
    </row>
    <row r="17" spans="1:16" ht="15.75" customHeight="1">
      <c r="A17" s="19" t="s">
        <v>103</v>
      </c>
      <c r="B17">
        <f t="shared" ref="B17:M17" si="7">IF(B16=0,"-",B16-B15)</f>
        <v>110</v>
      </c>
      <c r="C17">
        <f t="shared" si="7"/>
        <v>95</v>
      </c>
      <c r="D17">
        <f t="shared" si="7"/>
        <v>90</v>
      </c>
      <c r="E17">
        <f t="shared" si="7"/>
        <v>85</v>
      </c>
      <c r="F17">
        <f t="shared" si="7"/>
        <v>75</v>
      </c>
      <c r="G17">
        <f t="shared" si="7"/>
        <v>40</v>
      </c>
      <c r="H17">
        <f t="shared" si="7"/>
        <v>35</v>
      </c>
      <c r="I17">
        <f t="shared" si="7"/>
        <v>22</v>
      </c>
      <c r="J17">
        <f t="shared" si="7"/>
        <v>53</v>
      </c>
      <c r="K17">
        <f t="shared" si="7"/>
        <v>60</v>
      </c>
      <c r="L17">
        <f t="shared" si="7"/>
        <v>87</v>
      </c>
      <c r="M17">
        <f t="shared" si="7"/>
        <v>113</v>
      </c>
      <c r="N17" s="105"/>
      <c r="O17" s="86" t="s">
        <v>99</v>
      </c>
      <c r="P17" s="110">
        <f>P14/P16</f>
        <v>0.97376712328767112</v>
      </c>
    </row>
    <row r="18" spans="1:16" ht="15.75" customHeight="1">
      <c r="N18" s="105"/>
      <c r="O18" s="50"/>
      <c r="P18" s="50"/>
    </row>
    <row r="19" spans="1:16" ht="15.75" customHeight="1">
      <c r="A19" s="20" t="s">
        <v>92</v>
      </c>
      <c r="B19" s="102">
        <f t="shared" ref="B19:M19" si="8">B17*$P$4</f>
        <v>2.75</v>
      </c>
      <c r="C19" s="102">
        <f t="shared" si="8"/>
        <v>2.375</v>
      </c>
      <c r="D19" s="102">
        <f t="shared" si="8"/>
        <v>2.25</v>
      </c>
      <c r="E19" s="102">
        <f t="shared" si="8"/>
        <v>2.125</v>
      </c>
      <c r="F19" s="102">
        <f t="shared" si="8"/>
        <v>1.875</v>
      </c>
      <c r="G19" s="102">
        <f t="shared" si="8"/>
        <v>1</v>
      </c>
      <c r="H19" s="102">
        <f t="shared" si="8"/>
        <v>0.875</v>
      </c>
      <c r="I19" s="102">
        <f t="shared" si="8"/>
        <v>0.55000000000000004</v>
      </c>
      <c r="J19" s="102">
        <f t="shared" si="8"/>
        <v>1.3250000000000002</v>
      </c>
      <c r="K19" s="102">
        <f t="shared" si="8"/>
        <v>1.5</v>
      </c>
      <c r="L19" s="102">
        <f t="shared" si="8"/>
        <v>2.1750000000000003</v>
      </c>
      <c r="M19" s="102">
        <f t="shared" si="8"/>
        <v>2.8250000000000002</v>
      </c>
      <c r="N19" s="103">
        <f t="shared" ref="N19:N21" si="9">SUM(B19:M19)</f>
        <v>21.625</v>
      </c>
    </row>
    <row r="20" spans="1:16" ht="15.75" customHeight="1">
      <c r="A20" s="20" t="s">
        <v>93</v>
      </c>
      <c r="B20" s="102">
        <f t="shared" ref="B20:M20" si="10">B2*$P$8</f>
        <v>5.2700000000000005</v>
      </c>
      <c r="C20" s="102">
        <f t="shared" si="10"/>
        <v>4.7600000000000007</v>
      </c>
      <c r="D20" s="102">
        <f t="shared" si="10"/>
        <v>5.2700000000000005</v>
      </c>
      <c r="E20" s="102">
        <f t="shared" si="10"/>
        <v>5.1000000000000005</v>
      </c>
      <c r="F20" s="102">
        <f t="shared" si="10"/>
        <v>5.2700000000000005</v>
      </c>
      <c r="G20" s="102">
        <f t="shared" si="10"/>
        <v>5.1000000000000005</v>
      </c>
      <c r="H20" s="102">
        <f t="shared" si="10"/>
        <v>5.2700000000000005</v>
      </c>
      <c r="I20" s="102">
        <f t="shared" si="10"/>
        <v>5.2700000000000005</v>
      </c>
      <c r="J20" s="102">
        <f t="shared" si="10"/>
        <v>5.1000000000000005</v>
      </c>
      <c r="K20" s="102">
        <f t="shared" si="10"/>
        <v>5.2700000000000005</v>
      </c>
      <c r="L20" s="102">
        <f t="shared" si="10"/>
        <v>5.1000000000000005</v>
      </c>
      <c r="M20" s="102">
        <f t="shared" si="10"/>
        <v>5.2700000000000005</v>
      </c>
      <c r="N20" s="103">
        <f t="shared" si="9"/>
        <v>62.050000000000018</v>
      </c>
    </row>
    <row r="21" spans="1:16" ht="15.75" customHeight="1">
      <c r="A21" s="20" t="s">
        <v>96</v>
      </c>
      <c r="B21" s="102">
        <f t="shared" ref="B21:M21" si="11">B19+B20</f>
        <v>8.02</v>
      </c>
      <c r="C21" s="102">
        <f t="shared" si="11"/>
        <v>7.1350000000000007</v>
      </c>
      <c r="D21" s="102">
        <f t="shared" si="11"/>
        <v>7.5200000000000005</v>
      </c>
      <c r="E21" s="102">
        <f t="shared" si="11"/>
        <v>7.2250000000000005</v>
      </c>
      <c r="F21" s="102">
        <f t="shared" si="11"/>
        <v>7.1450000000000005</v>
      </c>
      <c r="G21" s="102">
        <f t="shared" si="11"/>
        <v>6.1000000000000005</v>
      </c>
      <c r="H21" s="102">
        <f t="shared" si="11"/>
        <v>6.1450000000000005</v>
      </c>
      <c r="I21" s="102">
        <f t="shared" si="11"/>
        <v>5.82</v>
      </c>
      <c r="J21" s="102">
        <f t="shared" si="11"/>
        <v>6.4250000000000007</v>
      </c>
      <c r="K21" s="102">
        <f t="shared" si="11"/>
        <v>6.7700000000000005</v>
      </c>
      <c r="L21" s="102">
        <f t="shared" si="11"/>
        <v>7.2750000000000004</v>
      </c>
      <c r="M21" s="102">
        <f t="shared" si="11"/>
        <v>8.0950000000000006</v>
      </c>
      <c r="N21" s="103">
        <f t="shared" si="9"/>
        <v>83.675000000000011</v>
      </c>
    </row>
    <row r="22" spans="1:16" ht="15.75" customHeight="1">
      <c r="N22" s="111"/>
    </row>
    <row r="23" spans="1:16" ht="15.75" customHeight="1">
      <c r="A23" s="19" t="s">
        <v>100</v>
      </c>
      <c r="B23" s="102">
        <f t="shared" ref="B23:M23" si="12">B12+B21</f>
        <v>29.52</v>
      </c>
      <c r="C23" s="102">
        <f t="shared" si="12"/>
        <v>45.434999999999995</v>
      </c>
      <c r="D23" s="102">
        <f t="shared" si="12"/>
        <v>41.470000000000006</v>
      </c>
      <c r="E23" s="102">
        <f t="shared" si="12"/>
        <v>30.475000000000001</v>
      </c>
      <c r="F23" s="102">
        <f t="shared" si="12"/>
        <v>26.094999999999999</v>
      </c>
      <c r="G23" s="102">
        <f t="shared" si="12"/>
        <v>25.6</v>
      </c>
      <c r="H23" s="102">
        <f t="shared" si="12"/>
        <v>28.844999999999999</v>
      </c>
      <c r="I23" s="102">
        <f t="shared" si="12"/>
        <v>22.52</v>
      </c>
      <c r="J23" s="102">
        <f t="shared" si="12"/>
        <v>20.675000000000001</v>
      </c>
      <c r="K23" s="102">
        <f t="shared" si="12"/>
        <v>24.22</v>
      </c>
      <c r="L23" s="102">
        <f t="shared" si="12"/>
        <v>29.024999999999999</v>
      </c>
      <c r="M23" s="102">
        <f t="shared" si="12"/>
        <v>31.545000000000002</v>
      </c>
      <c r="N23" s="103">
        <f t="shared" ref="N23:N24" si="13">SUM(B23:M23)</f>
        <v>355.42500000000001</v>
      </c>
    </row>
    <row r="24" spans="1:16" ht="15.75" customHeight="1">
      <c r="A24" s="19" t="s">
        <v>101</v>
      </c>
      <c r="B24" s="102">
        <f t="shared" ref="B24:M24" si="14">B23/B2</f>
        <v>0.95225806451612904</v>
      </c>
      <c r="C24" s="102">
        <f t="shared" si="14"/>
        <v>1.6226785714285712</v>
      </c>
      <c r="D24" s="102">
        <f t="shared" si="14"/>
        <v>1.3377419354838711</v>
      </c>
      <c r="E24" s="102">
        <f t="shared" si="14"/>
        <v>1.0158333333333334</v>
      </c>
      <c r="F24" s="102">
        <f t="shared" si="14"/>
        <v>0.84177419354838701</v>
      </c>
      <c r="G24" s="102">
        <f t="shared" si="14"/>
        <v>0.85333333333333339</v>
      </c>
      <c r="H24" s="102">
        <f t="shared" si="14"/>
        <v>0.93048387096774188</v>
      </c>
      <c r="I24" s="102">
        <f t="shared" si="14"/>
        <v>0.7264516129032258</v>
      </c>
      <c r="J24" s="102">
        <f t="shared" si="14"/>
        <v>0.68916666666666671</v>
      </c>
      <c r="K24" s="102">
        <f t="shared" si="14"/>
        <v>0.78129032258064512</v>
      </c>
      <c r="L24" s="102">
        <f t="shared" si="14"/>
        <v>0.96749999999999992</v>
      </c>
      <c r="M24" s="102">
        <f t="shared" si="14"/>
        <v>1.0175806451612903</v>
      </c>
      <c r="N24" s="103">
        <f t="shared" si="13"/>
        <v>11.736092549923194</v>
      </c>
    </row>
    <row r="29" spans="1:16" ht="15.75" customHeight="1">
      <c r="A2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solution-Sandwiches</vt:lpstr>
      <vt:lpstr>Make a copy</vt:lpstr>
      <vt:lpstr>Orders</vt:lpstr>
      <vt:lpstr>Sandwiches</vt:lpstr>
      <vt:lpstr>Accounts</vt:lpstr>
      <vt:lpstr>solution-Accounts</vt:lpstr>
      <vt:lpstr>solution-Orders</vt:lpstr>
      <vt:lpstr>EnergyCosts</vt:lpstr>
      <vt:lpstr>solution-EnergyCosts</vt:lpstr>
      <vt:lpstr>Mileage</vt:lpstr>
      <vt:lpstr>MileageData</vt:lpstr>
      <vt:lpstr>solution-Mileage</vt:lpstr>
      <vt:lpstr>solution-MileageData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</cp:lastModifiedBy>
  <dcterms:modified xsi:type="dcterms:W3CDTF">2022-10-31T17:12:07Z</dcterms:modified>
</cp:coreProperties>
</file>