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hbharatha/Desktop/"/>
    </mc:Choice>
  </mc:AlternateContent>
  <xr:revisionPtr revIDLastSave="0" documentId="8_{A556FA6B-7FD2-9E43-B8FD-35CA4003C887}" xr6:coauthVersionLast="32" xr6:coauthVersionMax="32" xr10:uidLastSave="{00000000-0000-0000-0000-000000000000}"/>
  <bookViews>
    <workbookView xWindow="0" yWindow="0" windowWidth="25600" windowHeight="16000" activeTab="2"/>
  </bookViews>
  <sheets>
    <sheet name="Gain" sheetId="1" r:id="rId1"/>
    <sheet name="Lift" sheetId="2" r:id="rId2"/>
    <sheet name="myanalysis" sheetId="3" r:id="rId3"/>
  </sheets>
  <externalReferences>
    <externalReference r:id="rId4"/>
  </externalReferences>
  <definedNames>
    <definedName name="_xlchart.v1.4" hidden="1">Gain!$A$4</definedName>
    <definedName name="_xlchart.v1.5" hidden="1">Gain!$A$5:$A$15</definedName>
    <definedName name="_xlchart.v1.6" hidden="1">Gain!$E$4</definedName>
    <definedName name="_xlchart.v1.7" hidden="1">Gain!$E$5:$E$15</definedName>
    <definedName name="_xlchart.v2.0" hidden="1">Gain!$A$4</definedName>
    <definedName name="_xlchart.v2.1" hidden="1">Gain!$A$5:$A$15</definedName>
    <definedName name="_xlchart.v2.2" hidden="1">Gain!$E$4</definedName>
    <definedName name="_xlchart.v2.3" hidden="1">Gain!$E$5:$E$15</definedName>
  </definedNames>
  <calcPr calcId="179017"/>
</workbook>
</file>

<file path=xl/calcChain.xml><?xml version="1.0" encoding="utf-8"?>
<calcChain xmlns="http://schemas.openxmlformats.org/spreadsheetml/2006/main">
  <c r="H35" i="3" l="1"/>
  <c r="H36" i="3"/>
  <c r="H37" i="3"/>
  <c r="H38" i="3"/>
  <c r="H39" i="3"/>
  <c r="H40" i="3"/>
  <c r="H41" i="3"/>
  <c r="H42" i="3"/>
  <c r="H43" i="3"/>
  <c r="H34" i="3"/>
  <c r="E35" i="3"/>
  <c r="E36" i="3"/>
  <c r="E37" i="3"/>
  <c r="E38" i="3"/>
  <c r="E39" i="3"/>
  <c r="E40" i="3"/>
  <c r="E41" i="3"/>
  <c r="E42" i="3"/>
  <c r="E43" i="3"/>
  <c r="E34" i="3"/>
  <c r="C44" i="3"/>
  <c r="B44" i="3"/>
  <c r="F43" i="3"/>
  <c r="F42" i="3"/>
  <c r="F41" i="3"/>
  <c r="F40" i="3"/>
  <c r="F39" i="3"/>
  <c r="F38" i="3"/>
  <c r="F37" i="3"/>
  <c r="F36" i="3"/>
  <c r="F35" i="3"/>
  <c r="F34" i="3"/>
  <c r="G34" i="3" s="1"/>
  <c r="G35" i="3" s="1"/>
  <c r="D34" i="3"/>
  <c r="D35" i="3" s="1"/>
  <c r="C29" i="3"/>
  <c r="B29" i="3"/>
  <c r="F28" i="3"/>
  <c r="F27" i="3"/>
  <c r="F26" i="3"/>
  <c r="F25" i="3"/>
  <c r="F24" i="3"/>
  <c r="F23" i="3"/>
  <c r="F22" i="3"/>
  <c r="F21" i="3"/>
  <c r="F20" i="3"/>
  <c r="F19" i="3"/>
  <c r="G19" i="3" s="1"/>
  <c r="D19" i="3"/>
  <c r="E19" i="3" s="1"/>
  <c r="C14" i="3"/>
  <c r="B14" i="3"/>
  <c r="F13" i="3"/>
  <c r="F12" i="3"/>
  <c r="F11" i="3"/>
  <c r="F10" i="3"/>
  <c r="F9" i="3"/>
  <c r="F8" i="3"/>
  <c r="F7" i="3"/>
  <c r="F6" i="3"/>
  <c r="F5" i="3"/>
  <c r="F4" i="3"/>
  <c r="D4" i="3"/>
  <c r="E4" i="3" s="1"/>
  <c r="D20" i="3" l="1"/>
  <c r="D21" i="3" s="1"/>
  <c r="F44" i="3"/>
  <c r="F14" i="3"/>
  <c r="G36" i="3"/>
  <c r="G20" i="3"/>
  <c r="E21" i="3"/>
  <c r="D22" i="3"/>
  <c r="D36" i="3"/>
  <c r="F29" i="3"/>
  <c r="H19" i="3" s="1"/>
  <c r="I19" i="3" s="1"/>
  <c r="G4" i="3"/>
  <c r="E20" i="3"/>
  <c r="D5" i="3"/>
  <c r="E5" i="3" l="1"/>
  <c r="D6" i="3"/>
  <c r="H4" i="3"/>
  <c r="I4" i="3" s="1"/>
  <c r="G5" i="3"/>
  <c r="G37" i="3"/>
  <c r="D23" i="3"/>
  <c r="E22" i="3"/>
  <c r="D37" i="3"/>
  <c r="H20" i="3"/>
  <c r="I20" i="3" s="1"/>
  <c r="G21" i="3"/>
  <c r="D38" i="3" l="1"/>
  <c r="H5" i="3"/>
  <c r="I5" i="3" s="1"/>
  <c r="G6" i="3"/>
  <c r="G22" i="3"/>
  <c r="H21" i="3"/>
  <c r="I21" i="3" s="1"/>
  <c r="E23" i="3"/>
  <c r="D24" i="3"/>
  <c r="G38" i="3"/>
  <c r="E6" i="3"/>
  <c r="D7" i="3"/>
  <c r="E7" i="3" l="1"/>
  <c r="D8" i="3"/>
  <c r="D25" i="3"/>
  <c r="E24" i="3"/>
  <c r="G23" i="3"/>
  <c r="H22" i="3"/>
  <c r="I22" i="3" s="1"/>
  <c r="I6" i="3"/>
  <c r="D39" i="3"/>
  <c r="G39" i="3"/>
  <c r="H6" i="3"/>
  <c r="G7" i="3"/>
  <c r="G40" i="3" l="1"/>
  <c r="H7" i="3"/>
  <c r="G8" i="3"/>
  <c r="E25" i="3"/>
  <c r="D26" i="3"/>
  <c r="E8" i="3"/>
  <c r="D9" i="3"/>
  <c r="D40" i="3"/>
  <c r="G24" i="3"/>
  <c r="H23" i="3"/>
  <c r="I23" i="3" s="1"/>
  <c r="I7" i="3"/>
  <c r="E9" i="3" l="1"/>
  <c r="D10" i="3"/>
  <c r="D27" i="3"/>
  <c r="E26" i="3"/>
  <c r="D41" i="3"/>
  <c r="H8" i="3"/>
  <c r="I8" i="3" s="1"/>
  <c r="G9" i="3"/>
  <c r="G41" i="3"/>
  <c r="H24" i="3"/>
  <c r="I24" i="3" s="1"/>
  <c r="G25" i="3"/>
  <c r="G26" i="3" l="1"/>
  <c r="H25" i="3"/>
  <c r="I25" i="3" s="1"/>
  <c r="H9" i="3"/>
  <c r="I9" i="3" s="1"/>
  <c r="G10" i="3"/>
  <c r="E27" i="3"/>
  <c r="D28" i="3"/>
  <c r="E28" i="3" s="1"/>
  <c r="E10" i="3"/>
  <c r="D11" i="3"/>
  <c r="G42" i="3"/>
  <c r="D42" i="3"/>
  <c r="G43" i="3" l="1"/>
  <c r="E11" i="3"/>
  <c r="D12" i="3"/>
  <c r="H10" i="3"/>
  <c r="I10" i="3" s="1"/>
  <c r="G11" i="3"/>
  <c r="D43" i="3"/>
  <c r="G27" i="3"/>
  <c r="H26" i="3"/>
  <c r="I26" i="3" s="1"/>
  <c r="H11" i="3" l="1"/>
  <c r="I11" i="3" s="1"/>
  <c r="G12" i="3"/>
  <c r="E12" i="3"/>
  <c r="D13" i="3"/>
  <c r="E13" i="3" s="1"/>
  <c r="G28" i="3"/>
  <c r="H28" i="3" s="1"/>
  <c r="I28" i="3" s="1"/>
  <c r="H27" i="3"/>
  <c r="I27" i="3" s="1"/>
  <c r="H12" i="3" l="1"/>
  <c r="I12" i="3" s="1"/>
  <c r="G13" i="3"/>
  <c r="H13" i="3" s="1"/>
  <c r="I13" i="3" s="1"/>
  <c r="I35" i="3"/>
  <c r="I34" i="3"/>
  <c r="I36" i="3"/>
  <c r="I37" i="3"/>
  <c r="I38" i="3"/>
  <c r="I40" i="3"/>
  <c r="I41" i="3"/>
  <c r="I42" i="3"/>
  <c r="I39" i="3"/>
  <c r="I43" i="3"/>
  <c r="C14" i="2" l="1"/>
  <c r="B14" i="2"/>
  <c r="D4" i="2"/>
  <c r="D5" i="2" s="1"/>
  <c r="E39" i="1"/>
  <c r="E40" i="1"/>
  <c r="E41" i="1"/>
  <c r="E42" i="1"/>
  <c r="E43" i="1"/>
  <c r="E44" i="1"/>
  <c r="E45" i="1"/>
  <c r="E46" i="1"/>
  <c r="E47" i="1"/>
  <c r="E38" i="1"/>
  <c r="E23" i="1"/>
  <c r="E24" i="1"/>
  <c r="E25" i="1"/>
  <c r="E26" i="1"/>
  <c r="E27" i="1"/>
  <c r="E28" i="1"/>
  <c r="E29" i="1"/>
  <c r="E30" i="1"/>
  <c r="E31" i="1"/>
  <c r="E22" i="1"/>
  <c r="E7" i="1"/>
  <c r="E8" i="1"/>
  <c r="E9" i="1"/>
  <c r="E10" i="1"/>
  <c r="E11" i="1"/>
  <c r="E12" i="1"/>
  <c r="E13" i="1"/>
  <c r="E14" i="1"/>
  <c r="E15" i="1"/>
  <c r="E6" i="1"/>
  <c r="C48" i="1"/>
  <c r="B48" i="1"/>
  <c r="D38" i="1"/>
  <c r="D39" i="1" s="1"/>
  <c r="D40" i="1" s="1"/>
  <c r="C32" i="1"/>
  <c r="B32" i="1"/>
  <c r="D22" i="1"/>
  <c r="D23" i="1" s="1"/>
  <c r="C16" i="1"/>
  <c r="B16" i="1"/>
  <c r="D7" i="1"/>
  <c r="D8" i="1" s="1"/>
  <c r="D6" i="1"/>
  <c r="D6" i="2" l="1"/>
  <c r="E5" i="2"/>
  <c r="G5" i="2" s="1"/>
  <c r="E4" i="2"/>
  <c r="G4" i="2" s="1"/>
  <c r="D24" i="1"/>
  <c r="D9" i="1"/>
  <c r="D41" i="1"/>
  <c r="E6" i="2" l="1"/>
  <c r="G6" i="2" s="1"/>
  <c r="D7" i="2"/>
  <c r="D10" i="1"/>
  <c r="D42" i="1"/>
  <c r="D25" i="1"/>
  <c r="E7" i="2" l="1"/>
  <c r="G7" i="2" s="1"/>
  <c r="D8" i="2"/>
  <c r="D43" i="1"/>
  <c r="D26" i="1"/>
  <c r="D11" i="1"/>
  <c r="D9" i="2" l="1"/>
  <c r="E8" i="2"/>
  <c r="G8" i="2" s="1"/>
  <c r="D27" i="1"/>
  <c r="D44" i="1"/>
  <c r="D12" i="1"/>
  <c r="D10" i="2" l="1"/>
  <c r="E9" i="2"/>
  <c r="G9" i="2" s="1"/>
  <c r="D45" i="1"/>
  <c r="D13" i="1"/>
  <c r="D28" i="1"/>
  <c r="E10" i="2" l="1"/>
  <c r="G10" i="2" s="1"/>
  <c r="D11" i="2"/>
  <c r="D14" i="1"/>
  <c r="D46" i="1"/>
  <c r="D29" i="1"/>
  <c r="D12" i="2" l="1"/>
  <c r="E11" i="2"/>
  <c r="G11" i="2" s="1"/>
  <c r="D47" i="1"/>
  <c r="D30" i="1"/>
  <c r="D15" i="1"/>
  <c r="D13" i="2" l="1"/>
  <c r="E13" i="2" s="1"/>
  <c r="G13" i="2" s="1"/>
  <c r="E12" i="2"/>
  <c r="G12" i="2" s="1"/>
  <c r="D31" i="1"/>
</calcChain>
</file>

<file path=xl/sharedStrings.xml><?xml version="1.0" encoding="utf-8"?>
<sst xmlns="http://schemas.openxmlformats.org/spreadsheetml/2006/main" count="60" uniqueCount="20">
  <si>
    <t>Gain Chart</t>
  </si>
  <si>
    <t>Decile</t>
  </si>
  <si>
    <t>Observations</t>
  </si>
  <si>
    <t>Attrition</t>
  </si>
  <si>
    <t>Cum- Attrition</t>
  </si>
  <si>
    <t>Gain(%Cum-Churn)</t>
  </si>
  <si>
    <t xml:space="preserve">Total </t>
  </si>
  <si>
    <t>Gain Chart for Random Model</t>
  </si>
  <si>
    <t>Gain Chart for Perfect Model</t>
  </si>
  <si>
    <t>Gain(%Cum-Attrition)</t>
  </si>
  <si>
    <t>Churn</t>
  </si>
  <si>
    <t>Cum- Churn</t>
  </si>
  <si>
    <t>Lift</t>
  </si>
  <si>
    <t>Lift Chart</t>
  </si>
  <si>
    <t>Gain (Random Model)</t>
  </si>
  <si>
    <t>% Cum-Attrition</t>
  </si>
  <si>
    <t>Non- Attrition</t>
  </si>
  <si>
    <t>Cum-Non-Attrition</t>
  </si>
  <si>
    <t>%Cum-Non-Attrition</t>
  </si>
  <si>
    <t>(%Cum-Attrition) - (%Cum-Non-Attrition)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</si>
</sst>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0" fontId="0" fillId="0" borderId="0" xfId="0" applyNumberFormat="1"/>
    <xf numFmtId="9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8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64" fontId="19" fillId="33" borderId="10" xfId="0" applyNumberFormat="1" applyFont="1" applyFill="1" applyBorder="1" applyAlignment="1">
      <alignment horizontal="center" vertical="center"/>
    </xf>
    <xf numFmtId="9" fontId="19" fillId="33" borderId="10" xfId="0" applyNumberFormat="1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33" borderId="10" xfId="0" applyNumberFormat="1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164" fontId="19" fillId="37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Gain Chart</a:t>
            </a:r>
          </a:p>
        </c:rich>
      </c:tx>
      <c:layout>
        <c:manualLayout>
          <c:xMode val="edge"/>
          <c:yMode val="edge"/>
          <c:x val="0.4305465478660786"/>
          <c:y val="2.5500002509842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generated Model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Gain!$A$5:$A$15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Gain!$E$5:$E$15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0.36842105263157893</c:v>
                </c:pt>
                <c:pt idx="2">
                  <c:v>0.60765550239234445</c:v>
                </c:pt>
                <c:pt idx="3">
                  <c:v>0.74162679425837319</c:v>
                </c:pt>
                <c:pt idx="4">
                  <c:v>0.8133971291866029</c:v>
                </c:pt>
                <c:pt idx="5">
                  <c:v>0.87081339712918659</c:v>
                </c:pt>
                <c:pt idx="6">
                  <c:v>0.90909090909090906</c:v>
                </c:pt>
                <c:pt idx="7">
                  <c:v>0.93301435406698563</c:v>
                </c:pt>
                <c:pt idx="8">
                  <c:v>0.9425837320574163</c:v>
                </c:pt>
                <c:pt idx="9">
                  <c:v>0.96172248803827753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E-924A-A7B3-A099CCC26C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388752"/>
        <c:axId val="397390064"/>
      </c:scatterChart>
      <c:scatterChart>
        <c:scatterStyle val="lineMarker"/>
        <c:varyColors val="0"/>
        <c:ser>
          <c:idx val="1"/>
          <c:order val="1"/>
          <c:tx>
            <c:v>Random Model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Gain!$A$21:$A$31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Gain!$E$21:$E$31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0.10047846889952153</c:v>
                </c:pt>
                <c:pt idx="2">
                  <c:v>0.20095693779904306</c:v>
                </c:pt>
                <c:pt idx="3">
                  <c:v>0.30143540669856461</c:v>
                </c:pt>
                <c:pt idx="4">
                  <c:v>0.40191387559808611</c:v>
                </c:pt>
                <c:pt idx="5">
                  <c:v>0.50239234449760761</c:v>
                </c:pt>
                <c:pt idx="6">
                  <c:v>0.59808612440191389</c:v>
                </c:pt>
                <c:pt idx="7">
                  <c:v>0.69856459330143539</c:v>
                </c:pt>
                <c:pt idx="8">
                  <c:v>0.79904306220095689</c:v>
                </c:pt>
                <c:pt idx="9">
                  <c:v>0.8995215311004785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E-924A-A7B3-A099CCC26C12}"/>
            </c:ext>
          </c:extLst>
        </c:ser>
        <c:ser>
          <c:idx val="2"/>
          <c:order val="2"/>
          <c:tx>
            <c:v>Perfect 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Gain!$A$37:$A$47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Gain!$E$37:$E$47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0.61722488038277512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E-924A-A7B3-A099CCC2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88752"/>
        <c:axId val="397390064"/>
      </c:scatterChart>
      <c:valAx>
        <c:axId val="3973887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064"/>
        <c:crosses val="autoZero"/>
        <c:crossBetween val="midCat"/>
        <c:majorUnit val="1"/>
      </c:valAx>
      <c:valAx>
        <c:axId val="39739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8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Lift!$A$1</c:f>
              <c:strCache>
                <c:ptCount val="1"/>
                <c:pt idx="0">
                  <c:v>Lift Chart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Lift!$A$4:$A$13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Lift!$G$4:$G$13</c:f>
              <c:numCache>
                <c:formatCode>0.00</c:formatCode>
                <c:ptCount val="10"/>
                <c:pt idx="0">
                  <c:v>3.6842105263157889</c:v>
                </c:pt>
                <c:pt idx="1">
                  <c:v>3.0382775119617222</c:v>
                </c:pt>
                <c:pt idx="2">
                  <c:v>2.4720893141945774</c:v>
                </c:pt>
                <c:pt idx="3">
                  <c:v>2.0334928229665072</c:v>
                </c:pt>
                <c:pt idx="4">
                  <c:v>1.7416267942583732</c:v>
                </c:pt>
                <c:pt idx="5">
                  <c:v>1.5151515151515151</c:v>
                </c:pt>
                <c:pt idx="6">
                  <c:v>1.3328776486671223</c:v>
                </c:pt>
                <c:pt idx="7">
                  <c:v>1.1782296650717703</c:v>
                </c:pt>
                <c:pt idx="8">
                  <c:v>1.0685805422647527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2-654D-97E4-E27F28AF2388}"/>
            </c:ext>
          </c:extLst>
        </c:ser>
        <c:ser>
          <c:idx val="1"/>
          <c:order val="1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Lift!$A$4:$A$13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42-654D-97E4-E27F28AF2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915776"/>
        <c:axId val="397919384"/>
      </c:scatterChart>
      <c:valAx>
        <c:axId val="397915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9384"/>
        <c:crosses val="autoZero"/>
        <c:crossBetween val="midCat"/>
        <c:majorUnit val="1"/>
      </c:valAx>
      <c:valAx>
        <c:axId val="3979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63500</xdr:rowOff>
    </xdr:from>
    <xdr:to>
      <xdr:col>13</xdr:col>
      <xdr:colOff>421155</xdr:colOff>
      <xdr:row>15</xdr:row>
      <xdr:rowOff>29135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F67B0-83B5-0748-84F3-138FBD590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</xdr:row>
      <xdr:rowOff>76200</xdr:rowOff>
    </xdr:from>
    <xdr:to>
      <xdr:col>12</xdr:col>
      <xdr:colOff>736600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D7F39-136B-C043-ABDE-7A42686B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Drive%20-%20Southern%20Illinois%20University/IIITB/3.0%20Predictive%20Analytics%20I/3.2%20Logistic%20Regression/3.2.3%20Multivariate%20Logistic%20Regression%20-%20Model%20Evaluation/Logistic%20Regression%20Discrimiative%20Power%20Meas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n Chart"/>
      <sheetName val="Lift Chart"/>
      <sheetName val="KS-Statistic"/>
    </sheetNames>
    <sheetDataSet>
      <sheetData sheetId="0">
        <row r="4">
          <cell r="A4">
            <v>0</v>
          </cell>
          <cell r="E4">
            <v>0</v>
          </cell>
        </row>
        <row r="5">
          <cell r="A5">
            <v>1</v>
          </cell>
          <cell r="E5">
            <v>0.28342245989304815</v>
          </cell>
        </row>
        <row r="6">
          <cell r="A6">
            <v>2</v>
          </cell>
          <cell r="E6">
            <v>0.5133689839572193</v>
          </cell>
        </row>
        <row r="7">
          <cell r="A7">
            <v>3</v>
          </cell>
          <cell r="E7">
            <v>0.66666666666666663</v>
          </cell>
        </row>
        <row r="8">
          <cell r="A8">
            <v>4</v>
          </cell>
          <cell r="E8">
            <v>0.80035650623885923</v>
          </cell>
        </row>
        <row r="9">
          <cell r="A9">
            <v>5</v>
          </cell>
          <cell r="E9">
            <v>0.86096256684491979</v>
          </cell>
        </row>
        <row r="10">
          <cell r="A10">
            <v>6</v>
          </cell>
          <cell r="E10">
            <v>0.92691622103386806</v>
          </cell>
        </row>
        <row r="11">
          <cell r="A11">
            <v>7</v>
          </cell>
          <cell r="E11">
            <v>0.96791443850267378</v>
          </cell>
        </row>
        <row r="12">
          <cell r="A12">
            <v>8</v>
          </cell>
          <cell r="E12">
            <v>0.9910873440285205</v>
          </cell>
        </row>
        <row r="13">
          <cell r="A13">
            <v>9</v>
          </cell>
          <cell r="E13">
            <v>0.99465240641711228</v>
          </cell>
        </row>
        <row r="14">
          <cell r="A14">
            <v>10</v>
          </cell>
          <cell r="E14">
            <v>1</v>
          </cell>
        </row>
        <row r="20">
          <cell r="A20">
            <v>0</v>
          </cell>
          <cell r="E20">
            <v>0</v>
          </cell>
        </row>
        <row r="21">
          <cell r="A21">
            <v>1</v>
          </cell>
          <cell r="E21">
            <v>9.9821746880570411E-2</v>
          </cell>
        </row>
        <row r="22">
          <cell r="A22">
            <v>2</v>
          </cell>
          <cell r="E22">
            <v>0.19964349376114082</v>
          </cell>
        </row>
        <row r="23">
          <cell r="A23">
            <v>3</v>
          </cell>
          <cell r="E23">
            <v>0.29946524064171121</v>
          </cell>
        </row>
        <row r="24">
          <cell r="A24">
            <v>4</v>
          </cell>
          <cell r="E24">
            <v>0.39928698752228164</v>
          </cell>
        </row>
        <row r="25">
          <cell r="A25">
            <v>5</v>
          </cell>
          <cell r="E25">
            <v>0.50089126559714792</v>
          </cell>
        </row>
        <row r="26">
          <cell r="A26">
            <v>6</v>
          </cell>
          <cell r="E26">
            <v>0.60071301247771836</v>
          </cell>
        </row>
        <row r="27">
          <cell r="A27">
            <v>7</v>
          </cell>
          <cell r="E27">
            <v>0.70053475935828879</v>
          </cell>
        </row>
        <row r="28">
          <cell r="A28">
            <v>8</v>
          </cell>
          <cell r="E28">
            <v>0.80035650623885923</v>
          </cell>
        </row>
        <row r="29">
          <cell r="A29">
            <v>9</v>
          </cell>
          <cell r="E29">
            <v>0.90017825311942956</v>
          </cell>
        </row>
        <row r="30">
          <cell r="A30">
            <v>10</v>
          </cell>
          <cell r="E30">
            <v>1</v>
          </cell>
        </row>
        <row r="36">
          <cell r="A36">
            <v>0</v>
          </cell>
          <cell r="E36">
            <v>0</v>
          </cell>
        </row>
        <row r="37">
          <cell r="A37">
            <v>1</v>
          </cell>
          <cell r="E37">
            <v>0.37611408199643492</v>
          </cell>
        </row>
        <row r="38">
          <cell r="A38">
            <v>2</v>
          </cell>
          <cell r="E38">
            <v>0.75222816399286985</v>
          </cell>
        </row>
        <row r="39">
          <cell r="A39">
            <v>3</v>
          </cell>
          <cell r="E39">
            <v>1</v>
          </cell>
        </row>
        <row r="40">
          <cell r="A40">
            <v>4</v>
          </cell>
          <cell r="E40">
            <v>1</v>
          </cell>
        </row>
        <row r="41">
          <cell r="A41">
            <v>5</v>
          </cell>
          <cell r="E41">
            <v>1</v>
          </cell>
        </row>
        <row r="42">
          <cell r="A42">
            <v>6</v>
          </cell>
          <cell r="E42">
            <v>1</v>
          </cell>
        </row>
        <row r="43">
          <cell r="A43">
            <v>7</v>
          </cell>
          <cell r="E43">
            <v>1</v>
          </cell>
        </row>
        <row r="44">
          <cell r="A44">
            <v>8</v>
          </cell>
          <cell r="E44">
            <v>1</v>
          </cell>
        </row>
        <row r="45">
          <cell r="A45">
            <v>9</v>
          </cell>
          <cell r="E45">
            <v>1</v>
          </cell>
        </row>
        <row r="46">
          <cell r="A46">
            <v>10</v>
          </cell>
          <cell r="E46">
            <v>1</v>
          </cell>
        </row>
      </sheetData>
      <sheetData sheetId="1">
        <row r="3">
          <cell r="G3" t="str">
            <v>Lift</v>
          </cell>
        </row>
        <row r="4">
          <cell r="A4">
            <v>1</v>
          </cell>
          <cell r="G4">
            <v>2.8342245989304815</v>
          </cell>
        </row>
        <row r="5">
          <cell r="A5">
            <v>2</v>
          </cell>
          <cell r="G5">
            <v>2.5668449197860963</v>
          </cell>
        </row>
        <row r="6">
          <cell r="A6">
            <v>3</v>
          </cell>
          <cell r="G6">
            <v>2.2222222222222223</v>
          </cell>
        </row>
        <row r="7">
          <cell r="A7">
            <v>4</v>
          </cell>
          <cell r="G7">
            <v>2.000891265597148</v>
          </cell>
        </row>
        <row r="8">
          <cell r="A8">
            <v>5</v>
          </cell>
          <cell r="G8">
            <v>1.7219251336898396</v>
          </cell>
        </row>
        <row r="9">
          <cell r="A9">
            <v>6</v>
          </cell>
          <cell r="G9">
            <v>1.5448603683897801</v>
          </cell>
        </row>
        <row r="10">
          <cell r="A10">
            <v>7</v>
          </cell>
          <cell r="G10">
            <v>1.382734912146677</v>
          </cell>
        </row>
        <row r="11">
          <cell r="A11">
            <v>8</v>
          </cell>
          <cell r="G11">
            <v>1.2388591800356505</v>
          </cell>
        </row>
        <row r="12">
          <cell r="A12">
            <v>9</v>
          </cell>
          <cell r="G12">
            <v>1.1051693404634582</v>
          </cell>
        </row>
        <row r="13">
          <cell r="A13">
            <v>10</v>
          </cell>
          <cell r="G13">
            <v>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"/>
  <sheetViews>
    <sheetView workbookViewId="0">
      <selection activeCell="C20" sqref="C20"/>
    </sheetView>
  </sheetViews>
  <sheetFormatPr baseColWidth="10" defaultRowHeight="16"/>
  <cols>
    <col min="1" max="1" width="6.6640625" bestFit="1" customWidth="1"/>
    <col min="2" max="2" width="13.1640625" bestFit="1" customWidth="1"/>
    <col min="3" max="3" width="9.1640625" bestFit="1" customWidth="1"/>
    <col min="4" max="4" width="14.5" bestFit="1" customWidth="1"/>
    <col min="5" max="5" width="21" bestFit="1" customWidth="1"/>
  </cols>
  <sheetData>
    <row r="2" spans="1:5" ht="17">
      <c r="A2" s="3" t="s">
        <v>0</v>
      </c>
      <c r="B2" s="3"/>
      <c r="C2" s="3"/>
      <c r="D2" s="3"/>
      <c r="E2" s="3"/>
    </row>
    <row r="3" spans="1:5" ht="17">
      <c r="A3" s="4"/>
      <c r="B3" s="4"/>
      <c r="C3" s="4"/>
      <c r="D3" s="4"/>
      <c r="E3" s="4"/>
    </row>
    <row r="4" spans="1:5" ht="17">
      <c r="A4" s="5" t="s">
        <v>1</v>
      </c>
      <c r="B4" s="5" t="s">
        <v>2</v>
      </c>
      <c r="C4" s="5" t="s">
        <v>3</v>
      </c>
      <c r="D4" s="5" t="s">
        <v>4</v>
      </c>
      <c r="E4" s="5" t="s">
        <v>9</v>
      </c>
    </row>
    <row r="5" spans="1:5" ht="17">
      <c r="A5" s="6">
        <v>0</v>
      </c>
      <c r="B5" s="6">
        <v>0</v>
      </c>
      <c r="C5" s="6">
        <v>0</v>
      </c>
      <c r="D5" s="6">
        <v>0</v>
      </c>
      <c r="E5" s="6">
        <v>0</v>
      </c>
    </row>
    <row r="6" spans="1:5" ht="17">
      <c r="A6" s="7">
        <v>1</v>
      </c>
      <c r="B6">
        <v>129</v>
      </c>
      <c r="C6">
        <v>77</v>
      </c>
      <c r="D6" s="7">
        <f>C6</f>
        <v>77</v>
      </c>
      <c r="E6" s="8">
        <f>D6/C$16</f>
        <v>0.36842105263157893</v>
      </c>
    </row>
    <row r="7" spans="1:5" ht="17">
      <c r="A7" s="7">
        <v>2</v>
      </c>
      <c r="B7">
        <v>129</v>
      </c>
      <c r="C7">
        <v>50</v>
      </c>
      <c r="D7" s="7">
        <f>C7+D6</f>
        <v>127</v>
      </c>
      <c r="E7" s="8">
        <f t="shared" ref="E7:E15" si="0">D7/C$16</f>
        <v>0.60765550239234445</v>
      </c>
    </row>
    <row r="8" spans="1:5" ht="17">
      <c r="A8" s="7">
        <v>3</v>
      </c>
      <c r="B8">
        <v>129</v>
      </c>
      <c r="C8">
        <v>28</v>
      </c>
      <c r="D8" s="7">
        <f t="shared" ref="D8:D15" si="1">C8+D7</f>
        <v>155</v>
      </c>
      <c r="E8" s="8">
        <f t="shared" si="0"/>
        <v>0.74162679425837319</v>
      </c>
    </row>
    <row r="9" spans="1:5" ht="17">
      <c r="A9" s="7">
        <v>4</v>
      </c>
      <c r="B9">
        <v>129</v>
      </c>
      <c r="C9">
        <v>15</v>
      </c>
      <c r="D9" s="7">
        <f t="shared" si="1"/>
        <v>170</v>
      </c>
      <c r="E9" s="8">
        <f t="shared" si="0"/>
        <v>0.8133971291866029</v>
      </c>
    </row>
    <row r="10" spans="1:5" ht="17">
      <c r="A10" s="7">
        <v>5</v>
      </c>
      <c r="B10">
        <v>129</v>
      </c>
      <c r="C10">
        <v>12</v>
      </c>
      <c r="D10" s="7">
        <f t="shared" si="1"/>
        <v>182</v>
      </c>
      <c r="E10" s="8">
        <f t="shared" si="0"/>
        <v>0.87081339712918659</v>
      </c>
    </row>
    <row r="11" spans="1:5" ht="17">
      <c r="A11" s="7">
        <v>6</v>
      </c>
      <c r="B11">
        <v>129</v>
      </c>
      <c r="C11">
        <v>8</v>
      </c>
      <c r="D11" s="7">
        <f t="shared" si="1"/>
        <v>190</v>
      </c>
      <c r="E11" s="8">
        <f t="shared" si="0"/>
        <v>0.90909090909090906</v>
      </c>
    </row>
    <row r="12" spans="1:5" ht="17">
      <c r="A12" s="7">
        <v>7</v>
      </c>
      <c r="B12">
        <v>129</v>
      </c>
      <c r="C12">
        <v>5</v>
      </c>
      <c r="D12" s="7">
        <f t="shared" si="1"/>
        <v>195</v>
      </c>
      <c r="E12" s="8">
        <f t="shared" si="0"/>
        <v>0.93301435406698563</v>
      </c>
    </row>
    <row r="13" spans="1:5" ht="17">
      <c r="A13" s="7">
        <v>8</v>
      </c>
      <c r="B13">
        <v>129</v>
      </c>
      <c r="C13">
        <v>2</v>
      </c>
      <c r="D13" s="7">
        <f t="shared" si="1"/>
        <v>197</v>
      </c>
      <c r="E13" s="8">
        <f t="shared" si="0"/>
        <v>0.9425837320574163</v>
      </c>
    </row>
    <row r="14" spans="1:5" ht="17">
      <c r="A14" s="7">
        <v>9</v>
      </c>
      <c r="B14">
        <v>129</v>
      </c>
      <c r="C14">
        <v>4</v>
      </c>
      <c r="D14" s="7">
        <f t="shared" si="1"/>
        <v>201</v>
      </c>
      <c r="E14" s="8">
        <f t="shared" si="0"/>
        <v>0.96172248803827753</v>
      </c>
    </row>
    <row r="15" spans="1:5" ht="17">
      <c r="A15" s="7">
        <v>10</v>
      </c>
      <c r="B15">
        <v>129</v>
      </c>
      <c r="C15">
        <v>8</v>
      </c>
      <c r="D15" s="7">
        <f t="shared" si="1"/>
        <v>209</v>
      </c>
      <c r="E15" s="8">
        <f t="shared" si="0"/>
        <v>1</v>
      </c>
    </row>
    <row r="16" spans="1:5" ht="17">
      <c r="A16" s="10" t="s">
        <v>6</v>
      </c>
      <c r="B16" s="10">
        <f>SUM(B6:B15)</f>
        <v>1290</v>
      </c>
      <c r="C16" s="10">
        <f>SUM(C6:C15)</f>
        <v>209</v>
      </c>
      <c r="D16" s="11"/>
      <c r="E16" s="11"/>
    </row>
    <row r="17" spans="1:5" ht="17">
      <c r="A17" s="4"/>
      <c r="B17" s="4"/>
      <c r="C17" s="4"/>
      <c r="D17" s="4"/>
      <c r="E17" s="4"/>
    </row>
    <row r="18" spans="1:5" ht="17">
      <c r="A18" s="3" t="s">
        <v>7</v>
      </c>
      <c r="B18" s="3"/>
      <c r="C18" s="3"/>
      <c r="D18" s="3"/>
      <c r="E18" s="3"/>
    </row>
    <row r="19" spans="1:5" ht="17">
      <c r="A19" s="4"/>
      <c r="B19" s="4"/>
      <c r="C19" s="4"/>
      <c r="D19" s="4"/>
      <c r="E19" s="4"/>
    </row>
    <row r="20" spans="1:5" ht="17">
      <c r="A20" s="5" t="s">
        <v>1</v>
      </c>
      <c r="B20" s="5" t="s">
        <v>2</v>
      </c>
      <c r="C20" s="5" t="s">
        <v>3</v>
      </c>
      <c r="D20" s="5" t="s">
        <v>4</v>
      </c>
      <c r="E20" s="5" t="s">
        <v>9</v>
      </c>
    </row>
    <row r="21" spans="1:5" ht="17">
      <c r="A21" s="6">
        <v>0</v>
      </c>
      <c r="B21" s="6">
        <v>0</v>
      </c>
      <c r="C21" s="6">
        <v>0</v>
      </c>
      <c r="D21" s="6">
        <v>0</v>
      </c>
      <c r="E21" s="6">
        <v>0</v>
      </c>
    </row>
    <row r="22" spans="1:5" ht="17">
      <c r="A22" s="7">
        <v>1</v>
      </c>
      <c r="B22">
        <v>129</v>
      </c>
      <c r="C22">
        <v>21</v>
      </c>
      <c r="D22" s="7">
        <f>C22</f>
        <v>21</v>
      </c>
      <c r="E22" s="8">
        <f>D22/C$32</f>
        <v>0.10047846889952153</v>
      </c>
    </row>
    <row r="23" spans="1:5" ht="17">
      <c r="A23" s="7">
        <v>2</v>
      </c>
      <c r="B23">
        <v>129</v>
      </c>
      <c r="C23">
        <v>21</v>
      </c>
      <c r="D23" s="7">
        <f>C23+D22</f>
        <v>42</v>
      </c>
      <c r="E23" s="8">
        <f t="shared" ref="E23:E31" si="2">D23/C$32</f>
        <v>0.20095693779904306</v>
      </c>
    </row>
    <row r="24" spans="1:5" ht="17">
      <c r="A24" s="7">
        <v>3</v>
      </c>
      <c r="B24">
        <v>129</v>
      </c>
      <c r="C24">
        <v>21</v>
      </c>
      <c r="D24" s="7">
        <f t="shared" ref="D24:D31" si="3">C24+D23</f>
        <v>63</v>
      </c>
      <c r="E24" s="8">
        <f t="shared" si="2"/>
        <v>0.30143540669856461</v>
      </c>
    </row>
    <row r="25" spans="1:5" ht="17">
      <c r="A25" s="7">
        <v>4</v>
      </c>
      <c r="B25">
        <v>129</v>
      </c>
      <c r="C25">
        <v>21</v>
      </c>
      <c r="D25" s="7">
        <f t="shared" si="3"/>
        <v>84</v>
      </c>
      <c r="E25" s="8">
        <f t="shared" si="2"/>
        <v>0.40191387559808611</v>
      </c>
    </row>
    <row r="26" spans="1:5" ht="17">
      <c r="A26" s="7">
        <v>5</v>
      </c>
      <c r="B26">
        <v>129</v>
      </c>
      <c r="C26">
        <v>21</v>
      </c>
      <c r="D26" s="7">
        <f t="shared" si="3"/>
        <v>105</v>
      </c>
      <c r="E26" s="8">
        <f t="shared" si="2"/>
        <v>0.50239234449760761</v>
      </c>
    </row>
    <row r="27" spans="1:5" ht="17">
      <c r="A27" s="7">
        <v>6</v>
      </c>
      <c r="B27">
        <v>129</v>
      </c>
      <c r="C27">
        <v>20</v>
      </c>
      <c r="D27" s="7">
        <f t="shared" si="3"/>
        <v>125</v>
      </c>
      <c r="E27" s="8">
        <f t="shared" si="2"/>
        <v>0.59808612440191389</v>
      </c>
    </row>
    <row r="28" spans="1:5" ht="17">
      <c r="A28" s="7">
        <v>7</v>
      </c>
      <c r="B28">
        <v>129</v>
      </c>
      <c r="C28">
        <v>21</v>
      </c>
      <c r="D28" s="7">
        <f t="shared" si="3"/>
        <v>146</v>
      </c>
      <c r="E28" s="8">
        <f t="shared" si="2"/>
        <v>0.69856459330143539</v>
      </c>
    </row>
    <row r="29" spans="1:5" ht="17">
      <c r="A29" s="7">
        <v>8</v>
      </c>
      <c r="B29">
        <v>129</v>
      </c>
      <c r="C29">
        <v>21</v>
      </c>
      <c r="D29" s="7">
        <f t="shared" si="3"/>
        <v>167</v>
      </c>
      <c r="E29" s="8">
        <f t="shared" si="2"/>
        <v>0.79904306220095689</v>
      </c>
    </row>
    <row r="30" spans="1:5" ht="17">
      <c r="A30" s="7">
        <v>9</v>
      </c>
      <c r="B30">
        <v>129</v>
      </c>
      <c r="C30">
        <v>21</v>
      </c>
      <c r="D30" s="7">
        <f t="shared" si="3"/>
        <v>188</v>
      </c>
      <c r="E30" s="8">
        <f t="shared" si="2"/>
        <v>0.8995215311004785</v>
      </c>
    </row>
    <row r="31" spans="1:5" ht="17">
      <c r="A31" s="7">
        <v>10</v>
      </c>
      <c r="B31">
        <v>129</v>
      </c>
      <c r="C31">
        <v>21</v>
      </c>
      <c r="D31" s="7">
        <f t="shared" si="3"/>
        <v>209</v>
      </c>
      <c r="E31" s="8">
        <f t="shared" si="2"/>
        <v>1</v>
      </c>
    </row>
    <row r="32" spans="1:5" ht="17">
      <c r="A32" s="10" t="s">
        <v>6</v>
      </c>
      <c r="B32" s="10">
        <f>SUM(B22:B31)</f>
        <v>1290</v>
      </c>
      <c r="C32" s="10">
        <f>SUM(C22:C31)</f>
        <v>209</v>
      </c>
      <c r="D32" s="11"/>
      <c r="E32" s="11"/>
    </row>
    <row r="33" spans="1:5" ht="17">
      <c r="A33" s="4"/>
      <c r="B33" s="4"/>
      <c r="C33" s="4"/>
      <c r="D33" s="4"/>
      <c r="E33" s="4"/>
    </row>
    <row r="34" spans="1:5" ht="17">
      <c r="A34" s="3" t="s">
        <v>8</v>
      </c>
      <c r="B34" s="3"/>
      <c r="C34" s="3"/>
      <c r="D34" s="3"/>
      <c r="E34" s="3"/>
    </row>
    <row r="35" spans="1:5" ht="17">
      <c r="A35" s="4"/>
      <c r="B35" s="4"/>
      <c r="C35" s="4"/>
      <c r="D35" s="4"/>
      <c r="E35" s="4"/>
    </row>
    <row r="36" spans="1:5" ht="17">
      <c r="A36" s="5" t="s">
        <v>1</v>
      </c>
      <c r="B36" s="5" t="s">
        <v>2</v>
      </c>
      <c r="C36" s="5" t="s">
        <v>3</v>
      </c>
      <c r="D36" s="5" t="s">
        <v>4</v>
      </c>
      <c r="E36" s="5" t="s">
        <v>9</v>
      </c>
    </row>
    <row r="37" spans="1:5" ht="17">
      <c r="A37" s="6">
        <v>0</v>
      </c>
      <c r="B37" s="6">
        <v>0</v>
      </c>
      <c r="C37" s="6">
        <v>0</v>
      </c>
      <c r="D37" s="6">
        <v>0</v>
      </c>
      <c r="E37" s="6">
        <v>0</v>
      </c>
    </row>
    <row r="38" spans="1:5" ht="17">
      <c r="A38" s="7">
        <v>1</v>
      </c>
      <c r="B38">
        <v>129</v>
      </c>
      <c r="C38">
        <v>129</v>
      </c>
      <c r="D38" s="7">
        <f>C38</f>
        <v>129</v>
      </c>
      <c r="E38" s="8">
        <f>D38/C$48</f>
        <v>0.61722488038277512</v>
      </c>
    </row>
    <row r="39" spans="1:5" ht="17">
      <c r="A39" s="7">
        <v>2</v>
      </c>
      <c r="B39">
        <v>129</v>
      </c>
      <c r="C39">
        <v>80</v>
      </c>
      <c r="D39" s="7">
        <f>C39+D38</f>
        <v>209</v>
      </c>
      <c r="E39" s="8">
        <f t="shared" ref="E39:E47" si="4">D39/C$48</f>
        <v>1</v>
      </c>
    </row>
    <row r="40" spans="1:5" ht="17">
      <c r="A40" s="7">
        <v>3</v>
      </c>
      <c r="B40">
        <v>129</v>
      </c>
      <c r="C40">
        <v>0</v>
      </c>
      <c r="D40" s="7">
        <f t="shared" ref="D40:D47" si="5">C40+D39</f>
        <v>209</v>
      </c>
      <c r="E40" s="8">
        <f t="shared" si="4"/>
        <v>1</v>
      </c>
    </row>
    <row r="41" spans="1:5" ht="17">
      <c r="A41" s="7">
        <v>4</v>
      </c>
      <c r="B41">
        <v>129</v>
      </c>
      <c r="C41">
        <v>0</v>
      </c>
      <c r="D41" s="7">
        <f t="shared" si="5"/>
        <v>209</v>
      </c>
      <c r="E41" s="8">
        <f t="shared" si="4"/>
        <v>1</v>
      </c>
    </row>
    <row r="42" spans="1:5" ht="17">
      <c r="A42" s="7">
        <v>5</v>
      </c>
      <c r="B42">
        <v>129</v>
      </c>
      <c r="C42">
        <v>0</v>
      </c>
      <c r="D42" s="7">
        <f t="shared" si="5"/>
        <v>209</v>
      </c>
      <c r="E42" s="8">
        <f t="shared" si="4"/>
        <v>1</v>
      </c>
    </row>
    <row r="43" spans="1:5" ht="17">
      <c r="A43" s="7">
        <v>6</v>
      </c>
      <c r="B43">
        <v>129</v>
      </c>
      <c r="C43">
        <v>0</v>
      </c>
      <c r="D43" s="7">
        <f t="shared" si="5"/>
        <v>209</v>
      </c>
      <c r="E43" s="8">
        <f t="shared" si="4"/>
        <v>1</v>
      </c>
    </row>
    <row r="44" spans="1:5" ht="17">
      <c r="A44" s="7">
        <v>7</v>
      </c>
      <c r="B44">
        <v>129</v>
      </c>
      <c r="C44">
        <v>0</v>
      </c>
      <c r="D44" s="7">
        <f t="shared" si="5"/>
        <v>209</v>
      </c>
      <c r="E44" s="8">
        <f t="shared" si="4"/>
        <v>1</v>
      </c>
    </row>
    <row r="45" spans="1:5" ht="17">
      <c r="A45" s="7">
        <v>8</v>
      </c>
      <c r="B45">
        <v>129</v>
      </c>
      <c r="C45">
        <v>0</v>
      </c>
      <c r="D45" s="7">
        <f t="shared" si="5"/>
        <v>209</v>
      </c>
      <c r="E45" s="8">
        <f t="shared" si="4"/>
        <v>1</v>
      </c>
    </row>
    <row r="46" spans="1:5" ht="17">
      <c r="A46" s="7">
        <v>9</v>
      </c>
      <c r="B46">
        <v>129</v>
      </c>
      <c r="C46">
        <v>0</v>
      </c>
      <c r="D46" s="7">
        <f t="shared" si="5"/>
        <v>209</v>
      </c>
      <c r="E46" s="8">
        <f t="shared" si="4"/>
        <v>1</v>
      </c>
    </row>
    <row r="47" spans="1:5" ht="17">
      <c r="A47" s="7">
        <v>10</v>
      </c>
      <c r="B47">
        <v>129</v>
      </c>
      <c r="C47">
        <v>0</v>
      </c>
      <c r="D47" s="7">
        <f t="shared" si="5"/>
        <v>209</v>
      </c>
      <c r="E47" s="8">
        <f t="shared" si="4"/>
        <v>1</v>
      </c>
    </row>
    <row r="48" spans="1:5" ht="17">
      <c r="A48" s="10" t="s">
        <v>6</v>
      </c>
      <c r="B48" s="10">
        <f>SUM(B38:B47)</f>
        <v>1290</v>
      </c>
      <c r="C48" s="10">
        <f>SUM(C38:C47)</f>
        <v>209</v>
      </c>
      <c r="D48" s="11"/>
      <c r="E48" s="11"/>
    </row>
    <row r="52" spans="5:5">
      <c r="E52" s="1"/>
    </row>
    <row r="53" spans="5:5">
      <c r="E53" s="1"/>
    </row>
    <row r="54" spans="5:5">
      <c r="E54" s="1"/>
    </row>
    <row r="55" spans="5:5">
      <c r="E55" s="2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</sheetData>
  <mergeCells count="3">
    <mergeCell ref="A2:E2"/>
    <mergeCell ref="A18:E18"/>
    <mergeCell ref="A34:E3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4" sqref="C4:C13"/>
    </sheetView>
  </sheetViews>
  <sheetFormatPr baseColWidth="10" defaultRowHeight="16"/>
  <cols>
    <col min="1" max="1" width="6.6640625" bestFit="1" customWidth="1"/>
    <col min="2" max="2" width="13.1640625" bestFit="1" customWidth="1"/>
    <col min="3" max="3" width="6.6640625" bestFit="1" customWidth="1"/>
    <col min="4" max="4" width="12" bestFit="1" customWidth="1"/>
    <col min="5" max="5" width="18.5" bestFit="1" customWidth="1"/>
    <col min="6" max="6" width="21" bestFit="1" customWidth="1"/>
    <col min="7" max="7" width="5.1640625" bestFit="1" customWidth="1"/>
  </cols>
  <sheetData>
    <row r="1" spans="1:11" ht="17">
      <c r="A1" s="3" t="s">
        <v>13</v>
      </c>
      <c r="B1" s="3"/>
      <c r="C1" s="3"/>
      <c r="D1" s="3"/>
      <c r="E1" s="3"/>
      <c r="F1" s="3"/>
      <c r="G1" s="3"/>
      <c r="H1" s="4"/>
      <c r="I1" s="4"/>
      <c r="J1" s="4"/>
      <c r="K1" s="4"/>
    </row>
    <row r="2" spans="1:11" ht="17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7">
      <c r="A3" s="5" t="s">
        <v>1</v>
      </c>
      <c r="B3" s="5" t="s">
        <v>2</v>
      </c>
      <c r="C3" s="5" t="s">
        <v>10</v>
      </c>
      <c r="D3" s="5" t="s">
        <v>11</v>
      </c>
      <c r="E3" s="5" t="s">
        <v>5</v>
      </c>
      <c r="F3" s="5" t="s">
        <v>14</v>
      </c>
      <c r="G3" s="5" t="s">
        <v>12</v>
      </c>
      <c r="H3" s="4"/>
      <c r="I3" s="4"/>
      <c r="J3" s="4"/>
      <c r="K3" s="4"/>
    </row>
    <row r="4" spans="1:11" ht="17">
      <c r="A4" s="7">
        <v>1</v>
      </c>
      <c r="B4">
        <v>129</v>
      </c>
      <c r="C4">
        <v>77</v>
      </c>
      <c r="D4" s="7">
        <f>C4</f>
        <v>77</v>
      </c>
      <c r="E4" s="8">
        <f>D4/C$14</f>
        <v>0.36842105263157893</v>
      </c>
      <c r="F4" s="9">
        <v>0.1</v>
      </c>
      <c r="G4" s="12">
        <f>E4/F4</f>
        <v>3.6842105263157889</v>
      </c>
      <c r="H4" s="4"/>
      <c r="I4" s="4"/>
      <c r="J4" s="4"/>
      <c r="K4" s="4"/>
    </row>
    <row r="5" spans="1:11" ht="17">
      <c r="A5" s="7">
        <v>2</v>
      </c>
      <c r="B5">
        <v>129</v>
      </c>
      <c r="C5">
        <v>50</v>
      </c>
      <c r="D5" s="7">
        <f>C5+D4</f>
        <v>127</v>
      </c>
      <c r="E5" s="8">
        <f t="shared" ref="E5:E13" si="0">D5/C$14</f>
        <v>0.60765550239234445</v>
      </c>
      <c r="F5" s="9">
        <v>0.2</v>
      </c>
      <c r="G5" s="12">
        <f t="shared" ref="G5:G13" si="1">E5/F5</f>
        <v>3.0382775119617222</v>
      </c>
      <c r="H5" s="4"/>
      <c r="I5" s="4"/>
      <c r="J5" s="4"/>
      <c r="K5" s="4"/>
    </row>
    <row r="6" spans="1:11" ht="17">
      <c r="A6" s="7">
        <v>3</v>
      </c>
      <c r="B6">
        <v>129</v>
      </c>
      <c r="C6">
        <v>28</v>
      </c>
      <c r="D6" s="7">
        <f t="shared" ref="D6:D13" si="2">C6+D5</f>
        <v>155</v>
      </c>
      <c r="E6" s="8">
        <f t="shared" si="0"/>
        <v>0.74162679425837319</v>
      </c>
      <c r="F6" s="9">
        <v>0.3</v>
      </c>
      <c r="G6" s="12">
        <f t="shared" si="1"/>
        <v>2.4720893141945774</v>
      </c>
      <c r="H6" s="4"/>
      <c r="I6" s="4"/>
      <c r="J6" s="4"/>
      <c r="K6" s="4"/>
    </row>
    <row r="7" spans="1:11" ht="17">
      <c r="A7" s="7">
        <v>4</v>
      </c>
      <c r="B7">
        <v>129</v>
      </c>
      <c r="C7">
        <v>15</v>
      </c>
      <c r="D7" s="7">
        <f t="shared" si="2"/>
        <v>170</v>
      </c>
      <c r="E7" s="8">
        <f t="shared" si="0"/>
        <v>0.8133971291866029</v>
      </c>
      <c r="F7" s="9">
        <v>0.4</v>
      </c>
      <c r="G7" s="12">
        <f t="shared" si="1"/>
        <v>2.0334928229665072</v>
      </c>
      <c r="H7" s="4"/>
      <c r="I7" s="4"/>
      <c r="J7" s="4"/>
      <c r="K7" s="4"/>
    </row>
    <row r="8" spans="1:11" ht="17">
      <c r="A8" s="7">
        <v>5</v>
      </c>
      <c r="B8">
        <v>129</v>
      </c>
      <c r="C8">
        <v>12</v>
      </c>
      <c r="D8" s="7">
        <f t="shared" si="2"/>
        <v>182</v>
      </c>
      <c r="E8" s="8">
        <f t="shared" si="0"/>
        <v>0.87081339712918659</v>
      </c>
      <c r="F8" s="9">
        <v>0.5</v>
      </c>
      <c r="G8" s="12">
        <f t="shared" si="1"/>
        <v>1.7416267942583732</v>
      </c>
      <c r="H8" s="4"/>
      <c r="I8" s="4"/>
      <c r="J8" s="4"/>
      <c r="K8" s="4"/>
    </row>
    <row r="9" spans="1:11" ht="17">
      <c r="A9" s="7">
        <v>6</v>
      </c>
      <c r="B9">
        <v>129</v>
      </c>
      <c r="C9">
        <v>8</v>
      </c>
      <c r="D9" s="7">
        <f t="shared" si="2"/>
        <v>190</v>
      </c>
      <c r="E9" s="8">
        <f t="shared" si="0"/>
        <v>0.90909090909090906</v>
      </c>
      <c r="F9" s="9">
        <v>0.6</v>
      </c>
      <c r="G9" s="12">
        <f t="shared" si="1"/>
        <v>1.5151515151515151</v>
      </c>
      <c r="H9" s="4"/>
      <c r="I9" s="4"/>
      <c r="J9" s="4"/>
      <c r="K9" s="4"/>
    </row>
    <row r="10" spans="1:11" ht="17">
      <c r="A10" s="7">
        <v>7</v>
      </c>
      <c r="B10">
        <v>129</v>
      </c>
      <c r="C10">
        <v>5</v>
      </c>
      <c r="D10" s="7">
        <f t="shared" si="2"/>
        <v>195</v>
      </c>
      <c r="E10" s="8">
        <f t="shared" si="0"/>
        <v>0.93301435406698563</v>
      </c>
      <c r="F10" s="9">
        <v>0.7</v>
      </c>
      <c r="G10" s="12">
        <f t="shared" si="1"/>
        <v>1.3328776486671223</v>
      </c>
      <c r="H10" s="4"/>
      <c r="I10" s="4"/>
      <c r="J10" s="4"/>
      <c r="K10" s="4"/>
    </row>
    <row r="11" spans="1:11" ht="17">
      <c r="A11" s="7">
        <v>8</v>
      </c>
      <c r="B11">
        <v>129</v>
      </c>
      <c r="C11">
        <v>2</v>
      </c>
      <c r="D11" s="7">
        <f t="shared" si="2"/>
        <v>197</v>
      </c>
      <c r="E11" s="8">
        <f t="shared" si="0"/>
        <v>0.9425837320574163</v>
      </c>
      <c r="F11" s="9">
        <v>0.8</v>
      </c>
      <c r="G11" s="12">
        <f t="shared" si="1"/>
        <v>1.1782296650717703</v>
      </c>
      <c r="H11" s="4"/>
      <c r="I11" s="4"/>
      <c r="J11" s="4"/>
      <c r="K11" s="4"/>
    </row>
    <row r="12" spans="1:11" ht="17">
      <c r="A12" s="7">
        <v>9</v>
      </c>
      <c r="B12">
        <v>129</v>
      </c>
      <c r="C12">
        <v>4</v>
      </c>
      <c r="D12" s="7">
        <f t="shared" si="2"/>
        <v>201</v>
      </c>
      <c r="E12" s="8">
        <f t="shared" si="0"/>
        <v>0.96172248803827753</v>
      </c>
      <c r="F12" s="9">
        <v>0.9</v>
      </c>
      <c r="G12" s="12">
        <f t="shared" si="1"/>
        <v>1.0685805422647527</v>
      </c>
      <c r="H12" s="4"/>
      <c r="I12" s="4"/>
      <c r="J12" s="4"/>
      <c r="K12" s="4"/>
    </row>
    <row r="13" spans="1:11" ht="17">
      <c r="A13" s="7">
        <v>10</v>
      </c>
      <c r="B13">
        <v>129</v>
      </c>
      <c r="C13">
        <v>8</v>
      </c>
      <c r="D13" s="7">
        <f t="shared" si="2"/>
        <v>209</v>
      </c>
      <c r="E13" s="8">
        <f t="shared" si="0"/>
        <v>1</v>
      </c>
      <c r="F13" s="9">
        <v>1</v>
      </c>
      <c r="G13" s="12">
        <f t="shared" si="1"/>
        <v>1</v>
      </c>
      <c r="H13" s="4"/>
      <c r="I13" s="4"/>
      <c r="J13" s="4"/>
      <c r="K13" s="4"/>
    </row>
    <row r="14" spans="1:11" ht="17">
      <c r="A14" s="10" t="s">
        <v>6</v>
      </c>
      <c r="B14" s="10">
        <f>SUM(B4:B13)</f>
        <v>1290</v>
      </c>
      <c r="C14" s="10">
        <f>SUM(C4:C13)</f>
        <v>209</v>
      </c>
      <c r="D14" s="11"/>
      <c r="E14" s="11"/>
      <c r="F14" s="11"/>
      <c r="G14" s="11"/>
      <c r="H14" s="11"/>
      <c r="I14" s="11"/>
      <c r="J14" s="11"/>
      <c r="K14" s="11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"/>
  <sheetViews>
    <sheetView tabSelected="1" workbookViewId="0">
      <selection activeCell="L19" sqref="L19"/>
    </sheetView>
  </sheetViews>
  <sheetFormatPr baseColWidth="10" defaultColWidth="17.5" defaultRowHeight="17"/>
  <cols>
    <col min="1" max="1" width="7.6640625" style="11" bestFit="1" customWidth="1"/>
    <col min="2" max="2" width="15.1640625" style="11" bestFit="1" customWidth="1"/>
    <col min="3" max="3" width="7.5" style="11" bestFit="1" customWidth="1"/>
    <col min="4" max="4" width="13.5" style="11" bestFit="1" customWidth="1"/>
    <col min="5" max="5" width="15.5" style="11" bestFit="1" customWidth="1"/>
    <col min="6" max="6" width="13.1640625" style="11" bestFit="1" customWidth="1"/>
    <col min="7" max="7" width="18.5" style="11" bestFit="1" customWidth="1"/>
    <col min="8" max="8" width="20.33203125" style="11" bestFit="1" customWidth="1"/>
    <col min="9" max="9" width="40" style="11" bestFit="1" customWidth="1"/>
    <col min="10" max="10" width="17.5" style="11"/>
    <col min="11" max="11" width="7" style="11" bestFit="1" customWidth="1"/>
    <col min="12" max="12" width="13.6640625" style="11" bestFit="1" customWidth="1"/>
    <col min="13" max="13" width="17.33203125" style="11" bestFit="1" customWidth="1"/>
    <col min="14" max="14" width="13.5" style="11" bestFit="1" customWidth="1"/>
    <col min="15" max="15" width="15.5" style="11" bestFit="1" customWidth="1"/>
    <col min="16" max="16" width="13.1640625" style="11" bestFit="1" customWidth="1"/>
    <col min="17" max="17" width="18.5" style="11" bestFit="1" customWidth="1"/>
    <col min="18" max="18" width="20.33203125" style="11" bestFit="1" customWidth="1"/>
    <col min="19" max="19" width="40" style="11" bestFit="1" customWidth="1"/>
    <col min="20" max="16384" width="17.5" style="11"/>
  </cols>
  <sheetData>
    <row r="3" spans="1:9">
      <c r="A3" s="5" t="s">
        <v>1</v>
      </c>
      <c r="B3" s="5" t="s">
        <v>2</v>
      </c>
      <c r="C3" s="5" t="s">
        <v>3</v>
      </c>
      <c r="D3" s="5" t="s">
        <v>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</row>
    <row r="4" spans="1:9">
      <c r="A4" s="7">
        <v>1</v>
      </c>
      <c r="B4">
        <v>129</v>
      </c>
      <c r="C4">
        <v>77</v>
      </c>
      <c r="D4" s="7">
        <f>C4</f>
        <v>77</v>
      </c>
      <c r="E4" s="8">
        <f>D4/C$14</f>
        <v>0.36842105263157893</v>
      </c>
      <c r="F4" s="7">
        <f>B4-C4</f>
        <v>52</v>
      </c>
      <c r="G4" s="7">
        <f>F4</f>
        <v>52</v>
      </c>
      <c r="H4" s="8">
        <f>G4/F$14</f>
        <v>4.8103607770582792E-2</v>
      </c>
      <c r="I4" s="8">
        <f>E4-H4</f>
        <v>0.32031744486099611</v>
      </c>
    </row>
    <row r="5" spans="1:9">
      <c r="A5" s="7">
        <v>2</v>
      </c>
      <c r="B5">
        <v>129</v>
      </c>
      <c r="C5">
        <v>50</v>
      </c>
      <c r="D5" s="7">
        <f>C5+D4</f>
        <v>127</v>
      </c>
      <c r="E5" s="8">
        <f t="shared" ref="E5:E13" si="0">D5/C$14</f>
        <v>0.60765550239234445</v>
      </c>
      <c r="F5" s="7">
        <f t="shared" ref="F5:F13" si="1">B5-C5</f>
        <v>79</v>
      </c>
      <c r="G5" s="7">
        <f>G4+F5</f>
        <v>131</v>
      </c>
      <c r="H5" s="8">
        <f t="shared" ref="H5:H13" si="2">G5/F$14</f>
        <v>0.1211840888066605</v>
      </c>
      <c r="I5" s="8">
        <f t="shared" ref="I5:I13" si="3">E5-H5</f>
        <v>0.48647141358568396</v>
      </c>
    </row>
    <row r="6" spans="1:9">
      <c r="A6" s="7">
        <v>3</v>
      </c>
      <c r="B6">
        <v>129</v>
      </c>
      <c r="C6">
        <v>28</v>
      </c>
      <c r="D6" s="7">
        <f t="shared" ref="D6:D13" si="4">C6+D5</f>
        <v>155</v>
      </c>
      <c r="E6" s="8">
        <f t="shared" si="0"/>
        <v>0.74162679425837319</v>
      </c>
      <c r="F6" s="7">
        <f t="shared" si="1"/>
        <v>101</v>
      </c>
      <c r="G6" s="7">
        <f>G5+F6</f>
        <v>232</v>
      </c>
      <c r="H6" s="8">
        <f t="shared" si="2"/>
        <v>0.21461609620721553</v>
      </c>
      <c r="I6" s="8">
        <f t="shared" si="3"/>
        <v>0.52701069805115763</v>
      </c>
    </row>
    <row r="7" spans="1:9">
      <c r="A7" s="7">
        <v>4</v>
      </c>
      <c r="B7">
        <v>129</v>
      </c>
      <c r="C7">
        <v>15</v>
      </c>
      <c r="D7" s="7">
        <f t="shared" si="4"/>
        <v>170</v>
      </c>
      <c r="E7" s="8">
        <f t="shared" si="0"/>
        <v>0.8133971291866029</v>
      </c>
      <c r="F7" s="7">
        <f t="shared" si="1"/>
        <v>114</v>
      </c>
      <c r="G7" s="7">
        <f t="shared" ref="G7:G13" si="5">G6+F7</f>
        <v>346</v>
      </c>
      <c r="H7" s="8">
        <f t="shared" si="2"/>
        <v>0.32007400555041626</v>
      </c>
      <c r="I7" s="8">
        <f>E7-H7</f>
        <v>0.49332312363618663</v>
      </c>
    </row>
    <row r="8" spans="1:9">
      <c r="A8" s="7">
        <v>5</v>
      </c>
      <c r="B8">
        <v>129</v>
      </c>
      <c r="C8">
        <v>12</v>
      </c>
      <c r="D8" s="7">
        <f t="shared" si="4"/>
        <v>182</v>
      </c>
      <c r="E8" s="8">
        <f t="shared" si="0"/>
        <v>0.87081339712918659</v>
      </c>
      <c r="F8" s="7">
        <f t="shared" si="1"/>
        <v>117</v>
      </c>
      <c r="G8" s="7">
        <f t="shared" si="5"/>
        <v>463</v>
      </c>
      <c r="H8" s="8">
        <f t="shared" si="2"/>
        <v>0.42830712303422758</v>
      </c>
      <c r="I8" s="8">
        <f t="shared" si="3"/>
        <v>0.44250627409495902</v>
      </c>
    </row>
    <row r="9" spans="1:9">
      <c r="A9" s="7">
        <v>6</v>
      </c>
      <c r="B9">
        <v>129</v>
      </c>
      <c r="C9">
        <v>8</v>
      </c>
      <c r="D9" s="7">
        <f t="shared" si="4"/>
        <v>190</v>
      </c>
      <c r="E9" s="8">
        <f t="shared" si="0"/>
        <v>0.90909090909090906</v>
      </c>
      <c r="F9" s="7">
        <f t="shared" si="1"/>
        <v>121</v>
      </c>
      <c r="G9" s="7">
        <f t="shared" si="5"/>
        <v>584</v>
      </c>
      <c r="H9" s="8">
        <f t="shared" si="2"/>
        <v>0.54024051803885287</v>
      </c>
      <c r="I9" s="8">
        <f t="shared" si="3"/>
        <v>0.36885039105205619</v>
      </c>
    </row>
    <row r="10" spans="1:9">
      <c r="A10" s="7">
        <v>7</v>
      </c>
      <c r="B10">
        <v>129</v>
      </c>
      <c r="C10">
        <v>5</v>
      </c>
      <c r="D10" s="7">
        <f t="shared" si="4"/>
        <v>195</v>
      </c>
      <c r="E10" s="8">
        <f t="shared" si="0"/>
        <v>0.93301435406698563</v>
      </c>
      <c r="F10" s="7">
        <f t="shared" si="1"/>
        <v>124</v>
      </c>
      <c r="G10" s="7">
        <f t="shared" si="5"/>
        <v>708</v>
      </c>
      <c r="H10" s="8">
        <f t="shared" si="2"/>
        <v>0.65494912118408877</v>
      </c>
      <c r="I10" s="8">
        <f t="shared" si="3"/>
        <v>0.27806523288289686</v>
      </c>
    </row>
    <row r="11" spans="1:9">
      <c r="A11" s="7">
        <v>8</v>
      </c>
      <c r="B11">
        <v>129</v>
      </c>
      <c r="C11">
        <v>2</v>
      </c>
      <c r="D11" s="7">
        <f t="shared" si="4"/>
        <v>197</v>
      </c>
      <c r="E11" s="8">
        <f t="shared" si="0"/>
        <v>0.9425837320574163</v>
      </c>
      <c r="F11" s="7">
        <f t="shared" si="1"/>
        <v>127</v>
      </c>
      <c r="G11" s="7">
        <f t="shared" si="5"/>
        <v>835</v>
      </c>
      <c r="H11" s="8">
        <f t="shared" si="2"/>
        <v>0.77243293246993527</v>
      </c>
      <c r="I11" s="8">
        <f t="shared" si="3"/>
        <v>0.17015079958748103</v>
      </c>
    </row>
    <row r="12" spans="1:9">
      <c r="A12" s="7">
        <v>9</v>
      </c>
      <c r="B12">
        <v>129</v>
      </c>
      <c r="C12">
        <v>4</v>
      </c>
      <c r="D12" s="7">
        <f t="shared" si="4"/>
        <v>201</v>
      </c>
      <c r="E12" s="8">
        <f t="shared" si="0"/>
        <v>0.96172248803827753</v>
      </c>
      <c r="F12" s="7">
        <f t="shared" si="1"/>
        <v>125</v>
      </c>
      <c r="G12" s="7">
        <f t="shared" si="5"/>
        <v>960</v>
      </c>
      <c r="H12" s="8">
        <f t="shared" si="2"/>
        <v>0.8880666049953746</v>
      </c>
      <c r="I12" s="8">
        <f t="shared" si="3"/>
        <v>7.3655883042902937E-2</v>
      </c>
    </row>
    <row r="13" spans="1:9">
      <c r="A13" s="7">
        <v>10</v>
      </c>
      <c r="B13">
        <v>129</v>
      </c>
      <c r="C13">
        <v>8</v>
      </c>
      <c r="D13" s="7">
        <f t="shared" si="4"/>
        <v>209</v>
      </c>
      <c r="E13" s="8">
        <f t="shared" si="0"/>
        <v>1</v>
      </c>
      <c r="F13" s="7">
        <f t="shared" si="1"/>
        <v>121</v>
      </c>
      <c r="G13" s="7">
        <f t="shared" si="5"/>
        <v>1081</v>
      </c>
      <c r="H13" s="8">
        <f t="shared" si="2"/>
        <v>1</v>
      </c>
      <c r="I13" s="8">
        <f t="shared" si="3"/>
        <v>0</v>
      </c>
    </row>
    <row r="14" spans="1:9">
      <c r="A14" s="10" t="s">
        <v>6</v>
      </c>
      <c r="B14" s="10">
        <f>SUM(B4:B13)</f>
        <v>1290</v>
      </c>
      <c r="C14" s="13">
        <f>SUM(C4:C13)</f>
        <v>209</v>
      </c>
      <c r="D14" s="14"/>
      <c r="F14" s="13">
        <f>SUM(F4:F13)</f>
        <v>1081</v>
      </c>
    </row>
    <row r="18" spans="1:9">
      <c r="A18" s="5" t="s">
        <v>1</v>
      </c>
      <c r="B18" s="5" t="s">
        <v>2</v>
      </c>
      <c r="C18" s="5" t="s">
        <v>3</v>
      </c>
      <c r="D18" s="5" t="s">
        <v>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</row>
    <row r="19" spans="1:9">
      <c r="A19" s="7">
        <v>1</v>
      </c>
      <c r="B19">
        <v>129</v>
      </c>
      <c r="C19">
        <v>21</v>
      </c>
      <c r="D19" s="7">
        <f>C19</f>
        <v>21</v>
      </c>
      <c r="E19" s="8">
        <f>D19/C$29</f>
        <v>0.10047846889952153</v>
      </c>
      <c r="F19" s="7">
        <f>B19-C19</f>
        <v>108</v>
      </c>
      <c r="G19" s="7">
        <f>F19</f>
        <v>108</v>
      </c>
      <c r="H19" s="8">
        <f>G19/F$29</f>
        <v>9.9907493061979644E-2</v>
      </c>
      <c r="I19" s="8">
        <f>E19-H19</f>
        <v>5.7097583754188441E-4</v>
      </c>
    </row>
    <row r="20" spans="1:9">
      <c r="A20" s="7">
        <v>2</v>
      </c>
      <c r="B20">
        <v>129</v>
      </c>
      <c r="C20">
        <v>21</v>
      </c>
      <c r="D20" s="7">
        <f>C20+D19</f>
        <v>42</v>
      </c>
      <c r="E20" s="8">
        <f t="shared" ref="E20:E28" si="6">D20/C$29</f>
        <v>0.20095693779904306</v>
      </c>
      <c r="F20" s="7">
        <f t="shared" ref="F20:F28" si="7">B20-C20</f>
        <v>108</v>
      </c>
      <c r="G20" s="7">
        <f>G19+F20</f>
        <v>216</v>
      </c>
      <c r="H20" s="8">
        <f t="shared" ref="H20:H28" si="8">G20/F$29</f>
        <v>0.19981498612395929</v>
      </c>
      <c r="I20" s="8">
        <f t="shared" ref="I20:I28" si="9">E20-H20</f>
        <v>1.1419516750837688E-3</v>
      </c>
    </row>
    <row r="21" spans="1:9">
      <c r="A21" s="7">
        <v>3</v>
      </c>
      <c r="B21">
        <v>129</v>
      </c>
      <c r="C21">
        <v>21</v>
      </c>
      <c r="D21" s="7">
        <f t="shared" ref="D21:D28" si="10">C21+D20</f>
        <v>63</v>
      </c>
      <c r="E21" s="8">
        <f t="shared" si="6"/>
        <v>0.30143540669856461</v>
      </c>
      <c r="F21" s="7">
        <f t="shared" si="7"/>
        <v>108</v>
      </c>
      <c r="G21" s="7">
        <f>G20+F21</f>
        <v>324</v>
      </c>
      <c r="H21" s="8">
        <f t="shared" si="8"/>
        <v>0.29972247918593897</v>
      </c>
      <c r="I21" s="8">
        <f t="shared" si="9"/>
        <v>1.7129275126256394E-3</v>
      </c>
    </row>
    <row r="22" spans="1:9">
      <c r="A22" s="7">
        <v>4</v>
      </c>
      <c r="B22">
        <v>129</v>
      </c>
      <c r="C22">
        <v>21</v>
      </c>
      <c r="D22" s="7">
        <f t="shared" si="10"/>
        <v>84</v>
      </c>
      <c r="E22" s="8">
        <f t="shared" si="6"/>
        <v>0.40191387559808611</v>
      </c>
      <c r="F22" s="7">
        <f t="shared" si="7"/>
        <v>108</v>
      </c>
      <c r="G22" s="7">
        <f t="shared" ref="G22:G28" si="11">G21+F22</f>
        <v>432</v>
      </c>
      <c r="H22" s="8">
        <f t="shared" si="8"/>
        <v>0.39962997224791857</v>
      </c>
      <c r="I22" s="8">
        <f t="shared" si="9"/>
        <v>2.2839033501675376E-3</v>
      </c>
    </row>
    <row r="23" spans="1:9">
      <c r="A23" s="7">
        <v>5</v>
      </c>
      <c r="B23">
        <v>129</v>
      </c>
      <c r="C23">
        <v>21</v>
      </c>
      <c r="D23" s="7">
        <f t="shared" si="10"/>
        <v>105</v>
      </c>
      <c r="E23" s="8">
        <f t="shared" si="6"/>
        <v>0.50239234449760761</v>
      </c>
      <c r="F23" s="7">
        <f t="shared" si="7"/>
        <v>108</v>
      </c>
      <c r="G23" s="7">
        <f t="shared" si="11"/>
        <v>540</v>
      </c>
      <c r="H23" s="8">
        <f t="shared" si="8"/>
        <v>0.49953746530989823</v>
      </c>
      <c r="I23" s="8">
        <f t="shared" si="9"/>
        <v>2.8548791877093804E-3</v>
      </c>
    </row>
    <row r="24" spans="1:9">
      <c r="A24" s="7">
        <v>6</v>
      </c>
      <c r="B24">
        <v>129</v>
      </c>
      <c r="C24">
        <v>20</v>
      </c>
      <c r="D24" s="7">
        <f t="shared" si="10"/>
        <v>125</v>
      </c>
      <c r="E24" s="8">
        <f t="shared" si="6"/>
        <v>0.59808612440191389</v>
      </c>
      <c r="F24" s="7">
        <f t="shared" si="7"/>
        <v>109</v>
      </c>
      <c r="G24" s="7">
        <f t="shared" si="11"/>
        <v>649</v>
      </c>
      <c r="H24" s="8">
        <f t="shared" si="8"/>
        <v>0.60037002775208137</v>
      </c>
      <c r="I24" s="8">
        <f t="shared" si="9"/>
        <v>-2.2839033501674821E-3</v>
      </c>
    </row>
    <row r="25" spans="1:9">
      <c r="A25" s="7">
        <v>7</v>
      </c>
      <c r="B25">
        <v>129</v>
      </c>
      <c r="C25">
        <v>21</v>
      </c>
      <c r="D25" s="7">
        <f t="shared" si="10"/>
        <v>146</v>
      </c>
      <c r="E25" s="8">
        <f t="shared" si="6"/>
        <v>0.69856459330143539</v>
      </c>
      <c r="F25" s="7">
        <f t="shared" si="7"/>
        <v>108</v>
      </c>
      <c r="G25" s="7">
        <f t="shared" si="11"/>
        <v>757</v>
      </c>
      <c r="H25" s="8">
        <f t="shared" si="8"/>
        <v>0.70027752081406103</v>
      </c>
      <c r="I25" s="8">
        <f t="shared" si="9"/>
        <v>-1.7129275126256394E-3</v>
      </c>
    </row>
    <row r="26" spans="1:9">
      <c r="A26" s="7">
        <v>8</v>
      </c>
      <c r="B26">
        <v>129</v>
      </c>
      <c r="C26">
        <v>21</v>
      </c>
      <c r="D26" s="7">
        <f t="shared" si="10"/>
        <v>167</v>
      </c>
      <c r="E26" s="8">
        <f t="shared" si="6"/>
        <v>0.79904306220095689</v>
      </c>
      <c r="F26" s="7">
        <f t="shared" si="7"/>
        <v>108</v>
      </c>
      <c r="G26" s="7">
        <f t="shared" si="11"/>
        <v>865</v>
      </c>
      <c r="H26" s="8">
        <f t="shared" si="8"/>
        <v>0.80018501387604068</v>
      </c>
      <c r="I26" s="8">
        <f t="shared" si="9"/>
        <v>-1.1419516750837966E-3</v>
      </c>
    </row>
    <row r="27" spans="1:9">
      <c r="A27" s="7">
        <v>9</v>
      </c>
      <c r="B27">
        <v>129</v>
      </c>
      <c r="C27">
        <v>21</v>
      </c>
      <c r="D27" s="7">
        <f t="shared" si="10"/>
        <v>188</v>
      </c>
      <c r="E27" s="8">
        <f t="shared" si="6"/>
        <v>0.8995215311004785</v>
      </c>
      <c r="F27" s="7">
        <f t="shared" si="7"/>
        <v>108</v>
      </c>
      <c r="G27" s="7">
        <f t="shared" si="11"/>
        <v>973</v>
      </c>
      <c r="H27" s="8">
        <f t="shared" si="8"/>
        <v>0.90009250693802034</v>
      </c>
      <c r="I27" s="8">
        <f t="shared" si="9"/>
        <v>-5.7097583754184278E-4</v>
      </c>
    </row>
    <row r="28" spans="1:9">
      <c r="A28" s="7">
        <v>10</v>
      </c>
      <c r="B28">
        <v>129</v>
      </c>
      <c r="C28">
        <v>21</v>
      </c>
      <c r="D28" s="7">
        <f t="shared" si="10"/>
        <v>209</v>
      </c>
      <c r="E28" s="8">
        <f t="shared" si="6"/>
        <v>1</v>
      </c>
      <c r="F28" s="7">
        <f t="shared" si="7"/>
        <v>108</v>
      </c>
      <c r="G28" s="7">
        <f t="shared" si="11"/>
        <v>1081</v>
      </c>
      <c r="H28" s="8">
        <f t="shared" si="8"/>
        <v>1</v>
      </c>
      <c r="I28" s="8">
        <f t="shared" si="9"/>
        <v>0</v>
      </c>
    </row>
    <row r="29" spans="1:9">
      <c r="A29" s="10" t="s">
        <v>6</v>
      </c>
      <c r="B29" s="10">
        <f>SUM(B19:B28)</f>
        <v>1290</v>
      </c>
      <c r="C29" s="13">
        <f>SUM(C19:C28)</f>
        <v>209</v>
      </c>
      <c r="D29" s="14"/>
      <c r="F29" s="13">
        <f>SUM(F19:F28)</f>
        <v>1081</v>
      </c>
    </row>
    <row r="33" spans="1:9">
      <c r="A33" s="5" t="s">
        <v>1</v>
      </c>
      <c r="B33" s="5" t="s">
        <v>2</v>
      </c>
      <c r="C33" s="5" t="s">
        <v>3</v>
      </c>
      <c r="D33" s="5" t="s">
        <v>4</v>
      </c>
      <c r="E33" s="5" t="s">
        <v>15</v>
      </c>
      <c r="F33" s="5" t="s">
        <v>16</v>
      </c>
      <c r="G33" s="5" t="s">
        <v>17</v>
      </c>
      <c r="H33" s="5" t="s">
        <v>18</v>
      </c>
      <c r="I33" s="5" t="s">
        <v>19</v>
      </c>
    </row>
    <row r="34" spans="1:9">
      <c r="A34" s="7">
        <v>1</v>
      </c>
      <c r="B34">
        <v>129</v>
      </c>
      <c r="C34">
        <v>129</v>
      </c>
      <c r="D34" s="7">
        <f>C34</f>
        <v>129</v>
      </c>
      <c r="E34" s="8">
        <f>D34/C$44</f>
        <v>0.61722488038277512</v>
      </c>
      <c r="F34" s="7">
        <f>B34-C34</f>
        <v>0</v>
      </c>
      <c r="G34" s="7">
        <f>F34</f>
        <v>0</v>
      </c>
      <c r="H34" s="8">
        <f>G34/$G$13</f>
        <v>0</v>
      </c>
      <c r="I34" s="8">
        <f>E34-H34</f>
        <v>0.61722488038277512</v>
      </c>
    </row>
    <row r="35" spans="1:9">
      <c r="A35" s="7">
        <v>2</v>
      </c>
      <c r="B35">
        <v>129</v>
      </c>
      <c r="C35">
        <v>80</v>
      </c>
      <c r="D35" s="7">
        <f>C35+D34</f>
        <v>209</v>
      </c>
      <c r="E35" s="8">
        <f t="shared" ref="E35:E43" si="12">D35/C$44</f>
        <v>1</v>
      </c>
      <c r="F35" s="7">
        <f t="shared" ref="F35:F43" si="13">B35-C35</f>
        <v>49</v>
      </c>
      <c r="G35" s="7">
        <f>G34+F35</f>
        <v>49</v>
      </c>
      <c r="H35" s="8">
        <f t="shared" ref="H35:H43" si="14">G35/$G$13</f>
        <v>4.5328399629972246E-2</v>
      </c>
      <c r="I35" s="8">
        <f t="shared" ref="I35:I43" si="15">E35-H35</f>
        <v>0.95467160037002774</v>
      </c>
    </row>
    <row r="36" spans="1:9">
      <c r="A36" s="7">
        <v>3</v>
      </c>
      <c r="B36">
        <v>129</v>
      </c>
      <c r="C36">
        <v>0</v>
      </c>
      <c r="D36" s="7">
        <f t="shared" ref="D36:D43" si="16">C36+D35</f>
        <v>209</v>
      </c>
      <c r="E36" s="8">
        <f t="shared" si="12"/>
        <v>1</v>
      </c>
      <c r="F36" s="7">
        <f t="shared" si="13"/>
        <v>129</v>
      </c>
      <c r="G36" s="7">
        <f>G35+F36</f>
        <v>178</v>
      </c>
      <c r="H36" s="8">
        <f t="shared" si="14"/>
        <v>0.16466234967622573</v>
      </c>
      <c r="I36" s="15">
        <f t="shared" si="15"/>
        <v>0.83533765032377427</v>
      </c>
    </row>
    <row r="37" spans="1:9">
      <c r="A37" s="7">
        <v>4</v>
      </c>
      <c r="B37">
        <v>129</v>
      </c>
      <c r="C37">
        <v>0</v>
      </c>
      <c r="D37" s="7">
        <f t="shared" si="16"/>
        <v>209</v>
      </c>
      <c r="E37" s="8">
        <f t="shared" si="12"/>
        <v>1</v>
      </c>
      <c r="F37" s="7">
        <f t="shared" si="13"/>
        <v>129</v>
      </c>
      <c r="G37" s="7">
        <f t="shared" ref="G37:G43" si="17">G36+F37</f>
        <v>307</v>
      </c>
      <c r="H37" s="8">
        <f t="shared" si="14"/>
        <v>0.2839962997224792</v>
      </c>
      <c r="I37" s="8">
        <f t="shared" si="15"/>
        <v>0.7160037002775208</v>
      </c>
    </row>
    <row r="38" spans="1:9">
      <c r="A38" s="7">
        <v>5</v>
      </c>
      <c r="B38">
        <v>129</v>
      </c>
      <c r="C38">
        <v>0</v>
      </c>
      <c r="D38" s="7">
        <f t="shared" si="16"/>
        <v>209</v>
      </c>
      <c r="E38" s="8">
        <f t="shared" si="12"/>
        <v>1</v>
      </c>
      <c r="F38" s="7">
        <f t="shared" si="13"/>
        <v>129</v>
      </c>
      <c r="G38" s="7">
        <f t="shared" si="17"/>
        <v>436</v>
      </c>
      <c r="H38" s="8">
        <f t="shared" si="14"/>
        <v>0.40333024976873266</v>
      </c>
      <c r="I38" s="8">
        <f t="shared" si="15"/>
        <v>0.59666975023126734</v>
      </c>
    </row>
    <row r="39" spans="1:9">
      <c r="A39" s="7">
        <v>6</v>
      </c>
      <c r="B39">
        <v>129</v>
      </c>
      <c r="C39">
        <v>0</v>
      </c>
      <c r="D39" s="7">
        <f t="shared" si="16"/>
        <v>209</v>
      </c>
      <c r="E39" s="8">
        <f t="shared" si="12"/>
        <v>1</v>
      </c>
      <c r="F39" s="7">
        <f t="shared" si="13"/>
        <v>129</v>
      </c>
      <c r="G39" s="7">
        <f t="shared" si="17"/>
        <v>565</v>
      </c>
      <c r="H39" s="8">
        <f t="shared" si="14"/>
        <v>0.52266419981498613</v>
      </c>
      <c r="I39" s="8">
        <f t="shared" si="15"/>
        <v>0.47733580018501387</v>
      </c>
    </row>
    <row r="40" spans="1:9">
      <c r="A40" s="7">
        <v>7</v>
      </c>
      <c r="B40">
        <v>129</v>
      </c>
      <c r="C40">
        <v>0</v>
      </c>
      <c r="D40" s="7">
        <f t="shared" si="16"/>
        <v>209</v>
      </c>
      <c r="E40" s="8">
        <f t="shared" si="12"/>
        <v>1</v>
      </c>
      <c r="F40" s="7">
        <f t="shared" si="13"/>
        <v>129</v>
      </c>
      <c r="G40" s="7">
        <f t="shared" si="17"/>
        <v>694</v>
      </c>
      <c r="H40" s="8">
        <f t="shared" si="14"/>
        <v>0.6419981498612396</v>
      </c>
      <c r="I40" s="8">
        <f t="shared" si="15"/>
        <v>0.3580018501387604</v>
      </c>
    </row>
    <row r="41" spans="1:9">
      <c r="A41" s="7">
        <v>8</v>
      </c>
      <c r="B41">
        <v>129</v>
      </c>
      <c r="C41">
        <v>0</v>
      </c>
      <c r="D41" s="7">
        <f t="shared" si="16"/>
        <v>209</v>
      </c>
      <c r="E41" s="8">
        <f t="shared" si="12"/>
        <v>1</v>
      </c>
      <c r="F41" s="7">
        <f t="shared" si="13"/>
        <v>129</v>
      </c>
      <c r="G41" s="7">
        <f t="shared" si="17"/>
        <v>823</v>
      </c>
      <c r="H41" s="8">
        <f t="shared" si="14"/>
        <v>0.76133209990749307</v>
      </c>
      <c r="I41" s="8">
        <f t="shared" si="15"/>
        <v>0.23866790009250693</v>
      </c>
    </row>
    <row r="42" spans="1:9">
      <c r="A42" s="7">
        <v>9</v>
      </c>
      <c r="B42">
        <v>129</v>
      </c>
      <c r="C42">
        <v>0</v>
      </c>
      <c r="D42" s="7">
        <f t="shared" si="16"/>
        <v>209</v>
      </c>
      <c r="E42" s="8">
        <f t="shared" si="12"/>
        <v>1</v>
      </c>
      <c r="F42" s="7">
        <f t="shared" si="13"/>
        <v>129</v>
      </c>
      <c r="G42" s="7">
        <f t="shared" si="17"/>
        <v>952</v>
      </c>
      <c r="H42" s="8">
        <f t="shared" si="14"/>
        <v>0.88066604995374653</v>
      </c>
      <c r="I42" s="8">
        <f t="shared" si="15"/>
        <v>0.11933395004625347</v>
      </c>
    </row>
    <row r="43" spans="1:9">
      <c r="A43" s="7">
        <v>10</v>
      </c>
      <c r="B43">
        <v>129</v>
      </c>
      <c r="C43">
        <v>0</v>
      </c>
      <c r="D43" s="7">
        <f t="shared" si="16"/>
        <v>209</v>
      </c>
      <c r="E43" s="8">
        <f t="shared" si="12"/>
        <v>1</v>
      </c>
      <c r="F43" s="7">
        <f t="shared" si="13"/>
        <v>129</v>
      </c>
      <c r="G43" s="7">
        <f t="shared" si="17"/>
        <v>1081</v>
      </c>
      <c r="H43" s="8">
        <f t="shared" si="14"/>
        <v>1</v>
      </c>
      <c r="I43" s="8">
        <f t="shared" si="15"/>
        <v>0</v>
      </c>
    </row>
    <row r="44" spans="1:9">
      <c r="A44" s="10" t="s">
        <v>6</v>
      </c>
      <c r="B44" s="10">
        <f>SUM(B34:B43)</f>
        <v>1290</v>
      </c>
      <c r="C44" s="13">
        <f>SUM(C34:C43)</f>
        <v>209</v>
      </c>
      <c r="D44" s="14"/>
      <c r="F44" s="13">
        <f>SUM(F34:F43)</f>
        <v>1081</v>
      </c>
    </row>
  </sheetData>
  <conditionalFormatting sqref="I4:I13">
    <cfRule type="top10" dxfId="1" priority="2" percent="1" rank="10"/>
    <cfRule type="top10" priority="3" percent="1" rank="10"/>
  </conditionalFormatting>
  <conditionalFormatting sqref="I19:I28">
    <cfRule type="top10" dxfId="0" priority="1" percent="1" rank="1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</vt:lpstr>
      <vt:lpstr>Lift</vt:lpstr>
      <vt:lpstr>myanalysis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2018-04-23T01:04:06Z</dcterms:created>
  <dcterms:modified xsi:type="dcterms:W3CDTF">2018-04-23T01:05:01Z</dcterms:modified>
</cp:coreProperties>
</file>