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900"/>
  </bookViews>
  <sheets>
    <sheet name="Model PL &amp; BS" sheetId="2" r:id="rId1"/>
    <sheet name="Assignment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4" i="2" l="1"/>
  <c r="Q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8" i="2"/>
  <c r="T17" i="2"/>
  <c r="T16" i="2"/>
  <c r="T15" i="2"/>
  <c r="T14" i="2"/>
  <c r="T13" i="2"/>
  <c r="T12" i="2"/>
  <c r="T11" i="2"/>
  <c r="T10" i="2"/>
  <c r="T9" i="2"/>
  <c r="T8" i="2"/>
  <c r="K17" i="2"/>
  <c r="R19" i="2"/>
  <c r="T19" i="2" l="1"/>
  <c r="R34" i="2"/>
  <c r="T34" i="2"/>
  <c r="N11" i="2"/>
  <c r="N18" i="2"/>
  <c r="D16" i="2"/>
  <c r="N15" i="2"/>
  <c r="G12" i="2"/>
  <c r="G19" i="2" s="1"/>
  <c r="D19" i="2" s="1"/>
  <c r="D11" i="2"/>
  <c r="N19" i="2" l="1"/>
  <c r="D18" i="2"/>
  <c r="J13" i="2" s="1"/>
  <c r="K13" i="2" s="1"/>
  <c r="K19" i="2" s="1"/>
  <c r="N20" i="2" s="1"/>
</calcChain>
</file>

<file path=xl/sharedStrings.xml><?xml version="1.0" encoding="utf-8"?>
<sst xmlns="http://schemas.openxmlformats.org/spreadsheetml/2006/main" count="134" uniqueCount="69">
  <si>
    <t>DIVaS Pvt Ltd</t>
  </si>
  <si>
    <r>
      <t>Profit and loss accounts '</t>
    </r>
    <r>
      <rPr>
        <b/>
        <sz val="11"/>
        <color theme="1"/>
        <rFont val="Calibri"/>
        <family val="2"/>
        <scheme val="minor"/>
      </rPr>
      <t>for the period'</t>
    </r>
    <r>
      <rPr>
        <sz val="11"/>
        <color theme="1"/>
        <rFont val="Calibri"/>
        <family val="2"/>
        <scheme val="minor"/>
      </rPr>
      <t xml:space="preserve"> 1 April 2019 to 31st Mar 2020.</t>
    </r>
  </si>
  <si>
    <r>
      <t>Balance Sheet '</t>
    </r>
    <r>
      <rPr>
        <b/>
        <sz val="11"/>
        <color theme="1"/>
        <rFont val="Calibri"/>
        <family val="2"/>
        <scheme val="minor"/>
      </rPr>
      <t xml:space="preserve">as at' </t>
    </r>
    <r>
      <rPr>
        <sz val="11"/>
        <color theme="1"/>
        <rFont val="Calibri"/>
        <family val="2"/>
        <scheme val="minor"/>
      </rPr>
      <t>the end of 31 Mar 2020</t>
    </r>
  </si>
  <si>
    <r>
      <t>TB '</t>
    </r>
    <r>
      <rPr>
        <b/>
        <sz val="11"/>
        <color theme="1"/>
        <rFont val="Calibri"/>
        <family val="2"/>
        <scheme val="minor"/>
      </rPr>
      <t xml:space="preserve">as at' </t>
    </r>
    <r>
      <rPr>
        <sz val="11"/>
        <color theme="1"/>
        <rFont val="Calibri"/>
        <family val="2"/>
        <scheme val="minor"/>
      </rPr>
      <t>the end of 31 Mar 2020</t>
    </r>
  </si>
  <si>
    <t>(Income - Exp=Profit)</t>
  </si>
  <si>
    <t>[Assets &amp; Liabilities should match without difference]</t>
  </si>
  <si>
    <t>Debit(Dr) side</t>
  </si>
  <si>
    <t>Credit(Cr) side</t>
  </si>
  <si>
    <t>Expenditure</t>
  </si>
  <si>
    <t>Amount(Rs)</t>
  </si>
  <si>
    <t>Income</t>
  </si>
  <si>
    <t>Liabilities</t>
  </si>
  <si>
    <t>Assets</t>
  </si>
  <si>
    <t>Particulars</t>
  </si>
  <si>
    <t>Op Bal</t>
  </si>
  <si>
    <t>Dr</t>
  </si>
  <si>
    <t>Cr</t>
  </si>
  <si>
    <t>Cl Bal</t>
  </si>
  <si>
    <t>Classification</t>
  </si>
  <si>
    <t>Sales revenue</t>
  </si>
  <si>
    <t>NA</t>
  </si>
  <si>
    <t>P&amp;L</t>
  </si>
  <si>
    <t>Purchase cost</t>
  </si>
  <si>
    <t>Capital investment</t>
  </si>
  <si>
    <t>Cash &amp; Bank</t>
  </si>
  <si>
    <t xml:space="preserve">  Sale-Idli</t>
  </si>
  <si>
    <t xml:space="preserve"> Purchase-Urud</t>
  </si>
  <si>
    <t xml:space="preserve"> Cash in Hand</t>
  </si>
  <si>
    <t xml:space="preserve">  Sale-Vada</t>
  </si>
  <si>
    <t xml:space="preserve"> Purchase-Rice</t>
  </si>
  <si>
    <t>Retained Earnings</t>
  </si>
  <si>
    <t xml:space="preserve"> Cash at Bank</t>
  </si>
  <si>
    <t xml:space="preserve">  Sale-Idli Vada</t>
  </si>
  <si>
    <t>Salary cost</t>
  </si>
  <si>
    <t>Opening</t>
  </si>
  <si>
    <t>Rent Deposit</t>
  </si>
  <si>
    <t>Bank interest</t>
  </si>
  <si>
    <t>Rent Exp</t>
  </si>
  <si>
    <t>During the period</t>
  </si>
  <si>
    <t>Account Receivables:</t>
  </si>
  <si>
    <t>Electricity Exp</t>
  </si>
  <si>
    <t xml:space="preserve"> Mr Customer A</t>
  </si>
  <si>
    <t>Water Charges</t>
  </si>
  <si>
    <t>Accounts Payable</t>
  </si>
  <si>
    <t xml:space="preserve"> Mr Customer B</t>
  </si>
  <si>
    <t>Depreciation</t>
  </si>
  <si>
    <t>Mr Landlord Rent</t>
  </si>
  <si>
    <t>Fixed Assets</t>
  </si>
  <si>
    <t>Income Tax</t>
  </si>
  <si>
    <t>Mr Grocery Shop</t>
  </si>
  <si>
    <t xml:space="preserve"> Eqpmt A</t>
  </si>
  <si>
    <t>Profit/(Loss)</t>
  </si>
  <si>
    <t>GST Payable</t>
  </si>
  <si>
    <t xml:space="preserve"> Car</t>
  </si>
  <si>
    <t>Total</t>
  </si>
  <si>
    <t>[Note: Simple P&amp;L without inventory/stock]</t>
  </si>
  <si>
    <t>B/s</t>
  </si>
  <si>
    <t>AR:Mr Customer A</t>
  </si>
  <si>
    <t>AR:Mr Customer B</t>
  </si>
  <si>
    <t>FA:Eqpmt A</t>
  </si>
  <si>
    <t>FA:Car</t>
  </si>
  <si>
    <t>Op Retained Earning</t>
  </si>
  <si>
    <t>AP:Mr Landlord Rent</t>
  </si>
  <si>
    <t>AP:Mr Grocery Shop</t>
  </si>
  <si>
    <t>TOTAL</t>
  </si>
  <si>
    <t>Assignments:</t>
  </si>
  <si>
    <t>Collect 3 companies financials from newspaper or from Internet from service sector</t>
  </si>
  <si>
    <t>Collect 3 companies financials from newspaper or from Internet from manufacturing sector</t>
  </si>
  <si>
    <t>Identify from 1 &amp; 2 above: a) terminologies used b) unique differences of 1 &amp; 2 c) format, contents, presentation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</si>
</sst>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double">
        <color rgb="FFFF0000"/>
      </right>
      <top style="medium">
        <color indexed="64"/>
      </top>
      <bottom/>
      <diagonal/>
    </border>
    <border>
      <left/>
      <right style="double">
        <color rgb="FFFF0000"/>
      </right>
      <top/>
      <bottom/>
      <diagonal/>
    </border>
    <border>
      <left style="thin">
        <color indexed="64"/>
      </left>
      <right style="double">
        <color rgb="FFFF0000"/>
      </right>
      <top/>
      <bottom style="thin">
        <color indexed="64"/>
      </bottom>
      <diagonal/>
    </border>
    <border>
      <left/>
      <right style="double">
        <color rgb="FFFF0000"/>
      </right>
      <top/>
      <bottom style="double">
        <color indexed="64"/>
      </bottom>
      <diagonal/>
    </border>
    <border>
      <left/>
      <right style="double">
        <color rgb="FFFF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rgb="FFFF0000"/>
      </right>
      <top style="medium">
        <color indexed="64"/>
      </top>
      <bottom/>
      <diagonal/>
    </border>
    <border>
      <left style="thin">
        <color indexed="64"/>
      </left>
      <right style="double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164" fontId="0" fillId="0" borderId="3" xfId="1" applyNumberFormat="1" applyFont="1" applyBorder="1"/>
    <xf numFmtId="164" fontId="0" fillId="0" borderId="2" xfId="1" applyNumberFormat="1" applyFont="1" applyBorder="1"/>
    <xf numFmtId="0" fontId="0" fillId="0" borderId="7" xfId="0" applyBorder="1"/>
    <xf numFmtId="164" fontId="0" fillId="0" borderId="8" xfId="1" applyNumberFormat="1" applyFont="1" applyBorder="1"/>
    <xf numFmtId="164" fontId="0" fillId="0" borderId="9" xfId="1" applyNumberFormat="1" applyFont="1" applyBorder="1"/>
    <xf numFmtId="164" fontId="0" fillId="0" borderId="14" xfId="1" applyNumberFormat="1" applyFont="1" applyBorder="1"/>
    <xf numFmtId="0" fontId="0" fillId="0" borderId="2" xfId="0" applyFill="1" applyBorder="1"/>
    <xf numFmtId="0" fontId="0" fillId="0" borderId="0" xfId="0" applyFill="1" applyBorder="1"/>
    <xf numFmtId="0" fontId="3" fillId="0" borderId="0" xfId="0" applyFont="1" applyBorder="1"/>
    <xf numFmtId="0" fontId="3" fillId="0" borderId="0" xfId="0" applyFont="1" applyFill="1" applyBorder="1"/>
    <xf numFmtId="164" fontId="0" fillId="0" borderId="0" xfId="0" applyNumberFormat="1"/>
    <xf numFmtId="0" fontId="3" fillId="0" borderId="2" xfId="0" applyFont="1" applyBorder="1"/>
    <xf numFmtId="0" fontId="0" fillId="2" borderId="0" xfId="0" applyFill="1"/>
    <xf numFmtId="0" fontId="1" fillId="2" borderId="0" xfId="0" applyFont="1" applyFill="1"/>
    <xf numFmtId="0" fontId="4" fillId="0" borderId="0" xfId="0" applyFont="1"/>
    <xf numFmtId="164" fontId="0" fillId="0" borderId="15" xfId="1" applyNumberFormat="1" applyFont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10" xfId="0" applyFont="1" applyFill="1" applyBorder="1"/>
    <xf numFmtId="164" fontId="1" fillId="3" borderId="11" xfId="1" applyNumberFormat="1" applyFont="1" applyFill="1" applyBorder="1"/>
    <xf numFmtId="164" fontId="1" fillId="3" borderId="12" xfId="1" applyNumberFormat="1" applyFont="1" applyFill="1" applyBorder="1"/>
    <xf numFmtId="0" fontId="1" fillId="3" borderId="13" xfId="0" applyFont="1" applyFill="1" applyBorder="1"/>
    <xf numFmtId="0" fontId="0" fillId="0" borderId="16" xfId="0" applyBorder="1"/>
    <xf numFmtId="164" fontId="0" fillId="0" borderId="17" xfId="1" applyNumberFormat="1" applyFont="1" applyBorder="1"/>
    <xf numFmtId="164" fontId="0" fillId="0" borderId="18" xfId="1" applyNumberFormat="1" applyFont="1" applyBorder="1"/>
    <xf numFmtId="164" fontId="1" fillId="3" borderId="19" xfId="1" applyNumberFormat="1" applyFont="1" applyFill="1" applyBorder="1"/>
    <xf numFmtId="0" fontId="0" fillId="0" borderId="21" xfId="0" applyBorder="1"/>
    <xf numFmtId="164" fontId="0" fillId="0" borderId="22" xfId="1" applyNumberFormat="1" applyFont="1" applyBorder="1"/>
    <xf numFmtId="0" fontId="1" fillId="0" borderId="23" xfId="0" applyFont="1" applyBorder="1"/>
    <xf numFmtId="0" fontId="0" fillId="0" borderId="23" xfId="0" applyBorder="1"/>
    <xf numFmtId="164" fontId="0" fillId="0" borderId="23" xfId="1" applyNumberFormat="1" applyFont="1" applyBorder="1"/>
    <xf numFmtId="164" fontId="0" fillId="0" borderId="23" xfId="1" applyNumberFormat="1" applyFont="1" applyFill="1" applyBorder="1"/>
    <xf numFmtId="164" fontId="1" fillId="0" borderId="23" xfId="1" applyNumberFormat="1" applyFont="1" applyBorder="1"/>
    <xf numFmtId="0" fontId="3" fillId="0" borderId="23" xfId="0" applyFont="1" applyFill="1" applyBorder="1"/>
    <xf numFmtId="0" fontId="0" fillId="0" borderId="23" xfId="0" applyFill="1" applyBorder="1"/>
    <xf numFmtId="0" fontId="1" fillId="3" borderId="23" xfId="0" applyFont="1" applyFill="1" applyBorder="1"/>
    <xf numFmtId="0" fontId="1" fillId="3" borderId="24" xfId="0" applyFont="1" applyFill="1" applyBorder="1"/>
    <xf numFmtId="164" fontId="0" fillId="0" borderId="24" xfId="1" applyNumberFormat="1" applyFont="1" applyBorder="1"/>
    <xf numFmtId="164" fontId="1" fillId="0" borderId="24" xfId="1" applyNumberFormat="1" applyFont="1" applyBorder="1"/>
    <xf numFmtId="0" fontId="6" fillId="0" borderId="23" xfId="0" applyFont="1" applyBorder="1"/>
    <xf numFmtId="164" fontId="6" fillId="0" borderId="23" xfId="0" applyNumberFormat="1" applyFont="1" applyBorder="1"/>
    <xf numFmtId="0" fontId="5" fillId="3" borderId="23" xfId="0" applyFont="1" applyFill="1" applyBorder="1"/>
    <xf numFmtId="0" fontId="1" fillId="3" borderId="4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5"/>
  <sheetViews>
    <sheetView tabSelected="1" workbookViewId="0">
      <selection activeCell="E15" sqref="E15"/>
    </sheetView>
  </sheetViews>
  <sheetFormatPr defaultRowHeight="15" x14ac:dyDescent="0.25"/>
  <cols>
    <col min="1" max="1" width="3.140625" customWidth="1"/>
    <col min="2" max="2" width="18.140625" customWidth="1"/>
    <col min="3" max="4" width="9.140625" customWidth="1"/>
    <col min="5" max="5" width="15.140625" customWidth="1"/>
    <col min="6" max="7" width="9.140625" customWidth="1"/>
    <col min="8" max="8" width="4.140625" customWidth="1"/>
    <col min="9" max="9" width="18.140625" customWidth="1"/>
    <col min="10" max="11" width="9.140625" customWidth="1"/>
    <col min="12" max="12" width="18.140625" customWidth="1"/>
    <col min="13" max="14" width="9.140625" customWidth="1"/>
    <col min="16" max="16" width="13.42578125" customWidth="1"/>
    <col min="17" max="17" width="8.85546875" bestFit="1" customWidth="1"/>
    <col min="18" max="19" width="10.140625" bestFit="1" customWidth="1"/>
    <col min="20" max="20" width="10.7109375" bestFit="1" customWidth="1"/>
    <col min="21" max="21" width="11.7109375" bestFit="1" customWidth="1"/>
  </cols>
  <sheetData>
    <row r="1" spans="2:21" x14ac:dyDescent="0.25">
      <c r="H1" s="18"/>
    </row>
    <row r="2" spans="2:21" x14ac:dyDescent="0.25">
      <c r="B2" s="20" t="s">
        <v>0</v>
      </c>
      <c r="H2" s="18"/>
      <c r="I2" s="20" t="s">
        <v>0</v>
      </c>
      <c r="P2" s="20" t="s">
        <v>0</v>
      </c>
    </row>
    <row r="3" spans="2:21" x14ac:dyDescent="0.25">
      <c r="B3" t="s">
        <v>1</v>
      </c>
      <c r="H3" s="18"/>
      <c r="I3" t="s">
        <v>2</v>
      </c>
      <c r="P3" t="s">
        <v>3</v>
      </c>
    </row>
    <row r="4" spans="2:21" x14ac:dyDescent="0.25">
      <c r="B4" t="s">
        <v>4</v>
      </c>
      <c r="H4" s="18"/>
      <c r="I4" t="s">
        <v>5</v>
      </c>
    </row>
    <row r="5" spans="2:21" ht="9" customHeight="1" x14ac:dyDescent="0.25">
      <c r="H5" s="18"/>
    </row>
    <row r="6" spans="2:21" ht="15.75" thickBot="1" x14ac:dyDescent="0.3">
      <c r="B6" t="s">
        <v>6</v>
      </c>
      <c r="F6" t="s">
        <v>7</v>
      </c>
      <c r="H6" s="18"/>
      <c r="I6" t="s">
        <v>7</v>
      </c>
      <c r="M6" t="s">
        <v>6</v>
      </c>
    </row>
    <row r="7" spans="2:21" s="1" customFormat="1" ht="15.75" thickBot="1" x14ac:dyDescent="0.3">
      <c r="B7" s="22" t="s">
        <v>8</v>
      </c>
      <c r="C7" s="48" t="s">
        <v>9</v>
      </c>
      <c r="D7" s="49"/>
      <c r="E7" s="23" t="s">
        <v>10</v>
      </c>
      <c r="F7" s="48" t="s">
        <v>9</v>
      </c>
      <c r="G7" s="50"/>
      <c r="H7" s="19"/>
      <c r="I7" s="22" t="s">
        <v>11</v>
      </c>
      <c r="J7" s="48" t="s">
        <v>9</v>
      </c>
      <c r="K7" s="49"/>
      <c r="L7" s="23" t="s">
        <v>12</v>
      </c>
      <c r="M7" s="48" t="s">
        <v>9</v>
      </c>
      <c r="N7" s="50"/>
      <c r="P7" s="41" t="s">
        <v>13</v>
      </c>
      <c r="Q7" s="41" t="s">
        <v>14</v>
      </c>
      <c r="R7" s="41" t="s">
        <v>15</v>
      </c>
      <c r="S7" s="41" t="s">
        <v>16</v>
      </c>
      <c r="T7" s="42" t="s">
        <v>17</v>
      </c>
      <c r="U7" s="47" t="s">
        <v>18</v>
      </c>
    </row>
    <row r="8" spans="2:21" x14ac:dyDescent="0.25">
      <c r="B8" s="3"/>
      <c r="C8" s="8"/>
      <c r="D8" s="28"/>
      <c r="E8" s="4"/>
      <c r="F8" s="8"/>
      <c r="G8" s="5"/>
      <c r="H8" s="18"/>
      <c r="I8" s="3"/>
      <c r="J8" s="2"/>
      <c r="K8" s="32"/>
      <c r="L8" s="4"/>
      <c r="M8" s="8"/>
      <c r="N8" s="5"/>
      <c r="P8" s="35" t="s">
        <v>19</v>
      </c>
      <c r="Q8" s="35" t="s">
        <v>20</v>
      </c>
      <c r="R8" s="36"/>
      <c r="S8" s="36"/>
      <c r="T8" s="43">
        <f>R8-S8</f>
        <v>0</v>
      </c>
      <c r="U8" s="45" t="s">
        <v>21</v>
      </c>
    </row>
    <row r="9" spans="2:21" x14ac:dyDescent="0.25">
      <c r="B9" s="3" t="s">
        <v>22</v>
      </c>
      <c r="C9" s="9"/>
      <c r="D9" s="29"/>
      <c r="E9" s="4" t="s">
        <v>19</v>
      </c>
      <c r="F9" s="9"/>
      <c r="G9" s="6"/>
      <c r="H9" s="18"/>
      <c r="I9" s="3" t="s">
        <v>23</v>
      </c>
      <c r="J9" s="7"/>
      <c r="K9" s="33">
        <v>15000</v>
      </c>
      <c r="L9" s="14" t="s">
        <v>24</v>
      </c>
      <c r="M9" s="9"/>
      <c r="N9" s="6"/>
      <c r="P9" s="35" t="s">
        <v>25</v>
      </c>
      <c r="Q9" s="35" t="s">
        <v>20</v>
      </c>
      <c r="R9" s="36"/>
      <c r="S9" s="36">
        <v>2500</v>
      </c>
      <c r="T9" s="43">
        <f>R9-S9</f>
        <v>-2500</v>
      </c>
      <c r="U9" s="45" t="s">
        <v>21</v>
      </c>
    </row>
    <row r="10" spans="2:21" x14ac:dyDescent="0.25">
      <c r="B10" s="3" t="s">
        <v>26</v>
      </c>
      <c r="C10" s="9">
        <v>1000</v>
      </c>
      <c r="D10" s="29"/>
      <c r="E10" s="4" t="s">
        <v>25</v>
      </c>
      <c r="F10" s="9">
        <v>2500</v>
      </c>
      <c r="G10" s="6"/>
      <c r="H10" s="18"/>
      <c r="I10" s="3"/>
      <c r="J10" s="7"/>
      <c r="K10" s="33"/>
      <c r="L10" s="4" t="s">
        <v>27</v>
      </c>
      <c r="M10" s="9">
        <v>5000</v>
      </c>
      <c r="N10" s="6"/>
      <c r="P10" s="35" t="s">
        <v>28</v>
      </c>
      <c r="Q10" s="35" t="s">
        <v>20</v>
      </c>
      <c r="R10" s="36"/>
      <c r="S10" s="36">
        <v>1000</v>
      </c>
      <c r="T10" s="43">
        <f t="shared" ref="T10:T20" si="0">R10-S10</f>
        <v>-1000</v>
      </c>
      <c r="U10" s="45" t="s">
        <v>21</v>
      </c>
    </row>
    <row r="11" spans="2:21" x14ac:dyDescent="0.25">
      <c r="B11" s="3" t="s">
        <v>29</v>
      </c>
      <c r="C11" s="10">
        <v>1500</v>
      </c>
      <c r="D11" s="29">
        <f>C11+C10</f>
        <v>2500</v>
      </c>
      <c r="E11" s="4" t="s">
        <v>28</v>
      </c>
      <c r="F11" s="9">
        <v>1000</v>
      </c>
      <c r="G11" s="6"/>
      <c r="H11" s="18"/>
      <c r="I11" s="17" t="s">
        <v>30</v>
      </c>
      <c r="J11" s="7"/>
      <c r="K11" s="33"/>
      <c r="L11" s="4" t="s">
        <v>31</v>
      </c>
      <c r="M11" s="10">
        <v>2000</v>
      </c>
      <c r="N11" s="6">
        <f>M11+M10</f>
        <v>7000</v>
      </c>
      <c r="P11" s="35" t="s">
        <v>32</v>
      </c>
      <c r="Q11" s="35" t="s">
        <v>20</v>
      </c>
      <c r="R11" s="36"/>
      <c r="S11" s="36">
        <v>3000</v>
      </c>
      <c r="T11" s="43">
        <f t="shared" si="0"/>
        <v>-3000</v>
      </c>
      <c r="U11" s="45" t="s">
        <v>21</v>
      </c>
    </row>
    <row r="12" spans="2:21" x14ac:dyDescent="0.25">
      <c r="B12" s="3" t="s">
        <v>33</v>
      </c>
      <c r="C12" s="9"/>
      <c r="D12" s="29">
        <v>1250</v>
      </c>
      <c r="E12" s="4" t="s">
        <v>32</v>
      </c>
      <c r="F12" s="10">
        <v>3000</v>
      </c>
      <c r="G12" s="6">
        <f>SUM(F10:F12)</f>
        <v>6500</v>
      </c>
      <c r="H12" s="18"/>
      <c r="I12" s="3" t="s">
        <v>34</v>
      </c>
      <c r="J12" s="9">
        <v>0</v>
      </c>
      <c r="K12" s="29"/>
      <c r="L12" s="15" t="s">
        <v>35</v>
      </c>
      <c r="M12" s="7"/>
      <c r="N12" s="21">
        <v>10000</v>
      </c>
      <c r="P12" s="35" t="s">
        <v>36</v>
      </c>
      <c r="Q12" s="35" t="s">
        <v>20</v>
      </c>
      <c r="R12" s="36"/>
      <c r="S12" s="37">
        <v>500</v>
      </c>
      <c r="T12" s="43">
        <f t="shared" si="0"/>
        <v>-500</v>
      </c>
      <c r="U12" s="45" t="s">
        <v>21</v>
      </c>
    </row>
    <row r="13" spans="2:21" x14ac:dyDescent="0.25">
      <c r="B13" s="3" t="s">
        <v>37</v>
      </c>
      <c r="C13" s="9"/>
      <c r="D13" s="29">
        <v>750</v>
      </c>
      <c r="E13" s="4" t="s">
        <v>36</v>
      </c>
      <c r="F13" s="9"/>
      <c r="G13" s="6">
        <v>500</v>
      </c>
      <c r="H13" s="18"/>
      <c r="I13" s="3" t="s">
        <v>38</v>
      </c>
      <c r="J13" s="10">
        <f>D18</f>
        <v>1300</v>
      </c>
      <c r="K13" s="29">
        <f>J13+J12</f>
        <v>1300</v>
      </c>
      <c r="L13" s="15" t="s">
        <v>39</v>
      </c>
      <c r="M13" s="9"/>
      <c r="N13" s="6"/>
      <c r="P13" s="35" t="s">
        <v>26</v>
      </c>
      <c r="Q13" s="35" t="s">
        <v>20</v>
      </c>
      <c r="R13" s="36">
        <v>1000</v>
      </c>
      <c r="S13" s="36"/>
      <c r="T13" s="43">
        <f t="shared" si="0"/>
        <v>1000</v>
      </c>
      <c r="U13" s="45" t="s">
        <v>21</v>
      </c>
    </row>
    <row r="14" spans="2:21" x14ac:dyDescent="0.25">
      <c r="B14" s="3" t="s">
        <v>40</v>
      </c>
      <c r="C14" s="9"/>
      <c r="D14" s="29">
        <v>500</v>
      </c>
      <c r="E14" s="4"/>
      <c r="F14" s="9"/>
      <c r="G14" s="6"/>
      <c r="H14" s="18"/>
      <c r="I14" s="3"/>
      <c r="J14" s="9"/>
      <c r="K14" s="29"/>
      <c r="L14" s="13" t="s">
        <v>41</v>
      </c>
      <c r="M14" s="9">
        <v>100</v>
      </c>
      <c r="N14" s="6"/>
      <c r="P14" s="35" t="s">
        <v>29</v>
      </c>
      <c r="Q14" s="35" t="s">
        <v>20</v>
      </c>
      <c r="R14" s="36">
        <v>1500</v>
      </c>
      <c r="S14" s="36"/>
      <c r="T14" s="43">
        <f t="shared" si="0"/>
        <v>1500</v>
      </c>
      <c r="U14" s="45" t="s">
        <v>21</v>
      </c>
    </row>
    <row r="15" spans="2:21" x14ac:dyDescent="0.25">
      <c r="B15" s="3" t="s">
        <v>42</v>
      </c>
      <c r="C15" s="9"/>
      <c r="D15" s="29">
        <v>300</v>
      </c>
      <c r="E15" s="4"/>
      <c r="F15" s="9"/>
      <c r="G15" s="6"/>
      <c r="H15" s="18"/>
      <c r="I15" s="17" t="s">
        <v>43</v>
      </c>
      <c r="J15" s="9"/>
      <c r="K15" s="29"/>
      <c r="L15" s="13" t="s">
        <v>44</v>
      </c>
      <c r="M15" s="10">
        <v>250</v>
      </c>
      <c r="N15" s="6">
        <f>SUM(M14:M15)</f>
        <v>350</v>
      </c>
      <c r="P15" s="35" t="s">
        <v>33</v>
      </c>
      <c r="Q15" s="35" t="s">
        <v>20</v>
      </c>
      <c r="R15" s="36">
        <v>1250</v>
      </c>
      <c r="S15" s="36"/>
      <c r="T15" s="43">
        <f t="shared" si="0"/>
        <v>1250</v>
      </c>
      <c r="U15" s="45" t="s">
        <v>21</v>
      </c>
    </row>
    <row r="16" spans="2:21" x14ac:dyDescent="0.25">
      <c r="B16" s="3" t="s">
        <v>45</v>
      </c>
      <c r="C16" s="9"/>
      <c r="D16" s="29">
        <f>200+100</f>
        <v>300</v>
      </c>
      <c r="E16" s="4"/>
      <c r="F16" s="9"/>
      <c r="G16" s="6"/>
      <c r="H16" s="18"/>
      <c r="I16" s="3" t="s">
        <v>46</v>
      </c>
      <c r="J16" s="9">
        <v>750</v>
      </c>
      <c r="K16" s="29"/>
      <c r="L16" s="15" t="s">
        <v>47</v>
      </c>
      <c r="M16" s="9"/>
      <c r="N16" s="6"/>
      <c r="P16" s="35" t="s">
        <v>37</v>
      </c>
      <c r="Q16" s="35" t="s">
        <v>20</v>
      </c>
      <c r="R16" s="36">
        <v>750</v>
      </c>
      <c r="S16" s="36"/>
      <c r="T16" s="43">
        <f t="shared" si="0"/>
        <v>750</v>
      </c>
      <c r="U16" s="45" t="s">
        <v>21</v>
      </c>
    </row>
    <row r="17" spans="2:21" x14ac:dyDescent="0.25">
      <c r="B17" s="3" t="s">
        <v>48</v>
      </c>
      <c r="C17" s="9"/>
      <c r="D17" s="29">
        <v>100</v>
      </c>
      <c r="E17" s="4"/>
      <c r="F17" s="9"/>
      <c r="G17" s="6"/>
      <c r="H17" s="18"/>
      <c r="I17" s="3" t="s">
        <v>49</v>
      </c>
      <c r="J17" s="10">
        <v>1250</v>
      </c>
      <c r="K17" s="29">
        <f>J17+J16</f>
        <v>2000</v>
      </c>
      <c r="L17" s="13" t="s">
        <v>50</v>
      </c>
      <c r="M17" s="9">
        <v>800</v>
      </c>
      <c r="N17" s="6"/>
      <c r="P17" s="35" t="s">
        <v>40</v>
      </c>
      <c r="Q17" s="35" t="s">
        <v>20</v>
      </c>
      <c r="R17" s="36">
        <v>500</v>
      </c>
      <c r="S17" s="36"/>
      <c r="T17" s="43">
        <f t="shared" si="0"/>
        <v>500</v>
      </c>
      <c r="U17" s="45" t="s">
        <v>21</v>
      </c>
    </row>
    <row r="18" spans="2:21" x14ac:dyDescent="0.25">
      <c r="B18" s="3" t="s">
        <v>51</v>
      </c>
      <c r="C18" s="9"/>
      <c r="D18" s="30">
        <f>D19-SUM(D11:D17)</f>
        <v>1300</v>
      </c>
      <c r="E18" s="4"/>
      <c r="F18" s="9"/>
      <c r="G18" s="11"/>
      <c r="H18" s="18"/>
      <c r="I18" s="3" t="s">
        <v>52</v>
      </c>
      <c r="J18" s="9"/>
      <c r="K18" s="30">
        <v>250</v>
      </c>
      <c r="L18" s="13" t="s">
        <v>53</v>
      </c>
      <c r="M18" s="10">
        <v>400</v>
      </c>
      <c r="N18" s="11">
        <f>M18+M17</f>
        <v>1200</v>
      </c>
      <c r="P18" s="35" t="s">
        <v>42</v>
      </c>
      <c r="Q18" s="35" t="s">
        <v>20</v>
      </c>
      <c r="R18" s="36">
        <v>300</v>
      </c>
      <c r="S18" s="38"/>
      <c r="T18" s="43">
        <f t="shared" si="0"/>
        <v>300</v>
      </c>
      <c r="U18" s="45" t="s">
        <v>21</v>
      </c>
    </row>
    <row r="19" spans="2:21" s="1" customFormat="1" ht="15.75" thickBot="1" x14ac:dyDescent="0.3">
      <c r="B19" s="24" t="s">
        <v>54</v>
      </c>
      <c r="C19" s="25"/>
      <c r="D19" s="31">
        <f>G19</f>
        <v>7000</v>
      </c>
      <c r="E19" s="27" t="s">
        <v>54</v>
      </c>
      <c r="F19" s="25"/>
      <c r="G19" s="26">
        <f>SUM(G10:G17)</f>
        <v>7000</v>
      </c>
      <c r="H19" s="19"/>
      <c r="I19" s="24" t="s">
        <v>54</v>
      </c>
      <c r="J19" s="25"/>
      <c r="K19" s="31">
        <f>SUM(K9:K18)</f>
        <v>18550</v>
      </c>
      <c r="L19" s="27" t="s">
        <v>54</v>
      </c>
      <c r="M19" s="25"/>
      <c r="N19" s="26">
        <f>SUM(N11:N18)</f>
        <v>18550</v>
      </c>
      <c r="P19" s="35" t="s">
        <v>45</v>
      </c>
      <c r="Q19" s="35" t="s">
        <v>20</v>
      </c>
      <c r="R19" s="36">
        <f>200+100</f>
        <v>300</v>
      </c>
      <c r="S19" s="36"/>
      <c r="T19" s="43">
        <f t="shared" si="0"/>
        <v>300</v>
      </c>
      <c r="U19" s="45" t="s">
        <v>21</v>
      </c>
    </row>
    <row r="20" spans="2:21" ht="15.75" thickTop="1" x14ac:dyDescent="0.25">
      <c r="B20" s="12" t="s">
        <v>55</v>
      </c>
      <c r="H20" s="18"/>
      <c r="N20" s="16">
        <f>K19-N19</f>
        <v>0</v>
      </c>
      <c r="P20" s="35" t="s">
        <v>48</v>
      </c>
      <c r="Q20" s="35" t="s">
        <v>20</v>
      </c>
      <c r="R20" s="36">
        <v>100</v>
      </c>
      <c r="S20" s="36"/>
      <c r="T20" s="43">
        <f t="shared" si="0"/>
        <v>100</v>
      </c>
      <c r="U20" s="45" t="s">
        <v>21</v>
      </c>
    </row>
    <row r="21" spans="2:21" x14ac:dyDescent="0.25">
      <c r="H21" s="18"/>
      <c r="P21" s="35" t="s">
        <v>27</v>
      </c>
      <c r="Q21" s="36">
        <v>0</v>
      </c>
      <c r="R21" s="37">
        <v>15480</v>
      </c>
      <c r="S21" s="36">
        <v>10480</v>
      </c>
      <c r="T21" s="43">
        <f>Q21+R21-S21</f>
        <v>5000</v>
      </c>
      <c r="U21" s="45" t="s">
        <v>56</v>
      </c>
    </row>
    <row r="22" spans="2:21" x14ac:dyDescent="0.25">
      <c r="P22" s="35" t="s">
        <v>31</v>
      </c>
      <c r="Q22" s="36">
        <v>0</v>
      </c>
      <c r="R22" s="37">
        <v>5000</v>
      </c>
      <c r="S22" s="36">
        <v>3000</v>
      </c>
      <c r="T22" s="43">
        <f t="shared" ref="T22:T33" si="1">Q22+R22-S22</f>
        <v>2000</v>
      </c>
      <c r="U22" s="45" t="s">
        <v>56</v>
      </c>
    </row>
    <row r="23" spans="2:21" x14ac:dyDescent="0.25">
      <c r="P23" s="39" t="s">
        <v>35</v>
      </c>
      <c r="Q23" s="36">
        <v>0</v>
      </c>
      <c r="R23" s="37">
        <v>10000</v>
      </c>
      <c r="S23" s="36"/>
      <c r="T23" s="43">
        <f t="shared" si="1"/>
        <v>10000</v>
      </c>
      <c r="U23" s="45" t="s">
        <v>56</v>
      </c>
    </row>
    <row r="24" spans="2:21" x14ac:dyDescent="0.25">
      <c r="P24" s="39" t="s">
        <v>39</v>
      </c>
      <c r="Q24" s="36">
        <v>0</v>
      </c>
      <c r="R24" s="36"/>
      <c r="S24" s="36"/>
      <c r="T24" s="43">
        <f t="shared" si="1"/>
        <v>0</v>
      </c>
      <c r="U24" s="45" t="s">
        <v>56</v>
      </c>
    </row>
    <row r="25" spans="2:21" x14ac:dyDescent="0.25">
      <c r="P25" s="40" t="s">
        <v>57</v>
      </c>
      <c r="Q25" s="36">
        <v>0</v>
      </c>
      <c r="R25" s="37">
        <v>500</v>
      </c>
      <c r="S25" s="36">
        <v>400</v>
      </c>
      <c r="T25" s="43">
        <f t="shared" si="1"/>
        <v>100</v>
      </c>
      <c r="U25" s="45" t="s">
        <v>56</v>
      </c>
    </row>
    <row r="26" spans="2:21" x14ac:dyDescent="0.25">
      <c r="P26" s="40" t="s">
        <v>58</v>
      </c>
      <c r="Q26" s="36">
        <v>0</v>
      </c>
      <c r="R26" s="37">
        <v>1000</v>
      </c>
      <c r="S26" s="36">
        <v>750</v>
      </c>
      <c r="T26" s="43">
        <f t="shared" si="1"/>
        <v>250</v>
      </c>
      <c r="U26" s="45" t="s">
        <v>56</v>
      </c>
    </row>
    <row r="27" spans="2:21" x14ac:dyDescent="0.25">
      <c r="P27" s="40" t="s">
        <v>59</v>
      </c>
      <c r="Q27" s="36">
        <v>0</v>
      </c>
      <c r="R27" s="37">
        <v>1000</v>
      </c>
      <c r="S27" s="36">
        <v>200</v>
      </c>
      <c r="T27" s="43">
        <f t="shared" si="1"/>
        <v>800</v>
      </c>
      <c r="U27" s="45" t="s">
        <v>56</v>
      </c>
    </row>
    <row r="28" spans="2:21" x14ac:dyDescent="0.25">
      <c r="P28" s="40" t="s">
        <v>60</v>
      </c>
      <c r="Q28" s="36">
        <v>0</v>
      </c>
      <c r="R28" s="37">
        <v>500</v>
      </c>
      <c r="S28" s="36">
        <v>100</v>
      </c>
      <c r="T28" s="43">
        <f t="shared" si="1"/>
        <v>400</v>
      </c>
      <c r="U28" s="45" t="s">
        <v>56</v>
      </c>
    </row>
    <row r="29" spans="2:21" x14ac:dyDescent="0.25">
      <c r="P29" s="40" t="s">
        <v>61</v>
      </c>
      <c r="Q29" s="36">
        <v>0</v>
      </c>
      <c r="R29" s="37"/>
      <c r="S29" s="36"/>
      <c r="T29" s="43">
        <f t="shared" si="1"/>
        <v>0</v>
      </c>
      <c r="U29" s="45" t="s">
        <v>56</v>
      </c>
    </row>
    <row r="30" spans="2:21" x14ac:dyDescent="0.25">
      <c r="P30" s="35" t="s">
        <v>23</v>
      </c>
      <c r="Q30" s="36">
        <v>0</v>
      </c>
      <c r="R30" s="36"/>
      <c r="S30" s="36">
        <v>15000</v>
      </c>
      <c r="T30" s="43">
        <f t="shared" si="1"/>
        <v>-15000</v>
      </c>
      <c r="U30" s="45" t="s">
        <v>56</v>
      </c>
    </row>
    <row r="31" spans="2:21" x14ac:dyDescent="0.25">
      <c r="P31" s="35" t="s">
        <v>62</v>
      </c>
      <c r="Q31" s="36">
        <v>0</v>
      </c>
      <c r="R31" s="36"/>
      <c r="S31" s="36">
        <v>750</v>
      </c>
      <c r="T31" s="43">
        <f t="shared" si="1"/>
        <v>-750</v>
      </c>
      <c r="U31" s="45" t="s">
        <v>56</v>
      </c>
    </row>
    <row r="32" spans="2:21" x14ac:dyDescent="0.25">
      <c r="P32" s="35" t="s">
        <v>63</v>
      </c>
      <c r="Q32" s="36">
        <v>0</v>
      </c>
      <c r="R32" s="36">
        <v>1250</v>
      </c>
      <c r="S32" s="36">
        <v>2500</v>
      </c>
      <c r="T32" s="43">
        <f t="shared" si="1"/>
        <v>-1250</v>
      </c>
      <c r="U32" s="45" t="s">
        <v>56</v>
      </c>
    </row>
    <row r="33" spans="16:21" x14ac:dyDescent="0.25">
      <c r="P33" s="35" t="s">
        <v>52</v>
      </c>
      <c r="Q33" s="36">
        <v>0</v>
      </c>
      <c r="R33" s="36">
        <v>1000</v>
      </c>
      <c r="S33" s="36">
        <v>1250</v>
      </c>
      <c r="T33" s="43">
        <f t="shared" si="1"/>
        <v>-250</v>
      </c>
      <c r="U33" s="45" t="s">
        <v>56</v>
      </c>
    </row>
    <row r="34" spans="16:21" x14ac:dyDescent="0.25">
      <c r="P34" s="34" t="s">
        <v>64</v>
      </c>
      <c r="Q34" s="38">
        <f t="shared" ref="Q34:S34" si="2">SUM(Q8:Q33)</f>
        <v>0</v>
      </c>
      <c r="R34" s="38">
        <f t="shared" si="2"/>
        <v>41430</v>
      </c>
      <c r="S34" s="38">
        <f t="shared" si="2"/>
        <v>41430</v>
      </c>
      <c r="T34" s="44">
        <f>SUM(T8:T33)</f>
        <v>0</v>
      </c>
      <c r="U34" s="46"/>
    </row>
    <row r="35" spans="16:21" s="1" customFormat="1" x14ac:dyDescent="0.25"/>
  </sheetData>
  <mergeCells count="4">
    <mergeCell ref="C7:D7"/>
    <mergeCell ref="F7:G7"/>
    <mergeCell ref="J7:K7"/>
    <mergeCell ref="M7:N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F15" sqref="F15"/>
    </sheetView>
  </sheetViews>
  <sheetFormatPr defaultRowHeight="15" x14ac:dyDescent="0.25"/>
  <sheetData>
    <row r="2" spans="1:2" x14ac:dyDescent="0.25">
      <c r="A2" t="s">
        <v>65</v>
      </c>
    </row>
    <row r="3" spans="1:2" x14ac:dyDescent="0.25">
      <c r="B3" s="1"/>
    </row>
    <row r="4" spans="1:2" x14ac:dyDescent="0.25">
      <c r="A4">
        <v>1</v>
      </c>
      <c r="B4" t="s">
        <v>66</v>
      </c>
    </row>
    <row r="5" spans="1:2" x14ac:dyDescent="0.25">
      <c r="A5">
        <v>2</v>
      </c>
      <c r="B5" t="s">
        <v>67</v>
      </c>
    </row>
    <row r="6" spans="1:2" x14ac:dyDescent="0.25">
      <c r="A6">
        <v>3</v>
      </c>
      <c r="B6" t="s">
        <v>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905A4D75D3E540A05E755098262220" ma:contentTypeVersion="4" ma:contentTypeDescription="Create a new document." ma:contentTypeScope="" ma:versionID="8cddd6ff9a934af0bfe88815bd4e96a1">
  <xsd:schema xmlns:xsd="http://www.w3.org/2001/XMLSchema" xmlns:xs="http://www.w3.org/2001/XMLSchema" xmlns:p="http://schemas.microsoft.com/office/2006/metadata/properties" xmlns:ns2="eb7b1cf7-2e3a-490a-8b31-350eeaa06bab" targetNamespace="http://schemas.microsoft.com/office/2006/metadata/properties" ma:root="true" ma:fieldsID="3dd46ac2c0925f253764914f1b1142f0" ns2:_="">
    <xsd:import namespace="eb7b1cf7-2e3a-490a-8b31-350eeaa06b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7b1cf7-2e3a-490a-8b31-350eeaa06b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17B6F0-B58E-4371-92AD-CA129CC860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263C93-5BF3-410A-BF88-1CE15278A28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FA0069C-08CE-4FC2-9A72-15ADE92F60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7b1cf7-2e3a-490a-8b31-350eeaa06b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PL &amp; BS</vt:lpstr>
      <vt:lpstr>Assignment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2020-08-12T09:37:24Z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0x010100EC905A4D75D3E540A05E755098262220</vt:lpwstr>
  </property>
</Properties>
</file>