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TD\SEM3\NLP\ASSIGNMENTS\HW4\"/>
    </mc:Choice>
  </mc:AlternateContent>
  <xr:revisionPtr revIDLastSave="0" documentId="13_ncr:1_{848D5688-582B-49A2-86E3-7F1ED62DEC9E}" xr6:coauthVersionLast="45" xr6:coauthVersionMax="45" xr10:uidLastSave="{00000000-0000-0000-0000-000000000000}"/>
  <bookViews>
    <workbookView xWindow="-108" yWindow="-108" windowWidth="23256" windowHeight="12576" activeTab="1" xr2:uid="{91A48BAC-527E-40B2-A2F6-95234D3DD15E}"/>
  </bookViews>
  <sheets>
    <sheet name="PMI" sheetId="1" r:id="rId1"/>
    <sheet name="N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2" l="1"/>
  <c r="J19" i="2"/>
  <c r="J20" i="2"/>
  <c r="J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E17" i="2"/>
  <c r="F17" i="2"/>
  <c r="G17" i="2"/>
  <c r="H17" i="2"/>
  <c r="D17" i="2"/>
  <c r="I22" i="1" l="1"/>
  <c r="AF39" i="1"/>
  <c r="AG39" i="1"/>
  <c r="AH39" i="1"/>
  <c r="AI39" i="1"/>
  <c r="AJ39" i="1"/>
  <c r="AK39" i="1"/>
  <c r="AF40" i="1"/>
  <c r="AG40" i="1"/>
  <c r="AH40" i="1"/>
  <c r="AI40" i="1"/>
  <c r="AJ40" i="1"/>
  <c r="AK40" i="1"/>
  <c r="AF41" i="1"/>
  <c r="AG41" i="1"/>
  <c r="AH41" i="1"/>
  <c r="AI41" i="1"/>
  <c r="AJ41" i="1"/>
  <c r="AK41" i="1"/>
  <c r="AF42" i="1"/>
  <c r="AG42" i="1"/>
  <c r="AH42" i="1"/>
  <c r="AI42" i="1"/>
  <c r="AJ42" i="1"/>
  <c r="AK42" i="1"/>
  <c r="AF43" i="1"/>
  <c r="AG43" i="1"/>
  <c r="AH43" i="1"/>
  <c r="AI43" i="1"/>
  <c r="AJ43" i="1"/>
  <c r="AK43" i="1"/>
  <c r="AG38" i="1"/>
  <c r="AH38" i="1"/>
  <c r="AI38" i="1"/>
  <c r="AJ38" i="1"/>
  <c r="AK38" i="1"/>
  <c r="AF38" i="1"/>
  <c r="H22" i="1"/>
  <c r="G22" i="1"/>
  <c r="F22" i="1"/>
  <c r="E22" i="1"/>
  <c r="D22" i="1"/>
  <c r="R53" i="1"/>
  <c r="C22" i="1"/>
  <c r="I21" i="1"/>
  <c r="D21" i="1"/>
  <c r="E21" i="1"/>
  <c r="F21" i="1"/>
  <c r="G21" i="1"/>
  <c r="H21" i="1"/>
  <c r="C21" i="1"/>
  <c r="Z86" i="1"/>
  <c r="AA86" i="1"/>
  <c r="AB86" i="1"/>
  <c r="AC86" i="1"/>
  <c r="AD86" i="1"/>
  <c r="AE86" i="1"/>
  <c r="Z87" i="1"/>
  <c r="AA87" i="1"/>
  <c r="AB87" i="1"/>
  <c r="AC87" i="1"/>
  <c r="AD87" i="1"/>
  <c r="AE87" i="1"/>
  <c r="Z88" i="1"/>
  <c r="AA88" i="1"/>
  <c r="AB88" i="1"/>
  <c r="AC88" i="1"/>
  <c r="AD88" i="1"/>
  <c r="AE88" i="1"/>
  <c r="Z89" i="1"/>
  <c r="AA89" i="1"/>
  <c r="AB89" i="1"/>
  <c r="AC89" i="1"/>
  <c r="AD89" i="1"/>
  <c r="AE89" i="1"/>
  <c r="Z90" i="1"/>
  <c r="AA90" i="1"/>
  <c r="AB90" i="1"/>
  <c r="AC90" i="1"/>
  <c r="AD90" i="1"/>
  <c r="AE90" i="1"/>
  <c r="AA85" i="1"/>
  <c r="AB85" i="1"/>
  <c r="AC85" i="1"/>
  <c r="AD85" i="1"/>
  <c r="AE85" i="1"/>
  <c r="Z85" i="1"/>
  <c r="Z82" i="1"/>
  <c r="AA82" i="1"/>
  <c r="AB82" i="1"/>
  <c r="AC82" i="1"/>
  <c r="AD82" i="1"/>
  <c r="AE82" i="1"/>
  <c r="Z78" i="1"/>
  <c r="AA78" i="1"/>
  <c r="AB78" i="1"/>
  <c r="AC78" i="1"/>
  <c r="AD78" i="1"/>
  <c r="AE78" i="1"/>
  <c r="Z79" i="1"/>
  <c r="AA79" i="1"/>
  <c r="AB79" i="1"/>
  <c r="AC79" i="1"/>
  <c r="AD79" i="1"/>
  <c r="AE79" i="1"/>
  <c r="Z80" i="1"/>
  <c r="AA80" i="1"/>
  <c r="AB80" i="1"/>
  <c r="AC80" i="1"/>
  <c r="AD80" i="1"/>
  <c r="AE80" i="1"/>
  <c r="Z81" i="1"/>
  <c r="AA81" i="1"/>
  <c r="AB81" i="1"/>
  <c r="AC81" i="1"/>
  <c r="AD81" i="1"/>
  <c r="AE81" i="1"/>
  <c r="AA77" i="1"/>
  <c r="AB77" i="1"/>
  <c r="AC77" i="1"/>
  <c r="AD77" i="1"/>
  <c r="AE77" i="1"/>
  <c r="Z77" i="1"/>
  <c r="AF65" i="1"/>
  <c r="Y65" i="1"/>
  <c r="R65" i="1"/>
  <c r="AF64" i="1"/>
  <c r="Y64" i="1"/>
  <c r="R64" i="1"/>
  <c r="AF63" i="1"/>
  <c r="Y63" i="1"/>
  <c r="R63" i="1"/>
  <c r="AF62" i="1"/>
  <c r="Y62" i="1"/>
  <c r="R62" i="1"/>
  <c r="AF61" i="1"/>
  <c r="Y61" i="1"/>
  <c r="R61" i="1"/>
  <c r="AF60" i="1"/>
  <c r="Y60" i="1"/>
  <c r="R60" i="1"/>
  <c r="AF56" i="1"/>
  <c r="Y56" i="1"/>
  <c r="R56" i="1"/>
  <c r="AF55" i="1"/>
  <c r="Y55" i="1"/>
  <c r="R55" i="1"/>
  <c r="AF54" i="1"/>
  <c r="Y54" i="1"/>
  <c r="R54" i="1"/>
  <c r="AF53" i="1"/>
  <c r="Y53" i="1"/>
  <c r="AF52" i="1"/>
  <c r="Y52" i="1"/>
  <c r="R52" i="1"/>
  <c r="AF51" i="1"/>
  <c r="Y51" i="1"/>
  <c r="R51" i="1"/>
  <c r="Y39" i="1"/>
  <c r="Z39" i="1"/>
  <c r="AA39" i="1"/>
  <c r="AB39" i="1"/>
  <c r="AC39" i="1"/>
  <c r="AD39" i="1"/>
  <c r="Y40" i="1"/>
  <c r="Z40" i="1"/>
  <c r="AA40" i="1"/>
  <c r="AB40" i="1"/>
  <c r="AC40" i="1"/>
  <c r="AD40" i="1"/>
  <c r="Y41" i="1"/>
  <c r="Z41" i="1"/>
  <c r="AA41" i="1"/>
  <c r="AB41" i="1"/>
  <c r="AC41" i="1"/>
  <c r="AD41" i="1"/>
  <c r="Y42" i="1"/>
  <c r="Z42" i="1"/>
  <c r="AA42" i="1"/>
  <c r="AB42" i="1"/>
  <c r="AC42" i="1"/>
  <c r="AD42" i="1"/>
  <c r="Y43" i="1"/>
  <c r="Z43" i="1"/>
  <c r="AA43" i="1"/>
  <c r="AB43" i="1"/>
  <c r="AC43" i="1"/>
  <c r="AD43" i="1"/>
  <c r="Z38" i="1"/>
  <c r="AA38" i="1"/>
  <c r="AB38" i="1"/>
  <c r="AC38" i="1"/>
  <c r="AD38" i="1"/>
  <c r="Y38" i="1"/>
  <c r="R13" i="1"/>
  <c r="R14" i="1"/>
  <c r="R15" i="1"/>
  <c r="R16" i="1"/>
  <c r="R17" i="1"/>
  <c r="R18" i="1"/>
  <c r="AF23" i="1"/>
  <c r="AF24" i="1"/>
  <c r="AF25" i="1"/>
  <c r="AF26" i="1"/>
  <c r="AF27" i="1"/>
  <c r="AF22" i="1"/>
  <c r="AF14" i="1"/>
  <c r="AF15" i="1"/>
  <c r="AF16" i="1"/>
  <c r="AF17" i="1"/>
  <c r="AF18" i="1"/>
  <c r="AF13" i="1"/>
  <c r="Y23" i="1"/>
  <c r="Y24" i="1"/>
  <c r="Y25" i="1"/>
  <c r="Y26" i="1"/>
  <c r="Y27" i="1"/>
  <c r="Y22" i="1"/>
  <c r="Y14" i="1"/>
  <c r="Y15" i="1"/>
  <c r="Y16" i="1"/>
  <c r="Y17" i="1"/>
  <c r="Y18" i="1"/>
  <c r="Y13" i="1"/>
  <c r="R23" i="1"/>
  <c r="R24" i="1"/>
  <c r="R25" i="1"/>
  <c r="R26" i="1"/>
  <c r="R27" i="1"/>
  <c r="R22" i="1"/>
  <c r="D20" i="1"/>
  <c r="E20" i="1"/>
  <c r="F20" i="1"/>
  <c r="G20" i="1"/>
  <c r="H20" i="1"/>
  <c r="C20" i="1"/>
  <c r="I15" i="1"/>
  <c r="I16" i="1"/>
  <c r="I17" i="1"/>
  <c r="I18" i="1"/>
  <c r="I19" i="1"/>
  <c r="I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D14" i="1"/>
  <c r="E14" i="1"/>
  <c r="F14" i="1"/>
  <c r="G14" i="1"/>
  <c r="H14" i="1"/>
  <c r="C14" i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<sst xmlns="http://schemas.openxmlformats.org/spreadsheetml/2006/main" count="397" uniqueCount="64">
  <si>
    <t>c(v,w)</t>
  </si>
  <si>
    <t>leash</t>
  </si>
  <si>
    <t>matrix</t>
  </si>
  <si>
    <t>collar</t>
  </si>
  <si>
    <t>network</t>
  </si>
  <si>
    <t>pet</t>
  </si>
  <si>
    <t>graph</t>
  </si>
  <si>
    <t>vector</t>
  </si>
  <si>
    <t>walk</t>
  </si>
  <si>
    <t>embedding</t>
  </si>
  <si>
    <t>dog</t>
  </si>
  <si>
    <t>neural</t>
  </si>
  <si>
    <t>ball</t>
  </si>
  <si>
    <t>TOTAL</t>
  </si>
  <si>
    <t>p(w)</t>
  </si>
  <si>
    <t>p(context)</t>
  </si>
  <si>
    <t>w</t>
  </si>
  <si>
    <t>c</t>
  </si>
  <si>
    <t>p(w,c)</t>
  </si>
  <si>
    <t>p(c)</t>
  </si>
  <si>
    <t>PMI</t>
  </si>
  <si>
    <t>-</t>
  </si>
  <si>
    <t>PPMI</t>
  </si>
  <si>
    <t>P</t>
  </si>
  <si>
    <t>p(context)**alpha</t>
  </si>
  <si>
    <t>p_alpha(context)</t>
  </si>
  <si>
    <t>p_alpha(c)</t>
  </si>
  <si>
    <t>h1</t>
  </si>
  <si>
    <t>h2</t>
  </si>
  <si>
    <t>h3</t>
  </si>
  <si>
    <t>h4</t>
  </si>
  <si>
    <t>h5</t>
  </si>
  <si>
    <t>x1</t>
  </si>
  <si>
    <t>x2</t>
  </si>
  <si>
    <t>x1x2</t>
  </si>
  <si>
    <t>x1^2</t>
  </si>
  <si>
    <t>x2^2</t>
  </si>
  <si>
    <t>XOR</t>
  </si>
  <si>
    <t>w1</t>
  </si>
  <si>
    <t>w2</t>
  </si>
  <si>
    <t>w3</t>
  </si>
  <si>
    <t>w4</t>
  </si>
  <si>
    <t>w5</t>
  </si>
  <si>
    <t>b</t>
  </si>
  <si>
    <t>wh+b</t>
  </si>
  <si>
    <t>w1h1</t>
  </si>
  <si>
    <t>w2h2</t>
  </si>
  <si>
    <t>w3h3</t>
  </si>
  <si>
    <t>w4h4</t>
  </si>
  <si>
    <t>w5h5</t>
  </si>
  <si>
    <t>H</t>
  </si>
  <si>
    <t>W1</t>
  </si>
  <si>
    <t>b1</t>
  </si>
  <si>
    <t>X</t>
  </si>
  <si>
    <t>W1X</t>
  </si>
  <si>
    <t>W1X+b1</t>
  </si>
  <si>
    <t>Y</t>
  </si>
  <si>
    <t>W2</t>
  </si>
  <si>
    <t>W2H</t>
  </si>
  <si>
    <t>b2</t>
  </si>
  <si>
    <t>W2H+b2</t>
  </si>
  <si>
    <t>y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</si>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</sst>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232D-B176-4A70-B577-E4B4060847E7}">
  <dimension ref="B2:AT90"/>
  <sheetViews>
    <sheetView workbookViewId="0">
      <selection activeCell="L14" sqref="L14"/>
    </sheetView>
  </sheetViews>
  <sheetFormatPr defaultRowHeight="14.4" x14ac:dyDescent="0.3"/>
  <cols>
    <col min="1" max="1" width="8.88671875" style="1"/>
    <col min="2" max="2" width="15.88671875" style="1" bestFit="1" customWidth="1"/>
    <col min="3" max="16384" width="8.88671875" style="1"/>
  </cols>
  <sheetData>
    <row r="2" spans="2:32" x14ac:dyDescent="0.3"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14</v>
      </c>
    </row>
    <row r="3" spans="2:32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13</v>
      </c>
      <c r="P3" s="1" t="s">
        <v>7</v>
      </c>
      <c r="Q3" s="1">
        <v>0</v>
      </c>
      <c r="R3" s="1">
        <v>0.09</v>
      </c>
      <c r="S3" s="1">
        <v>0</v>
      </c>
      <c r="T3" s="1">
        <v>7.0000000000000007E-2</v>
      </c>
      <c r="U3" s="1">
        <v>0.01</v>
      </c>
      <c r="V3" s="1">
        <v>0.02</v>
      </c>
      <c r="W3" s="1">
        <v>0.19</v>
      </c>
    </row>
    <row r="4" spans="2:32" x14ac:dyDescent="0.3">
      <c r="B4" s="1" t="s">
        <v>7</v>
      </c>
      <c r="C4" s="1">
        <v>0</v>
      </c>
      <c r="D4" s="1">
        <v>9</v>
      </c>
      <c r="E4" s="1">
        <v>0</v>
      </c>
      <c r="F4" s="1">
        <v>7</v>
      </c>
      <c r="G4" s="1">
        <v>1</v>
      </c>
      <c r="H4" s="1">
        <v>2</v>
      </c>
      <c r="I4" s="1">
        <f xml:space="preserve"> SUM(C4:H4)</f>
        <v>19</v>
      </c>
      <c r="P4" s="1" t="s">
        <v>8</v>
      </c>
      <c r="Q4" s="1">
        <v>0.06</v>
      </c>
      <c r="R4" s="1">
        <v>0.01</v>
      </c>
      <c r="S4" s="1">
        <v>0.03</v>
      </c>
      <c r="T4" s="1">
        <v>0.02</v>
      </c>
      <c r="U4" s="1">
        <v>0.01</v>
      </c>
      <c r="V4" s="1">
        <v>0.02</v>
      </c>
      <c r="W4" s="1">
        <v>0.15</v>
      </c>
    </row>
    <row r="5" spans="2:32" x14ac:dyDescent="0.3">
      <c r="B5" s="1" t="s">
        <v>8</v>
      </c>
      <c r="C5" s="1">
        <v>6</v>
      </c>
      <c r="D5" s="1">
        <v>1</v>
      </c>
      <c r="E5" s="1">
        <v>3</v>
      </c>
      <c r="F5" s="1">
        <v>2</v>
      </c>
      <c r="G5" s="1">
        <v>1</v>
      </c>
      <c r="H5" s="1">
        <v>2</v>
      </c>
      <c r="I5" s="1">
        <f t="shared" ref="I5:I9" si="0" xml:space="preserve"> SUM(C5:H5)</f>
        <v>15</v>
      </c>
      <c r="P5" s="1" t="s">
        <v>9</v>
      </c>
      <c r="Q5" s="1">
        <v>0</v>
      </c>
      <c r="R5" s="1">
        <v>7.0000000000000007E-2</v>
      </c>
      <c r="S5" s="1">
        <v>0.01</v>
      </c>
      <c r="T5" s="1">
        <v>0.08</v>
      </c>
      <c r="U5" s="1">
        <v>0</v>
      </c>
      <c r="V5" s="1">
        <v>0.03</v>
      </c>
      <c r="W5" s="1">
        <v>0.19</v>
      </c>
    </row>
    <row r="6" spans="2:32" x14ac:dyDescent="0.3">
      <c r="B6" s="1" t="s">
        <v>9</v>
      </c>
      <c r="C6" s="1">
        <v>0</v>
      </c>
      <c r="D6" s="1">
        <v>7</v>
      </c>
      <c r="E6" s="1">
        <v>1</v>
      </c>
      <c r="F6" s="1">
        <v>8</v>
      </c>
      <c r="G6" s="1">
        <v>0</v>
      </c>
      <c r="H6" s="1">
        <v>3</v>
      </c>
      <c r="I6" s="1">
        <f t="shared" si="0"/>
        <v>19</v>
      </c>
      <c r="P6" s="1" t="s">
        <v>10</v>
      </c>
      <c r="Q6" s="1">
        <v>0.09</v>
      </c>
      <c r="R6" s="1">
        <v>0</v>
      </c>
      <c r="S6" s="1">
        <v>0.05</v>
      </c>
      <c r="T6" s="1">
        <v>0</v>
      </c>
      <c r="U6" s="1">
        <v>0.03</v>
      </c>
      <c r="V6" s="1">
        <v>0</v>
      </c>
      <c r="W6" s="1">
        <v>0.17</v>
      </c>
    </row>
    <row r="7" spans="2:32" x14ac:dyDescent="0.3">
      <c r="B7" s="1" t="s">
        <v>10</v>
      </c>
      <c r="C7" s="1">
        <v>9</v>
      </c>
      <c r="D7" s="1">
        <v>0</v>
      </c>
      <c r="E7" s="1">
        <v>5</v>
      </c>
      <c r="F7" s="1">
        <v>0</v>
      </c>
      <c r="G7" s="1">
        <v>3</v>
      </c>
      <c r="H7" s="1">
        <v>0</v>
      </c>
      <c r="I7" s="1">
        <f t="shared" si="0"/>
        <v>17</v>
      </c>
      <c r="P7" s="1" t="s">
        <v>11</v>
      </c>
      <c r="Q7" s="1">
        <v>0</v>
      </c>
      <c r="R7" s="1">
        <v>0.09</v>
      </c>
      <c r="S7" s="1">
        <v>0</v>
      </c>
      <c r="T7" s="1">
        <v>0.1</v>
      </c>
      <c r="U7" s="1">
        <v>0.01</v>
      </c>
      <c r="V7" s="1">
        <v>0.06</v>
      </c>
      <c r="W7" s="1">
        <v>0.26</v>
      </c>
    </row>
    <row r="8" spans="2:32" x14ac:dyDescent="0.3">
      <c r="B8" s="1" t="s">
        <v>11</v>
      </c>
      <c r="C8" s="1">
        <v>0</v>
      </c>
      <c r="D8" s="1">
        <v>9</v>
      </c>
      <c r="E8" s="1">
        <v>0</v>
      </c>
      <c r="F8" s="1">
        <v>10</v>
      </c>
      <c r="G8" s="1">
        <v>1</v>
      </c>
      <c r="H8" s="1">
        <v>6</v>
      </c>
      <c r="I8" s="1">
        <f t="shared" si="0"/>
        <v>26</v>
      </c>
      <c r="P8" s="1" t="s">
        <v>12</v>
      </c>
      <c r="Q8" s="1">
        <v>0.02</v>
      </c>
      <c r="R8" s="1">
        <v>0</v>
      </c>
      <c r="S8" s="1">
        <v>0.01</v>
      </c>
      <c r="T8" s="1">
        <v>0</v>
      </c>
      <c r="U8" s="1">
        <v>0.01</v>
      </c>
      <c r="V8" s="1">
        <v>0</v>
      </c>
      <c r="W8" s="1">
        <v>0.04</v>
      </c>
    </row>
    <row r="9" spans="2:32" x14ac:dyDescent="0.3">
      <c r="B9" s="1" t="s">
        <v>12</v>
      </c>
      <c r="C9" s="1">
        <v>2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f t="shared" si="0"/>
        <v>4</v>
      </c>
      <c r="P9" s="1" t="s">
        <v>15</v>
      </c>
      <c r="Q9" s="1">
        <v>0.16999999999999998</v>
      </c>
      <c r="R9" s="1">
        <v>0.26</v>
      </c>
      <c r="S9" s="1">
        <v>9.9999999999999992E-2</v>
      </c>
      <c r="T9" s="1">
        <v>0.27</v>
      </c>
      <c r="U9" s="1">
        <v>7.0000000000000007E-2</v>
      </c>
      <c r="V9" s="1">
        <v>0.13</v>
      </c>
    </row>
    <row r="10" spans="2:32" x14ac:dyDescent="0.3">
      <c r="I10" s="1">
        <f xml:space="preserve"> SUM(I4:I9)</f>
        <v>100</v>
      </c>
    </row>
    <row r="12" spans="2:32" x14ac:dyDescent="0.3">
      <c r="M12" s="1" t="s">
        <v>16</v>
      </c>
      <c r="N12" s="1" t="s">
        <v>17</v>
      </c>
      <c r="O12" s="1" t="s">
        <v>18</v>
      </c>
      <c r="P12" s="1" t="s">
        <v>14</v>
      </c>
      <c r="Q12" s="1" t="s">
        <v>19</v>
      </c>
      <c r="R12" s="1" t="s">
        <v>23</v>
      </c>
      <c r="T12" s="1" t="s">
        <v>16</v>
      </c>
      <c r="U12" s="1" t="s">
        <v>17</v>
      </c>
      <c r="V12" s="1" t="s">
        <v>18</v>
      </c>
      <c r="W12" s="1" t="s">
        <v>14</v>
      </c>
      <c r="X12" s="1" t="s">
        <v>19</v>
      </c>
      <c r="Y12" s="1" t="s">
        <v>23</v>
      </c>
      <c r="AA12" s="1" t="s">
        <v>16</v>
      </c>
      <c r="AB12" s="1" t="s">
        <v>17</v>
      </c>
      <c r="AC12" s="1" t="s">
        <v>18</v>
      </c>
      <c r="AD12" s="1" t="s">
        <v>14</v>
      </c>
      <c r="AE12" s="1" t="s">
        <v>19</v>
      </c>
      <c r="AF12" s="1" t="s">
        <v>23</v>
      </c>
    </row>
    <row r="13" spans="2:32" x14ac:dyDescent="0.3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14</v>
      </c>
      <c r="M13" s="1" t="s">
        <v>7</v>
      </c>
      <c r="N13" s="1" t="s">
        <v>1</v>
      </c>
      <c r="O13" s="1">
        <v>0</v>
      </c>
      <c r="P13" s="1">
        <v>0.19</v>
      </c>
      <c r="Q13" s="1">
        <v>0.16999999999999998</v>
      </c>
      <c r="R13" s="1">
        <f xml:space="preserve"> O13/(P13*Q13)</f>
        <v>0</v>
      </c>
      <c r="T13" s="1" t="s">
        <v>9</v>
      </c>
      <c r="U13" s="1" t="s">
        <v>1</v>
      </c>
      <c r="V13" s="1">
        <v>0</v>
      </c>
      <c r="W13" s="1">
        <v>0.19</v>
      </c>
      <c r="X13" s="1">
        <v>0.16999999999999998</v>
      </c>
      <c r="Y13" s="1">
        <f xml:space="preserve"> V13/(W13*X13)</f>
        <v>0</v>
      </c>
      <c r="AA13" s="1" t="s">
        <v>11</v>
      </c>
      <c r="AB13" s="1" t="s">
        <v>1</v>
      </c>
      <c r="AC13" s="1">
        <v>0</v>
      </c>
      <c r="AD13" s="1">
        <v>0.26</v>
      </c>
      <c r="AE13" s="1">
        <v>0.16999999999999998</v>
      </c>
      <c r="AF13" s="1">
        <f xml:space="preserve"> AC13/ (AD13*AE13)</f>
        <v>0</v>
      </c>
    </row>
    <row r="14" spans="2:32" x14ac:dyDescent="0.3">
      <c r="B14" s="1" t="s">
        <v>7</v>
      </c>
      <c r="C14" s="1">
        <f>C4/100</f>
        <v>0</v>
      </c>
      <c r="D14" s="1">
        <f t="shared" ref="D14:H14" si="1">D4/100</f>
        <v>0.09</v>
      </c>
      <c r="E14" s="1">
        <f t="shared" si="1"/>
        <v>0</v>
      </c>
      <c r="F14" s="1">
        <f t="shared" si="1"/>
        <v>7.0000000000000007E-2</v>
      </c>
      <c r="G14" s="1">
        <f t="shared" si="1"/>
        <v>0.01</v>
      </c>
      <c r="H14" s="1">
        <f t="shared" si="1"/>
        <v>0.02</v>
      </c>
      <c r="I14" s="1">
        <f xml:space="preserve"> SUM(C14:H14)</f>
        <v>0.19</v>
      </c>
      <c r="N14" s="1" t="s">
        <v>2</v>
      </c>
      <c r="O14" s="1">
        <v>0.09</v>
      </c>
      <c r="P14" s="1">
        <v>0.19</v>
      </c>
      <c r="Q14" s="1">
        <v>0.26</v>
      </c>
      <c r="R14" s="1">
        <f t="shared" ref="R14:R18" si="2" xml:space="preserve"> O14/(P14*Q14)</f>
        <v>1.8218623481781375</v>
      </c>
      <c r="U14" s="1" t="s">
        <v>2</v>
      </c>
      <c r="V14" s="1">
        <v>7.0000000000000007E-2</v>
      </c>
      <c r="W14" s="1">
        <v>0.19</v>
      </c>
      <c r="X14" s="1">
        <v>0.26</v>
      </c>
      <c r="Y14" s="1">
        <f t="shared" ref="Y14:Y18" si="3" xml:space="preserve"> V14/(W14*X14)</f>
        <v>1.417004048582996</v>
      </c>
      <c r="AB14" s="1" t="s">
        <v>2</v>
      </c>
      <c r="AC14" s="1">
        <v>0.09</v>
      </c>
      <c r="AD14" s="1">
        <v>0.26</v>
      </c>
      <c r="AE14" s="1">
        <v>0.26</v>
      </c>
      <c r="AF14" s="1">
        <f t="shared" ref="AF14:AF18" si="4" xml:space="preserve"> AC14/ (AD14*AE14)</f>
        <v>1.331360946745562</v>
      </c>
    </row>
    <row r="15" spans="2:32" x14ac:dyDescent="0.3">
      <c r="B15" s="1" t="s">
        <v>8</v>
      </c>
      <c r="C15" s="1">
        <f t="shared" ref="C15:H15" si="5">C5/100</f>
        <v>0.06</v>
      </c>
      <c r="D15" s="1">
        <f t="shared" si="5"/>
        <v>0.01</v>
      </c>
      <c r="E15" s="1">
        <f t="shared" si="5"/>
        <v>0.03</v>
      </c>
      <c r="F15" s="1">
        <f t="shared" si="5"/>
        <v>0.02</v>
      </c>
      <c r="G15" s="1">
        <f t="shared" si="5"/>
        <v>0.01</v>
      </c>
      <c r="H15" s="1">
        <f t="shared" si="5"/>
        <v>0.02</v>
      </c>
      <c r="I15" s="1">
        <f t="shared" ref="I15:I19" si="6" xml:space="preserve"> SUM(C15:H15)</f>
        <v>0.15</v>
      </c>
      <c r="N15" s="1" t="s">
        <v>3</v>
      </c>
      <c r="O15" s="1">
        <v>0</v>
      </c>
      <c r="P15" s="1">
        <v>0.19</v>
      </c>
      <c r="Q15" s="1">
        <v>9.9999999999999992E-2</v>
      </c>
      <c r="R15" s="1">
        <f t="shared" si="2"/>
        <v>0</v>
      </c>
      <c r="U15" s="1" t="s">
        <v>3</v>
      </c>
      <c r="V15" s="1">
        <v>0.01</v>
      </c>
      <c r="W15" s="1">
        <v>0.19</v>
      </c>
      <c r="X15" s="1">
        <v>9.9999999999999992E-2</v>
      </c>
      <c r="Y15" s="1">
        <f t="shared" si="3"/>
        <v>0.52631578947368418</v>
      </c>
      <c r="AB15" s="1" t="s">
        <v>3</v>
      </c>
      <c r="AC15" s="1">
        <v>0</v>
      </c>
      <c r="AD15" s="1">
        <v>0.26</v>
      </c>
      <c r="AE15" s="1">
        <v>9.9999999999999992E-2</v>
      </c>
      <c r="AF15" s="1">
        <f t="shared" si="4"/>
        <v>0</v>
      </c>
    </row>
    <row r="16" spans="2:32" x14ac:dyDescent="0.3">
      <c r="B16" s="1" t="s">
        <v>9</v>
      </c>
      <c r="C16" s="1">
        <f t="shared" ref="C16:H16" si="7">C6/100</f>
        <v>0</v>
      </c>
      <c r="D16" s="1">
        <f t="shared" si="7"/>
        <v>7.0000000000000007E-2</v>
      </c>
      <c r="E16" s="1">
        <f t="shared" si="7"/>
        <v>0.01</v>
      </c>
      <c r="F16" s="1">
        <f t="shared" si="7"/>
        <v>0.08</v>
      </c>
      <c r="G16" s="1">
        <f t="shared" si="7"/>
        <v>0</v>
      </c>
      <c r="H16" s="1">
        <f t="shared" si="7"/>
        <v>0.03</v>
      </c>
      <c r="I16" s="1">
        <f t="shared" si="6"/>
        <v>0.19</v>
      </c>
      <c r="N16" s="1" t="s">
        <v>4</v>
      </c>
      <c r="O16" s="1">
        <v>7.0000000000000007E-2</v>
      </c>
      <c r="P16" s="1">
        <v>0.19</v>
      </c>
      <c r="Q16" s="1">
        <v>0.27</v>
      </c>
      <c r="R16" s="1">
        <f t="shared" si="2"/>
        <v>1.364522417153996</v>
      </c>
      <c r="U16" s="1" t="s">
        <v>4</v>
      </c>
      <c r="V16" s="1">
        <v>0.08</v>
      </c>
      <c r="W16" s="1">
        <v>0.19</v>
      </c>
      <c r="X16" s="1">
        <v>0.27</v>
      </c>
      <c r="Y16" s="1">
        <f t="shared" si="3"/>
        <v>1.5594541910331383</v>
      </c>
      <c r="AB16" s="1" t="s">
        <v>4</v>
      </c>
      <c r="AC16" s="1">
        <v>0.1</v>
      </c>
      <c r="AD16" s="1">
        <v>0.26</v>
      </c>
      <c r="AE16" s="1">
        <v>0.27</v>
      </c>
      <c r="AF16" s="1">
        <f t="shared" si="4"/>
        <v>1.4245014245014243</v>
      </c>
    </row>
    <row r="17" spans="2:46" x14ac:dyDescent="0.3">
      <c r="B17" s="1" t="s">
        <v>10</v>
      </c>
      <c r="C17" s="1">
        <f t="shared" ref="C17:H17" si="8">C7/100</f>
        <v>0.09</v>
      </c>
      <c r="D17" s="1">
        <f t="shared" si="8"/>
        <v>0</v>
      </c>
      <c r="E17" s="1">
        <f t="shared" si="8"/>
        <v>0.05</v>
      </c>
      <c r="F17" s="1">
        <f t="shared" si="8"/>
        <v>0</v>
      </c>
      <c r="G17" s="1">
        <f t="shared" si="8"/>
        <v>0.03</v>
      </c>
      <c r="H17" s="1">
        <f t="shared" si="8"/>
        <v>0</v>
      </c>
      <c r="I17" s="1">
        <f t="shared" si="6"/>
        <v>0.17</v>
      </c>
      <c r="N17" s="1" t="s">
        <v>5</v>
      </c>
      <c r="O17" s="1">
        <v>0.01</v>
      </c>
      <c r="P17" s="1">
        <v>0.19</v>
      </c>
      <c r="Q17" s="1">
        <v>7.0000000000000007E-2</v>
      </c>
      <c r="R17" s="1">
        <f t="shared" si="2"/>
        <v>0.75187969924812026</v>
      </c>
      <c r="U17" s="1" t="s">
        <v>5</v>
      </c>
      <c r="V17" s="1">
        <v>0</v>
      </c>
      <c r="W17" s="1">
        <v>0.19</v>
      </c>
      <c r="X17" s="1">
        <v>7.0000000000000007E-2</v>
      </c>
      <c r="Y17" s="1">
        <f t="shared" si="3"/>
        <v>0</v>
      </c>
      <c r="AB17" s="1" t="s">
        <v>5</v>
      </c>
      <c r="AC17" s="1">
        <v>0.01</v>
      </c>
      <c r="AD17" s="1">
        <v>0.26</v>
      </c>
      <c r="AE17" s="1">
        <v>7.0000000000000007E-2</v>
      </c>
      <c r="AF17" s="1">
        <f t="shared" si="4"/>
        <v>0.54945054945054939</v>
      </c>
    </row>
    <row r="18" spans="2:46" x14ac:dyDescent="0.3">
      <c r="B18" s="1" t="s">
        <v>11</v>
      </c>
      <c r="C18" s="1">
        <f t="shared" ref="C18:H18" si="9">C8/100</f>
        <v>0</v>
      </c>
      <c r="D18" s="1">
        <f t="shared" si="9"/>
        <v>0.09</v>
      </c>
      <c r="E18" s="1">
        <f t="shared" si="9"/>
        <v>0</v>
      </c>
      <c r="F18" s="1">
        <f t="shared" si="9"/>
        <v>0.1</v>
      </c>
      <c r="G18" s="1">
        <f t="shared" si="9"/>
        <v>0.01</v>
      </c>
      <c r="H18" s="1">
        <f t="shared" si="9"/>
        <v>0.06</v>
      </c>
      <c r="I18" s="1">
        <f t="shared" si="6"/>
        <v>0.26</v>
      </c>
      <c r="N18" s="1" t="s">
        <v>6</v>
      </c>
      <c r="O18" s="1">
        <v>0.02</v>
      </c>
      <c r="P18" s="1">
        <v>0.19</v>
      </c>
      <c r="Q18" s="1">
        <v>0.13</v>
      </c>
      <c r="R18" s="1">
        <f t="shared" si="2"/>
        <v>0.80971659919028338</v>
      </c>
      <c r="U18" s="1" t="s">
        <v>6</v>
      </c>
      <c r="V18" s="1">
        <v>0.03</v>
      </c>
      <c r="W18" s="1">
        <v>0.19</v>
      </c>
      <c r="X18" s="1">
        <v>0.13</v>
      </c>
      <c r="Y18" s="1">
        <f t="shared" si="3"/>
        <v>1.214574898785425</v>
      </c>
      <c r="AB18" s="1" t="s">
        <v>6</v>
      </c>
      <c r="AC18" s="1">
        <v>0.06</v>
      </c>
      <c r="AD18" s="1">
        <v>0.26</v>
      </c>
      <c r="AE18" s="1">
        <v>0.13</v>
      </c>
      <c r="AF18" s="1">
        <f t="shared" si="4"/>
        <v>1.7751479289940826</v>
      </c>
    </row>
    <row r="19" spans="2:46" x14ac:dyDescent="0.3">
      <c r="B19" s="1" t="s">
        <v>12</v>
      </c>
      <c r="C19" s="1">
        <f t="shared" ref="C19:H19" si="10">C9/100</f>
        <v>0.02</v>
      </c>
      <c r="D19" s="1">
        <f t="shared" si="10"/>
        <v>0</v>
      </c>
      <c r="E19" s="1">
        <f t="shared" si="10"/>
        <v>0.01</v>
      </c>
      <c r="F19" s="1">
        <f t="shared" si="10"/>
        <v>0</v>
      </c>
      <c r="G19" s="1">
        <f t="shared" si="10"/>
        <v>0.01</v>
      </c>
      <c r="H19" s="1">
        <f t="shared" si="10"/>
        <v>0</v>
      </c>
      <c r="I19" s="1">
        <f t="shared" si="6"/>
        <v>0.04</v>
      </c>
    </row>
    <row r="20" spans="2:46" x14ac:dyDescent="0.3">
      <c r="B20" s="1" t="s">
        <v>15</v>
      </c>
      <c r="C20" s="1">
        <f xml:space="preserve"> SUM(C14:C19)</f>
        <v>0.16999999999999998</v>
      </c>
      <c r="D20" s="1">
        <f t="shared" ref="D20:H20" si="11" xml:space="preserve"> SUM(D14:D19)</f>
        <v>0.26</v>
      </c>
      <c r="E20" s="1">
        <f t="shared" si="11"/>
        <v>9.9999999999999992E-2</v>
      </c>
      <c r="F20" s="1">
        <f t="shared" si="11"/>
        <v>0.27</v>
      </c>
      <c r="G20" s="1">
        <f t="shared" si="11"/>
        <v>7.0000000000000007E-2</v>
      </c>
      <c r="H20" s="1">
        <f t="shared" si="11"/>
        <v>0.13</v>
      </c>
    </row>
    <row r="21" spans="2:46" x14ac:dyDescent="0.3">
      <c r="B21" s="1" t="s">
        <v>24</v>
      </c>
      <c r="C21" s="1">
        <f xml:space="preserve"> POWER(C20,0.75)</f>
        <v>0.26475044029330758</v>
      </c>
      <c r="D21" s="1">
        <f t="shared" ref="D21:H21" si="12" xml:space="preserve"> POWER(D20,0.75)</f>
        <v>0.36410782380142892</v>
      </c>
      <c r="E21" s="1">
        <f t="shared" si="12"/>
        <v>0.17782794100389226</v>
      </c>
      <c r="F21" s="1">
        <f t="shared" si="12"/>
        <v>0.37456123052590357</v>
      </c>
      <c r="G21" s="1">
        <f t="shared" si="12"/>
        <v>0.13608915892697751</v>
      </c>
      <c r="H21" s="1">
        <f t="shared" si="12"/>
        <v>0.2164998073464082</v>
      </c>
      <c r="I21" s="1">
        <f xml:space="preserve"> SUM(C21:H21)</f>
        <v>1.533836401897918</v>
      </c>
      <c r="M21" s="1" t="s">
        <v>16</v>
      </c>
      <c r="N21" s="1" t="s">
        <v>17</v>
      </c>
      <c r="O21" s="1" t="s">
        <v>18</v>
      </c>
      <c r="P21" s="1" t="s">
        <v>14</v>
      </c>
      <c r="Q21" s="1" t="s">
        <v>19</v>
      </c>
      <c r="R21" s="1" t="s">
        <v>23</v>
      </c>
      <c r="T21" s="1" t="s">
        <v>16</v>
      </c>
      <c r="U21" s="1" t="s">
        <v>17</v>
      </c>
      <c r="V21" s="1" t="s">
        <v>18</v>
      </c>
      <c r="W21" s="1" t="s">
        <v>14</v>
      </c>
      <c r="X21" s="1" t="s">
        <v>19</v>
      </c>
      <c r="Y21" s="1" t="s">
        <v>23</v>
      </c>
      <c r="AA21" s="1" t="s">
        <v>16</v>
      </c>
      <c r="AB21" s="1" t="s">
        <v>17</v>
      </c>
      <c r="AC21" s="1" t="s">
        <v>18</v>
      </c>
      <c r="AD21" s="1" t="s">
        <v>14</v>
      </c>
      <c r="AE21" s="1" t="s">
        <v>19</v>
      </c>
      <c r="AF21" s="1" t="s">
        <v>23</v>
      </c>
      <c r="AN21" s="1" t="s">
        <v>20</v>
      </c>
      <c r="AO21" s="1" t="s">
        <v>1</v>
      </c>
      <c r="AP21" s="1" t="s">
        <v>2</v>
      </c>
      <c r="AQ21" s="1" t="s">
        <v>3</v>
      </c>
      <c r="AR21" s="1" t="s">
        <v>4</v>
      </c>
      <c r="AS21" s="1" t="s">
        <v>5</v>
      </c>
      <c r="AT21" s="1" t="s">
        <v>6</v>
      </c>
    </row>
    <row r="22" spans="2:46" x14ac:dyDescent="0.3">
      <c r="B22" s="1" t="s">
        <v>25</v>
      </c>
      <c r="C22" s="1">
        <f xml:space="preserve"> C21/1.5338</f>
        <v>0.1726107969052729</v>
      </c>
      <c r="D22" s="1">
        <f t="shared" ref="D22:H22" si="13" xml:space="preserve"> D21/1.5338</f>
        <v>0.2373893752780212</v>
      </c>
      <c r="E22" s="1">
        <f t="shared" si="13"/>
        <v>0.11593945821090902</v>
      </c>
      <c r="F22" s="1">
        <f t="shared" si="13"/>
        <v>0.24420474020465743</v>
      </c>
      <c r="G22" s="1">
        <f t="shared" si="13"/>
        <v>8.8726795492878804E-2</v>
      </c>
      <c r="H22" s="1">
        <f t="shared" si="13"/>
        <v>0.14115256705333692</v>
      </c>
      <c r="I22" s="1">
        <f xml:space="preserve"> SUM(C22:H22)</f>
        <v>1.0000237331450763</v>
      </c>
      <c r="M22" s="1" t="s">
        <v>8</v>
      </c>
      <c r="N22" s="1" t="s">
        <v>1</v>
      </c>
      <c r="O22" s="1">
        <v>0.06</v>
      </c>
      <c r="P22" s="1">
        <v>0.15</v>
      </c>
      <c r="Q22" s="1">
        <v>0.16999999999999998</v>
      </c>
      <c r="R22" s="1">
        <f xml:space="preserve"> O22/(P22*Q22)</f>
        <v>2.3529411764705883</v>
      </c>
      <c r="T22" s="1" t="s">
        <v>10</v>
      </c>
      <c r="U22" s="1" t="s">
        <v>1</v>
      </c>
      <c r="V22" s="1">
        <v>0.09</v>
      </c>
      <c r="W22" s="1">
        <v>0.17</v>
      </c>
      <c r="X22" s="1">
        <v>0.16999999999999998</v>
      </c>
      <c r="Y22" s="1">
        <f xml:space="preserve"> V22/ (W22*X22)</f>
        <v>3.1141868512110729</v>
      </c>
      <c r="AA22" s="1" t="s">
        <v>12</v>
      </c>
      <c r="AB22" s="1" t="s">
        <v>1</v>
      </c>
      <c r="AC22" s="1">
        <v>0.02</v>
      </c>
      <c r="AD22" s="1">
        <v>0.04</v>
      </c>
      <c r="AE22" s="1">
        <v>0.16999999999999998</v>
      </c>
      <c r="AF22" s="1">
        <f xml:space="preserve"> AC22/ (AD22*AE22)</f>
        <v>2.9411764705882355</v>
      </c>
      <c r="AN22" s="1" t="s">
        <v>7</v>
      </c>
      <c r="AO22" s="1" t="s">
        <v>21</v>
      </c>
      <c r="AP22" s="1">
        <v>0.86541395963235934</v>
      </c>
      <c r="AQ22" s="1" t="s">
        <v>21</v>
      </c>
      <c r="AR22" s="1">
        <v>0.44839609622527471</v>
      </c>
      <c r="AS22" s="1">
        <v>-0.41142624572646502</v>
      </c>
      <c r="AT22" s="1">
        <v>-0.30451104180995303</v>
      </c>
    </row>
    <row r="23" spans="2:46" x14ac:dyDescent="0.3">
      <c r="N23" s="1" t="s">
        <v>2</v>
      </c>
      <c r="O23" s="1">
        <v>0.01</v>
      </c>
      <c r="P23" s="1">
        <v>0.15</v>
      </c>
      <c r="Q23" s="1">
        <v>0.26</v>
      </c>
      <c r="R23" s="1">
        <f t="shared" ref="R23:R27" si="14" xml:space="preserve"> O23/(P23*Q23)</f>
        <v>0.25641025641025644</v>
      </c>
      <c r="U23" s="1" t="s">
        <v>2</v>
      </c>
      <c r="V23" s="1">
        <v>0</v>
      </c>
      <c r="W23" s="1">
        <v>0.17</v>
      </c>
      <c r="X23" s="1">
        <v>0.26</v>
      </c>
      <c r="Y23" s="1">
        <f t="shared" ref="Y23:Y27" si="15" xml:space="preserve"> V23/ (W23*X23)</f>
        <v>0</v>
      </c>
      <c r="AB23" s="1" t="s">
        <v>2</v>
      </c>
      <c r="AC23" s="1">
        <v>0</v>
      </c>
      <c r="AD23" s="1">
        <v>0.04</v>
      </c>
      <c r="AE23" s="1">
        <v>0.26</v>
      </c>
      <c r="AF23" s="1">
        <f t="shared" ref="AF23:AF27" si="16" xml:space="preserve"> AC23/ (AD23*AE23)</f>
        <v>0</v>
      </c>
      <c r="AN23" s="1" t="s">
        <v>8</v>
      </c>
      <c r="AO23" s="1">
        <v>1.2344652536370231</v>
      </c>
      <c r="AP23" s="1">
        <v>-1.9634741239748859</v>
      </c>
      <c r="AQ23" s="1">
        <v>1.0000000000000002</v>
      </c>
      <c r="AR23" s="1">
        <v>-1.0179219079972626</v>
      </c>
      <c r="AS23" s="1">
        <v>-7.0389327891398012E-2</v>
      </c>
      <c r="AT23" s="1">
        <v>3.6525876025114187E-2</v>
      </c>
    </row>
    <row r="24" spans="2:46" x14ac:dyDescent="0.3">
      <c r="N24" s="1" t="s">
        <v>3</v>
      </c>
      <c r="O24" s="1">
        <v>0.03</v>
      </c>
      <c r="P24" s="1">
        <v>0.15</v>
      </c>
      <c r="Q24" s="1">
        <v>9.9999999999999992E-2</v>
      </c>
      <c r="R24" s="1">
        <f t="shared" si="14"/>
        <v>2.0000000000000004</v>
      </c>
      <c r="U24" s="1" t="s">
        <v>3</v>
      </c>
      <c r="V24" s="1">
        <v>0.05</v>
      </c>
      <c r="W24" s="1">
        <v>0.17</v>
      </c>
      <c r="X24" s="1">
        <v>9.9999999999999992E-2</v>
      </c>
      <c r="Y24" s="1">
        <f t="shared" si="15"/>
        <v>2.9411764705882351</v>
      </c>
      <c r="AB24" s="1" t="s">
        <v>3</v>
      </c>
      <c r="AC24" s="1">
        <v>0.01</v>
      </c>
      <c r="AD24" s="1">
        <v>0.04</v>
      </c>
      <c r="AE24" s="1">
        <v>9.9999999999999992E-2</v>
      </c>
      <c r="AF24" s="1">
        <f t="shared" si="16"/>
        <v>2.5</v>
      </c>
      <c r="AN24" s="1" t="s">
        <v>9</v>
      </c>
      <c r="AO24" s="1" t="s">
        <v>21</v>
      </c>
      <c r="AP24" s="1">
        <v>0.50284388024765125</v>
      </c>
      <c r="AQ24" s="1">
        <v>-0.92599941855622325</v>
      </c>
      <c r="AR24" s="1">
        <v>0.64104117416767059</v>
      </c>
      <c r="AS24" s="1" t="s">
        <v>21</v>
      </c>
      <c r="AT24" s="1">
        <v>0.28045145891120316</v>
      </c>
    </row>
    <row r="25" spans="2:46" x14ac:dyDescent="0.3">
      <c r="N25" s="1" t="s">
        <v>4</v>
      </c>
      <c r="O25" s="1">
        <v>0.02</v>
      </c>
      <c r="P25" s="1">
        <v>0.15</v>
      </c>
      <c r="Q25" s="1">
        <v>0.27</v>
      </c>
      <c r="R25" s="1">
        <f t="shared" si="14"/>
        <v>0.49382716049382713</v>
      </c>
      <c r="U25" s="1" t="s">
        <v>4</v>
      </c>
      <c r="V25" s="1">
        <v>0</v>
      </c>
      <c r="W25" s="1">
        <v>0.17</v>
      </c>
      <c r="X25" s="1">
        <v>0.27</v>
      </c>
      <c r="Y25" s="1">
        <f t="shared" si="15"/>
        <v>0</v>
      </c>
      <c r="AB25" s="1" t="s">
        <v>4</v>
      </c>
      <c r="AC25" s="1">
        <v>0</v>
      </c>
      <c r="AD25" s="1">
        <v>0.04</v>
      </c>
      <c r="AE25" s="1">
        <v>0.27</v>
      </c>
      <c r="AF25" s="1">
        <f t="shared" si="16"/>
        <v>0</v>
      </c>
      <c r="AN25" s="1" t="s">
        <v>10</v>
      </c>
      <c r="AO25" s="1">
        <v>1.6388555087163583</v>
      </c>
      <c r="AP25" s="1" t="s">
        <v>21</v>
      </c>
      <c r="AQ25" s="1">
        <v>1.556393348524385</v>
      </c>
      <c r="AR25" s="1" t="s">
        <v>21</v>
      </c>
      <c r="AS25" s="1">
        <v>1.3340009271879372</v>
      </c>
      <c r="AT25" s="1" t="s">
        <v>21</v>
      </c>
    </row>
    <row r="26" spans="2:46" x14ac:dyDescent="0.3">
      <c r="N26" s="1" t="s">
        <v>5</v>
      </c>
      <c r="O26" s="1">
        <v>0.01</v>
      </c>
      <c r="P26" s="1">
        <v>0.15</v>
      </c>
      <c r="Q26" s="1">
        <v>7.0000000000000007E-2</v>
      </c>
      <c r="R26" s="1">
        <f t="shared" si="14"/>
        <v>0.95238095238095233</v>
      </c>
      <c r="U26" s="1" t="s">
        <v>5</v>
      </c>
      <c r="V26" s="1">
        <v>0.03</v>
      </c>
      <c r="W26" s="1">
        <v>0.17</v>
      </c>
      <c r="X26" s="1">
        <v>7.0000000000000007E-2</v>
      </c>
      <c r="Y26" s="1">
        <f t="shared" si="15"/>
        <v>2.521008403361344</v>
      </c>
      <c r="AB26" s="1" t="s">
        <v>5</v>
      </c>
      <c r="AC26" s="1">
        <v>0.01</v>
      </c>
      <c r="AD26" s="1">
        <v>0.04</v>
      </c>
      <c r="AE26" s="1">
        <v>7.0000000000000007E-2</v>
      </c>
      <c r="AF26" s="1">
        <f t="shared" si="16"/>
        <v>3.5714285714285712</v>
      </c>
      <c r="AN26" s="1" t="s">
        <v>11</v>
      </c>
      <c r="AO26" s="1" t="s">
        <v>21</v>
      </c>
      <c r="AP26" s="1">
        <v>0.41290175493485265</v>
      </c>
      <c r="AQ26" s="1" t="s">
        <v>21</v>
      </c>
      <c r="AR26" s="1">
        <v>0.51045706435752614</v>
      </c>
      <c r="AS26" s="1">
        <v>-0.86393845042397177</v>
      </c>
      <c r="AT26" s="1">
        <v>0.82793925421369641</v>
      </c>
    </row>
    <row r="27" spans="2:46" x14ac:dyDescent="0.3">
      <c r="N27" s="1" t="s">
        <v>6</v>
      </c>
      <c r="O27" s="1">
        <v>0.02</v>
      </c>
      <c r="P27" s="1">
        <v>0.15</v>
      </c>
      <c r="Q27" s="1">
        <v>0.13</v>
      </c>
      <c r="R27" s="1">
        <f t="shared" si="14"/>
        <v>1.0256410256410258</v>
      </c>
      <c r="U27" s="1" t="s">
        <v>6</v>
      </c>
      <c r="V27" s="1">
        <v>0</v>
      </c>
      <c r="W27" s="1">
        <v>0.17</v>
      </c>
      <c r="X27" s="1">
        <v>0.13</v>
      </c>
      <c r="Y27" s="1">
        <f t="shared" si="15"/>
        <v>0</v>
      </c>
      <c r="AB27" s="1" t="s">
        <v>6</v>
      </c>
      <c r="AC27" s="1">
        <v>0</v>
      </c>
      <c r="AD27" s="1">
        <v>0.04</v>
      </c>
      <c r="AE27" s="1">
        <v>0.13</v>
      </c>
      <c r="AF27" s="1">
        <f t="shared" si="16"/>
        <v>0</v>
      </c>
      <c r="AN27" s="1" t="s">
        <v>12</v>
      </c>
      <c r="AO27" s="1">
        <v>1.5563933485243855</v>
      </c>
      <c r="AP27" s="1" t="s">
        <v>21</v>
      </c>
      <c r="AQ27" s="1">
        <v>1.3219280948873624</v>
      </c>
      <c r="AR27" s="1" t="s">
        <v>21</v>
      </c>
      <c r="AS27" s="1">
        <v>1.8365012677171204</v>
      </c>
      <c r="AT27" s="1" t="s">
        <v>21</v>
      </c>
    </row>
    <row r="29" spans="2:46" x14ac:dyDescent="0.3">
      <c r="Y29" s="1" t="s">
        <v>1</v>
      </c>
      <c r="Z29" s="1" t="s">
        <v>2</v>
      </c>
      <c r="AA29" s="1" t="s">
        <v>3</v>
      </c>
      <c r="AB29" s="1" t="s">
        <v>4</v>
      </c>
      <c r="AC29" s="1" t="s">
        <v>5</v>
      </c>
      <c r="AD29" s="1" t="s">
        <v>6</v>
      </c>
      <c r="AN29" s="1" t="s">
        <v>22</v>
      </c>
      <c r="AO29" s="1" t="s">
        <v>1</v>
      </c>
      <c r="AP29" s="1" t="s">
        <v>2</v>
      </c>
      <c r="AQ29" s="1" t="s">
        <v>3</v>
      </c>
      <c r="AR29" s="1" t="s">
        <v>4</v>
      </c>
      <c r="AS29" s="1" t="s">
        <v>5</v>
      </c>
      <c r="AT29" s="1" t="s">
        <v>6</v>
      </c>
    </row>
    <row r="30" spans="2:46" x14ac:dyDescent="0.3">
      <c r="Q30" s="1" t="s">
        <v>7</v>
      </c>
      <c r="R30" s="1" t="s">
        <v>8</v>
      </c>
      <c r="S30" s="1" t="s">
        <v>9</v>
      </c>
      <c r="T30" s="1" t="s">
        <v>10</v>
      </c>
      <c r="U30" s="1" t="s">
        <v>11</v>
      </c>
      <c r="V30" s="1" t="s">
        <v>12</v>
      </c>
      <c r="X30" s="1" t="s">
        <v>7</v>
      </c>
      <c r="Y30" s="1">
        <v>0</v>
      </c>
      <c r="Z30" s="1">
        <v>1.8218623481781375</v>
      </c>
      <c r="AA30" s="1">
        <v>0</v>
      </c>
      <c r="AB30" s="1">
        <v>1.364522417153996</v>
      </c>
      <c r="AC30" s="1">
        <v>0.75187969924812026</v>
      </c>
      <c r="AD30" s="1">
        <v>0.80971659919028338</v>
      </c>
      <c r="AN30" s="1" t="s">
        <v>7</v>
      </c>
      <c r="AO30" s="1" t="s">
        <v>21</v>
      </c>
      <c r="AP30" s="1">
        <v>0.86541395963235934</v>
      </c>
      <c r="AQ30" s="1" t="s">
        <v>21</v>
      </c>
      <c r="AR30" s="1">
        <v>0.44839609622527471</v>
      </c>
      <c r="AS30" s="1">
        <v>0</v>
      </c>
      <c r="AT30" s="1">
        <v>0</v>
      </c>
    </row>
    <row r="31" spans="2:46" x14ac:dyDescent="0.3">
      <c r="Q31" s="1">
        <v>0</v>
      </c>
      <c r="R31" s="1">
        <v>2.3529411764705883</v>
      </c>
      <c r="S31" s="1">
        <v>0</v>
      </c>
      <c r="T31" s="1">
        <v>3.1141868512110729</v>
      </c>
      <c r="U31" s="1">
        <v>0</v>
      </c>
      <c r="V31" s="1">
        <v>2.9411764705882355</v>
      </c>
      <c r="X31" s="1" t="s">
        <v>8</v>
      </c>
      <c r="Y31" s="1">
        <v>2.3529411764705883</v>
      </c>
      <c r="Z31" s="1">
        <v>0.25641025641025644</v>
      </c>
      <c r="AA31" s="1">
        <v>2.0000000000000004</v>
      </c>
      <c r="AB31" s="1">
        <v>0.49382716049382713</v>
      </c>
      <c r="AC31" s="1">
        <v>0.95238095238095233</v>
      </c>
      <c r="AD31" s="1">
        <v>1.0256410256410258</v>
      </c>
      <c r="AN31" s="1" t="s">
        <v>8</v>
      </c>
      <c r="AO31" s="1">
        <v>1.2344652536370231</v>
      </c>
      <c r="AP31" s="1">
        <v>0</v>
      </c>
      <c r="AQ31" s="1">
        <v>1.0000000000000002</v>
      </c>
      <c r="AR31" s="1">
        <v>0</v>
      </c>
      <c r="AS31" s="1">
        <v>0</v>
      </c>
      <c r="AT31" s="1">
        <v>3.6525876025114187E-2</v>
      </c>
    </row>
    <row r="32" spans="2:46" x14ac:dyDescent="0.3">
      <c r="Q32" s="1">
        <v>1.8218623481781375</v>
      </c>
      <c r="R32" s="1">
        <v>0.25641025641025644</v>
      </c>
      <c r="S32" s="1">
        <v>1.417004048582996</v>
      </c>
      <c r="T32" s="1">
        <v>0</v>
      </c>
      <c r="U32" s="1">
        <v>1.331360946745562</v>
      </c>
      <c r="V32" s="1">
        <v>0</v>
      </c>
      <c r="X32" s="1" t="s">
        <v>9</v>
      </c>
      <c r="Y32" s="1">
        <v>0</v>
      </c>
      <c r="Z32" s="1">
        <v>1.417004048582996</v>
      </c>
      <c r="AA32" s="1">
        <v>0.52631578947368418</v>
      </c>
      <c r="AB32" s="1">
        <v>1.5594541910331383</v>
      </c>
      <c r="AC32" s="1">
        <v>0</v>
      </c>
      <c r="AD32" s="1">
        <v>1.214574898785425</v>
      </c>
      <c r="AN32" s="1" t="s">
        <v>9</v>
      </c>
      <c r="AO32" s="1" t="s">
        <v>21</v>
      </c>
      <c r="AP32" s="1">
        <v>0.50284388024765125</v>
      </c>
      <c r="AQ32" s="1">
        <v>0</v>
      </c>
      <c r="AR32" s="1">
        <v>0.64104117416767059</v>
      </c>
      <c r="AS32" s="1" t="s">
        <v>21</v>
      </c>
      <c r="AT32" s="1">
        <v>0.28045145891120316</v>
      </c>
    </row>
    <row r="33" spans="17:46" x14ac:dyDescent="0.3">
      <c r="Q33" s="1">
        <v>0</v>
      </c>
      <c r="R33" s="1">
        <v>2.0000000000000004</v>
      </c>
      <c r="S33" s="1">
        <v>0.52631578947368418</v>
      </c>
      <c r="T33" s="1">
        <v>2.9411764705882351</v>
      </c>
      <c r="U33" s="1">
        <v>0</v>
      </c>
      <c r="V33" s="1">
        <v>2.5</v>
      </c>
      <c r="X33" s="1" t="s">
        <v>10</v>
      </c>
      <c r="Y33" s="1">
        <v>3.1141868512110729</v>
      </c>
      <c r="Z33" s="1">
        <v>0</v>
      </c>
      <c r="AA33" s="1">
        <v>2.9411764705882351</v>
      </c>
      <c r="AB33" s="1">
        <v>0</v>
      </c>
      <c r="AC33" s="1">
        <v>2.521008403361344</v>
      </c>
      <c r="AD33" s="1">
        <v>0</v>
      </c>
      <c r="AN33" s="1" t="s">
        <v>10</v>
      </c>
      <c r="AO33" s="1">
        <v>1.6388555087163583</v>
      </c>
      <c r="AP33" s="1" t="s">
        <v>21</v>
      </c>
      <c r="AQ33" s="1">
        <v>1.556393348524385</v>
      </c>
      <c r="AR33" s="1" t="s">
        <v>21</v>
      </c>
      <c r="AS33" s="1">
        <v>1.3340009271879372</v>
      </c>
      <c r="AT33" s="1" t="s">
        <v>21</v>
      </c>
    </row>
    <row r="34" spans="17:46" x14ac:dyDescent="0.3">
      <c r="Q34" s="1">
        <v>1.364522417153996</v>
      </c>
      <c r="R34" s="1">
        <v>0.49382716049382713</v>
      </c>
      <c r="S34" s="1">
        <v>1.5594541910331383</v>
      </c>
      <c r="T34" s="1">
        <v>0</v>
      </c>
      <c r="U34" s="1">
        <v>1.4245014245014243</v>
      </c>
      <c r="V34" s="1">
        <v>0</v>
      </c>
      <c r="X34" s="1" t="s">
        <v>11</v>
      </c>
      <c r="Y34" s="1">
        <v>0</v>
      </c>
      <c r="Z34" s="1">
        <v>1.331360946745562</v>
      </c>
      <c r="AA34" s="1">
        <v>0</v>
      </c>
      <c r="AB34" s="1">
        <v>1.4245014245014243</v>
      </c>
      <c r="AC34" s="1">
        <v>0.54945054945054939</v>
      </c>
      <c r="AD34" s="1">
        <v>1.7751479289940826</v>
      </c>
      <c r="AN34" s="1" t="s">
        <v>11</v>
      </c>
      <c r="AO34" s="1" t="e">
        <v>#NUM!</v>
      </c>
      <c r="AP34" s="1">
        <v>0.41290175493485265</v>
      </c>
      <c r="AQ34" s="1" t="s">
        <v>21</v>
      </c>
      <c r="AR34" s="1">
        <v>0.51045706435752614</v>
      </c>
      <c r="AS34" s="1">
        <v>0</v>
      </c>
      <c r="AT34" s="1">
        <v>0.82793925421369641</v>
      </c>
    </row>
    <row r="35" spans="17:46" x14ac:dyDescent="0.3">
      <c r="Q35" s="1">
        <v>0.75187969924812026</v>
      </c>
      <c r="R35" s="1">
        <v>0.95238095238095233</v>
      </c>
      <c r="S35" s="1">
        <v>0</v>
      </c>
      <c r="T35" s="1">
        <v>2.521008403361344</v>
      </c>
      <c r="U35" s="1">
        <v>0.54945054945054939</v>
      </c>
      <c r="V35" s="1">
        <v>3.5714285714285712</v>
      </c>
      <c r="X35" s="1" t="s">
        <v>12</v>
      </c>
      <c r="Y35" s="1">
        <v>2.9411764705882355</v>
      </c>
      <c r="Z35" s="1">
        <v>0</v>
      </c>
      <c r="AA35" s="1">
        <v>2.5</v>
      </c>
      <c r="AB35" s="1">
        <v>0</v>
      </c>
      <c r="AC35" s="1">
        <v>3.5714285714285712</v>
      </c>
      <c r="AD35" s="1">
        <v>0</v>
      </c>
      <c r="AN35" s="1" t="s">
        <v>12</v>
      </c>
      <c r="AO35" s="1">
        <v>1.5563933485243855</v>
      </c>
      <c r="AP35" s="1" t="s">
        <v>21</v>
      </c>
      <c r="AQ35" s="1">
        <v>1.3219280948873624</v>
      </c>
      <c r="AR35" s="1" t="s">
        <v>21</v>
      </c>
      <c r="AS35" s="1">
        <v>1.8365012677171204</v>
      </c>
      <c r="AT35" s="1" t="s">
        <v>21</v>
      </c>
    </row>
    <row r="36" spans="17:46" x14ac:dyDescent="0.3">
      <c r="Q36" s="1">
        <v>0.80971659919028338</v>
      </c>
      <c r="R36" s="1">
        <v>1.0256410256410258</v>
      </c>
      <c r="S36" s="1">
        <v>1.214574898785425</v>
      </c>
      <c r="T36" s="1">
        <v>0</v>
      </c>
      <c r="U36" s="1">
        <v>1.7751479289940826</v>
      </c>
      <c r="V36" s="1">
        <v>0</v>
      </c>
    </row>
    <row r="38" spans="17:46" x14ac:dyDescent="0.3">
      <c r="Y38" s="1" t="e">
        <f>MAX(0, LOG(Y30, 2))</f>
        <v>#NUM!</v>
      </c>
      <c r="Z38" s="1">
        <f t="shared" ref="Z38:AD38" si="17">MAX(0, LOG(Z30, 2))</f>
        <v>0.86541395963235934</v>
      </c>
      <c r="AA38" s="1" t="e">
        <f t="shared" si="17"/>
        <v>#NUM!</v>
      </c>
      <c r="AB38" s="1">
        <f t="shared" si="17"/>
        <v>0.44839609622527471</v>
      </c>
      <c r="AC38" s="1">
        <f t="shared" si="17"/>
        <v>0</v>
      </c>
      <c r="AD38" s="1">
        <f t="shared" si="17"/>
        <v>0</v>
      </c>
      <c r="AF38" s="1" t="e">
        <f xml:space="preserve"> LOG(Y30,2)</f>
        <v>#NUM!</v>
      </c>
      <c r="AG38" s="1">
        <f t="shared" ref="AG38:AK38" si="18" xml:space="preserve"> LOG(Z30,2)</f>
        <v>0.86541395963235934</v>
      </c>
      <c r="AH38" s="1" t="e">
        <f t="shared" si="18"/>
        <v>#NUM!</v>
      </c>
      <c r="AI38" s="1">
        <f t="shared" si="18"/>
        <v>0.44839609622527471</v>
      </c>
      <c r="AJ38" s="1">
        <f t="shared" si="18"/>
        <v>-0.41142624572646502</v>
      </c>
      <c r="AK38" s="1">
        <f t="shared" si="18"/>
        <v>-0.30451104180995303</v>
      </c>
    </row>
    <row r="39" spans="17:46" x14ac:dyDescent="0.3">
      <c r="Y39" s="1">
        <f t="shared" ref="Y39:AD39" si="19">MAX(0, LOG(Y31, 2))</f>
        <v>1.2344652536370231</v>
      </c>
      <c r="Z39" s="1">
        <f t="shared" si="19"/>
        <v>0</v>
      </c>
      <c r="AA39" s="1">
        <f t="shared" si="19"/>
        <v>1.0000000000000002</v>
      </c>
      <c r="AB39" s="1">
        <f t="shared" si="19"/>
        <v>0</v>
      </c>
      <c r="AC39" s="1">
        <f t="shared" si="19"/>
        <v>0</v>
      </c>
      <c r="AD39" s="1">
        <f t="shared" si="19"/>
        <v>3.6525876025114187E-2</v>
      </c>
      <c r="AF39" s="1">
        <f t="shared" ref="AF39:AF43" si="20" xml:space="preserve"> LOG(Y31,2)</f>
        <v>1.2344652536370231</v>
      </c>
      <c r="AG39" s="1">
        <f t="shared" ref="AG39:AG43" si="21" xml:space="preserve"> LOG(Z31,2)</f>
        <v>-1.9634741239748859</v>
      </c>
      <c r="AH39" s="1">
        <f t="shared" ref="AH39:AH43" si="22" xml:space="preserve"> LOG(AA31,2)</f>
        <v>1.0000000000000002</v>
      </c>
      <c r="AI39" s="1">
        <f t="shared" ref="AI39:AI43" si="23" xml:space="preserve"> LOG(AB31,2)</f>
        <v>-1.0179219079972626</v>
      </c>
      <c r="AJ39" s="1">
        <f t="shared" ref="AJ39:AJ43" si="24" xml:space="preserve"> LOG(AC31,2)</f>
        <v>-7.0389327891398012E-2</v>
      </c>
      <c r="AK39" s="1">
        <f t="shared" ref="AK39:AK43" si="25" xml:space="preserve"> LOG(AD31,2)</f>
        <v>3.6525876025114187E-2</v>
      </c>
    </row>
    <row r="40" spans="17:46" x14ac:dyDescent="0.3">
      <c r="Y40" s="1" t="e">
        <f t="shared" ref="Y40:AD40" si="26">MAX(0, LOG(Y32, 2))</f>
        <v>#NUM!</v>
      </c>
      <c r="Z40" s="1">
        <f t="shared" si="26"/>
        <v>0.50284388024765125</v>
      </c>
      <c r="AA40" s="1">
        <f t="shared" si="26"/>
        <v>0</v>
      </c>
      <c r="AB40" s="1">
        <f t="shared" si="26"/>
        <v>0.64104117416767059</v>
      </c>
      <c r="AC40" s="1" t="e">
        <f t="shared" si="26"/>
        <v>#NUM!</v>
      </c>
      <c r="AD40" s="1">
        <f t="shared" si="26"/>
        <v>0.28045145891120316</v>
      </c>
      <c r="AF40" s="1" t="e">
        <f t="shared" si="20"/>
        <v>#NUM!</v>
      </c>
      <c r="AG40" s="1">
        <f t="shared" si="21"/>
        <v>0.50284388024765125</v>
      </c>
      <c r="AH40" s="1">
        <f t="shared" si="22"/>
        <v>-0.92599941855622325</v>
      </c>
      <c r="AI40" s="1">
        <f t="shared" si="23"/>
        <v>0.64104117416767059</v>
      </c>
      <c r="AJ40" s="1" t="e">
        <f t="shared" si="24"/>
        <v>#NUM!</v>
      </c>
      <c r="AK40" s="1">
        <f t="shared" si="25"/>
        <v>0.28045145891120316</v>
      </c>
    </row>
    <row r="41" spans="17:46" x14ac:dyDescent="0.3">
      <c r="Y41" s="1">
        <f t="shared" ref="Y41:AD41" si="27">MAX(0, LOG(Y33, 2))</f>
        <v>1.6388555087163583</v>
      </c>
      <c r="Z41" s="1" t="e">
        <f t="shared" si="27"/>
        <v>#NUM!</v>
      </c>
      <c r="AA41" s="1">
        <f t="shared" si="27"/>
        <v>1.556393348524385</v>
      </c>
      <c r="AB41" s="1" t="e">
        <f t="shared" si="27"/>
        <v>#NUM!</v>
      </c>
      <c r="AC41" s="1">
        <f t="shared" si="27"/>
        <v>1.3340009271879372</v>
      </c>
      <c r="AD41" s="1" t="e">
        <f t="shared" si="27"/>
        <v>#NUM!</v>
      </c>
      <c r="AF41" s="1">
        <f t="shared" si="20"/>
        <v>1.6388555087163583</v>
      </c>
      <c r="AG41" s="1" t="e">
        <f t="shared" si="21"/>
        <v>#NUM!</v>
      </c>
      <c r="AH41" s="1">
        <f t="shared" si="22"/>
        <v>1.556393348524385</v>
      </c>
      <c r="AI41" s="1" t="e">
        <f t="shared" si="23"/>
        <v>#NUM!</v>
      </c>
      <c r="AJ41" s="1">
        <f t="shared" si="24"/>
        <v>1.3340009271879372</v>
      </c>
      <c r="AK41" s="1" t="e">
        <f t="shared" si="25"/>
        <v>#NUM!</v>
      </c>
    </row>
    <row r="42" spans="17:46" x14ac:dyDescent="0.3">
      <c r="Y42" s="1" t="e">
        <f t="shared" ref="Y42:AD42" si="28">MAX(0, LOG(Y34, 2))</f>
        <v>#NUM!</v>
      </c>
      <c r="Z42" s="1">
        <f t="shared" si="28"/>
        <v>0.41290175493485265</v>
      </c>
      <c r="AA42" s="1" t="e">
        <f t="shared" si="28"/>
        <v>#NUM!</v>
      </c>
      <c r="AB42" s="1">
        <f t="shared" si="28"/>
        <v>0.51045706435752614</v>
      </c>
      <c r="AC42" s="1">
        <f t="shared" si="28"/>
        <v>0</v>
      </c>
      <c r="AD42" s="1">
        <f t="shared" si="28"/>
        <v>0.82793925421369641</v>
      </c>
      <c r="AF42" s="1" t="e">
        <f t="shared" si="20"/>
        <v>#NUM!</v>
      </c>
      <c r="AG42" s="1">
        <f t="shared" si="21"/>
        <v>0.41290175493485265</v>
      </c>
      <c r="AH42" s="1" t="e">
        <f t="shared" si="22"/>
        <v>#NUM!</v>
      </c>
      <c r="AI42" s="1">
        <f t="shared" si="23"/>
        <v>0.51045706435752614</v>
      </c>
      <c r="AJ42" s="1">
        <f t="shared" si="24"/>
        <v>-0.86393845042397177</v>
      </c>
      <c r="AK42" s="1">
        <f t="shared" si="25"/>
        <v>0.82793925421369641</v>
      </c>
    </row>
    <row r="43" spans="17:46" x14ac:dyDescent="0.3">
      <c r="Y43" s="1">
        <f t="shared" ref="Y43:AD43" si="29">MAX(0, LOG(Y35, 2))</f>
        <v>1.5563933485243855</v>
      </c>
      <c r="Z43" s="1" t="e">
        <f t="shared" si="29"/>
        <v>#NUM!</v>
      </c>
      <c r="AA43" s="1">
        <f t="shared" si="29"/>
        <v>1.3219280948873624</v>
      </c>
      <c r="AB43" s="1" t="e">
        <f t="shared" si="29"/>
        <v>#NUM!</v>
      </c>
      <c r="AC43" s="1">
        <f t="shared" si="29"/>
        <v>1.8365012677171204</v>
      </c>
      <c r="AD43" s="1" t="e">
        <f t="shared" si="29"/>
        <v>#NUM!</v>
      </c>
      <c r="AF43" s="1">
        <f t="shared" si="20"/>
        <v>1.5563933485243855</v>
      </c>
      <c r="AG43" s="1" t="e">
        <f t="shared" si="21"/>
        <v>#NUM!</v>
      </c>
      <c r="AH43" s="1">
        <f t="shared" si="22"/>
        <v>1.3219280948873624</v>
      </c>
      <c r="AI43" s="1" t="e">
        <f t="shared" si="23"/>
        <v>#NUM!</v>
      </c>
      <c r="AJ43" s="1">
        <f t="shared" si="24"/>
        <v>1.8365012677171204</v>
      </c>
      <c r="AK43" s="1" t="e">
        <f t="shared" si="25"/>
        <v>#NUM!</v>
      </c>
    </row>
    <row r="49" spans="5:32" x14ac:dyDescent="0.3">
      <c r="E49" s="1">
        <v>0.1726107969052729</v>
      </c>
      <c r="F49" s="1">
        <v>0.2373893752780212</v>
      </c>
      <c r="G49" s="1">
        <v>0.11593945821090902</v>
      </c>
      <c r="H49" s="1">
        <v>0.24420474020465743</v>
      </c>
      <c r="I49" s="1">
        <v>8.8726795492878804E-2</v>
      </c>
      <c r="J49" s="1">
        <v>0.14115256705333692</v>
      </c>
    </row>
    <row r="50" spans="5:32" x14ac:dyDescent="0.3">
      <c r="E50" s="1">
        <v>0.17</v>
      </c>
      <c r="F50" s="1">
        <v>0.24</v>
      </c>
      <c r="G50" s="1">
        <v>0.12</v>
      </c>
      <c r="H50" s="1">
        <v>0.24</v>
      </c>
      <c r="I50" s="1">
        <v>0.09</v>
      </c>
      <c r="J50" s="1">
        <v>0.14000000000000001</v>
      </c>
      <c r="M50" s="1" t="s">
        <v>16</v>
      </c>
      <c r="N50" s="1" t="s">
        <v>17</v>
      </c>
      <c r="O50" s="1" t="s">
        <v>18</v>
      </c>
      <c r="P50" s="1" t="s">
        <v>14</v>
      </c>
      <c r="Q50" s="1" t="s">
        <v>26</v>
      </c>
      <c r="R50" s="1" t="s">
        <v>23</v>
      </c>
      <c r="T50" s="1" t="s">
        <v>16</v>
      </c>
      <c r="U50" s="1" t="s">
        <v>17</v>
      </c>
      <c r="V50" s="1" t="s">
        <v>18</v>
      </c>
      <c r="W50" s="1" t="s">
        <v>14</v>
      </c>
      <c r="X50" s="1" t="s">
        <v>26</v>
      </c>
      <c r="Y50" s="1" t="s">
        <v>23</v>
      </c>
      <c r="AA50" s="1" t="s">
        <v>16</v>
      </c>
      <c r="AB50" s="1" t="s">
        <v>17</v>
      </c>
      <c r="AC50" s="1" t="s">
        <v>18</v>
      </c>
      <c r="AD50" s="1" t="s">
        <v>14</v>
      </c>
      <c r="AE50" s="1" t="s">
        <v>26</v>
      </c>
      <c r="AF50" s="1" t="s">
        <v>23</v>
      </c>
    </row>
    <row r="51" spans="5:32" x14ac:dyDescent="0.3">
      <c r="M51" s="1" t="s">
        <v>7</v>
      </c>
      <c r="N51" s="1" t="s">
        <v>1</v>
      </c>
      <c r="O51" s="1">
        <v>0</v>
      </c>
      <c r="P51" s="1">
        <v>0.19</v>
      </c>
      <c r="Q51" s="1">
        <v>0.1726107969052729</v>
      </c>
      <c r="R51" s="1">
        <f xml:space="preserve"> O51/(P51*Q51)</f>
        <v>0</v>
      </c>
      <c r="T51" s="1" t="s">
        <v>9</v>
      </c>
      <c r="U51" s="1" t="s">
        <v>1</v>
      </c>
      <c r="V51" s="1">
        <v>0</v>
      </c>
      <c r="W51" s="1">
        <v>0.19</v>
      </c>
      <c r="X51" s="1">
        <v>0.1726107969052729</v>
      </c>
      <c r="Y51" s="1">
        <f xml:space="preserve"> V51/(W51*X51)</f>
        <v>0</v>
      </c>
      <c r="AA51" s="1" t="s">
        <v>11</v>
      </c>
      <c r="AB51" s="1" t="s">
        <v>1</v>
      </c>
      <c r="AC51" s="1">
        <v>0</v>
      </c>
      <c r="AD51" s="1">
        <v>0.26</v>
      </c>
      <c r="AE51" s="1">
        <v>0.1726107969052729</v>
      </c>
      <c r="AF51" s="1">
        <f xml:space="preserve"> AC51/ (AD51*AE51)</f>
        <v>0</v>
      </c>
    </row>
    <row r="52" spans="5:32" x14ac:dyDescent="0.3">
      <c r="N52" s="1" t="s">
        <v>2</v>
      </c>
      <c r="O52" s="1">
        <v>0.09</v>
      </c>
      <c r="P52" s="1">
        <v>0.19</v>
      </c>
      <c r="Q52" s="1">
        <v>0.2373893752780212</v>
      </c>
      <c r="R52" s="1">
        <f t="shared" ref="R52:R56" si="30" xml:space="preserve"> O52/(P52*Q52)</f>
        <v>1.9953892627736824</v>
      </c>
      <c r="U52" s="1" t="s">
        <v>2</v>
      </c>
      <c r="V52" s="1">
        <v>7.0000000000000007E-2</v>
      </c>
      <c r="W52" s="1">
        <v>0.19</v>
      </c>
      <c r="X52" s="1">
        <v>0.2373893752780212</v>
      </c>
      <c r="Y52" s="1">
        <f t="shared" ref="Y52:Y56" si="31" xml:space="preserve"> V52/(W52*X52)</f>
        <v>1.5519694266017532</v>
      </c>
      <c r="AB52" s="1" t="s">
        <v>2</v>
      </c>
      <c r="AC52" s="1">
        <v>0.09</v>
      </c>
      <c r="AD52" s="1">
        <v>0.26</v>
      </c>
      <c r="AE52" s="1">
        <v>0.2373893752780212</v>
      </c>
      <c r="AF52" s="1">
        <f t="shared" ref="AF52:AF56" si="32" xml:space="preserve"> AC52/ (AD52*AE52)</f>
        <v>1.4581690766423063</v>
      </c>
    </row>
    <row r="53" spans="5:32" x14ac:dyDescent="0.3">
      <c r="N53" s="1" t="s">
        <v>3</v>
      </c>
      <c r="O53" s="1">
        <v>0</v>
      </c>
      <c r="P53" s="1">
        <v>0.19</v>
      </c>
      <c r="Q53" s="1">
        <v>0.11593945821090902</v>
      </c>
      <c r="R53" s="1">
        <f t="shared" si="30"/>
        <v>0</v>
      </c>
      <c r="U53" s="1" t="s">
        <v>3</v>
      </c>
      <c r="V53" s="1">
        <v>0.01</v>
      </c>
      <c r="W53" s="1">
        <v>0.19</v>
      </c>
      <c r="X53" s="1">
        <v>0.11593945821090902</v>
      </c>
      <c r="Y53" s="1">
        <f t="shared" si="31"/>
        <v>0.45395743398787236</v>
      </c>
      <c r="AB53" s="1" t="s">
        <v>3</v>
      </c>
      <c r="AC53" s="1">
        <v>0</v>
      </c>
      <c r="AD53" s="1">
        <v>0.26</v>
      </c>
      <c r="AE53" s="1">
        <v>0.11593945821090902</v>
      </c>
      <c r="AF53" s="1">
        <f t="shared" si="32"/>
        <v>0</v>
      </c>
    </row>
    <row r="54" spans="5:32" x14ac:dyDescent="0.3">
      <c r="N54" s="1" t="s">
        <v>4</v>
      </c>
      <c r="O54" s="1">
        <v>7.0000000000000007E-2</v>
      </c>
      <c r="P54" s="1">
        <v>0.19</v>
      </c>
      <c r="Q54" s="1">
        <v>0.24420474020465743</v>
      </c>
      <c r="R54" s="1">
        <f t="shared" si="30"/>
        <v>1.508656434444398</v>
      </c>
      <c r="U54" s="1" t="s">
        <v>4</v>
      </c>
      <c r="V54" s="1">
        <v>0.08</v>
      </c>
      <c r="W54" s="1">
        <v>0.19</v>
      </c>
      <c r="X54" s="1">
        <v>0.24420474020465743</v>
      </c>
      <c r="Y54" s="1">
        <f t="shared" si="31"/>
        <v>1.724178782222169</v>
      </c>
      <c r="AB54" s="1" t="s">
        <v>4</v>
      </c>
      <c r="AC54" s="1">
        <v>0.1</v>
      </c>
      <c r="AD54" s="1">
        <v>0.26</v>
      </c>
      <c r="AE54" s="1">
        <v>0.24420474020465743</v>
      </c>
      <c r="AF54" s="1">
        <f t="shared" si="32"/>
        <v>1.5749710029914041</v>
      </c>
    </row>
    <row r="55" spans="5:32" x14ac:dyDescent="0.3">
      <c r="N55" s="1" t="s">
        <v>5</v>
      </c>
      <c r="O55" s="1">
        <v>0.01</v>
      </c>
      <c r="P55" s="1">
        <v>0.19</v>
      </c>
      <c r="Q55" s="1">
        <v>8.8726795492878804E-2</v>
      </c>
      <c r="R55" s="1">
        <f t="shared" si="30"/>
        <v>0.59318696967470919</v>
      </c>
      <c r="U55" s="1" t="s">
        <v>5</v>
      </c>
      <c r="V55" s="1">
        <v>0</v>
      </c>
      <c r="W55" s="1">
        <v>0.19</v>
      </c>
      <c r="X55" s="1">
        <v>8.8726795492878804E-2</v>
      </c>
      <c r="Y55" s="1">
        <f t="shared" si="31"/>
        <v>0</v>
      </c>
      <c r="AB55" s="1" t="s">
        <v>5</v>
      </c>
      <c r="AC55" s="1">
        <v>0.01</v>
      </c>
      <c r="AD55" s="1">
        <v>0.26</v>
      </c>
      <c r="AE55" s="1">
        <v>8.8726795492878804E-2</v>
      </c>
      <c r="AF55" s="1">
        <f t="shared" si="32"/>
        <v>0.4334827855315182</v>
      </c>
    </row>
    <row r="56" spans="5:32" x14ac:dyDescent="0.3">
      <c r="N56" s="1" t="s">
        <v>6</v>
      </c>
      <c r="O56" s="1">
        <v>0.02</v>
      </c>
      <c r="P56" s="1">
        <v>0.19</v>
      </c>
      <c r="Q56" s="1">
        <v>0.14115256705333692</v>
      </c>
      <c r="R56" s="1">
        <f t="shared" si="30"/>
        <v>0.74574030137872982</v>
      </c>
      <c r="U56" s="1" t="s">
        <v>6</v>
      </c>
      <c r="V56" s="1">
        <v>0.03</v>
      </c>
      <c r="W56" s="1">
        <v>0.19</v>
      </c>
      <c r="X56" s="1">
        <v>0.14115256705333692</v>
      </c>
      <c r="Y56" s="1">
        <f t="shared" si="31"/>
        <v>1.1186104520680946</v>
      </c>
      <c r="AB56" s="1" t="s">
        <v>6</v>
      </c>
      <c r="AC56" s="1">
        <v>0.06</v>
      </c>
      <c r="AD56" s="1">
        <v>0.26</v>
      </c>
      <c r="AE56" s="1">
        <v>0.14115256705333692</v>
      </c>
      <c r="AF56" s="1">
        <f t="shared" si="32"/>
        <v>1.634892199176446</v>
      </c>
    </row>
    <row r="59" spans="5:32" x14ac:dyDescent="0.3">
      <c r="M59" s="1" t="s">
        <v>16</v>
      </c>
      <c r="N59" s="1" t="s">
        <v>17</v>
      </c>
      <c r="O59" s="1" t="s">
        <v>18</v>
      </c>
      <c r="P59" s="1" t="s">
        <v>14</v>
      </c>
      <c r="Q59" s="1" t="s">
        <v>26</v>
      </c>
      <c r="R59" s="1" t="s">
        <v>23</v>
      </c>
      <c r="T59" s="1" t="s">
        <v>16</v>
      </c>
      <c r="U59" s="1" t="s">
        <v>17</v>
      </c>
      <c r="V59" s="1" t="s">
        <v>18</v>
      </c>
      <c r="W59" s="1" t="s">
        <v>14</v>
      </c>
      <c r="X59" s="1" t="s">
        <v>26</v>
      </c>
      <c r="Y59" s="1" t="s">
        <v>23</v>
      </c>
      <c r="AA59" s="1" t="s">
        <v>16</v>
      </c>
      <c r="AB59" s="1" t="s">
        <v>17</v>
      </c>
      <c r="AC59" s="1" t="s">
        <v>18</v>
      </c>
      <c r="AD59" s="1" t="s">
        <v>14</v>
      </c>
      <c r="AE59" s="1" t="s">
        <v>26</v>
      </c>
      <c r="AF59" s="1" t="s">
        <v>23</v>
      </c>
    </row>
    <row r="60" spans="5:32" x14ac:dyDescent="0.3">
      <c r="M60" s="1" t="s">
        <v>8</v>
      </c>
      <c r="N60" s="1" t="s">
        <v>1</v>
      </c>
      <c r="O60" s="1">
        <v>0.06</v>
      </c>
      <c r="P60" s="1">
        <v>0.15</v>
      </c>
      <c r="Q60" s="1">
        <v>0.1726107969052729</v>
      </c>
      <c r="R60" s="1">
        <f xml:space="preserve"> O60/(P60*Q60)</f>
        <v>2.3173521423431933</v>
      </c>
      <c r="T60" s="1" t="s">
        <v>10</v>
      </c>
      <c r="U60" s="1" t="s">
        <v>1</v>
      </c>
      <c r="V60" s="1">
        <v>0.09</v>
      </c>
      <c r="W60" s="1">
        <v>0.17</v>
      </c>
      <c r="X60" s="1">
        <v>0.1726107969052729</v>
      </c>
      <c r="Y60" s="1">
        <f xml:space="preserve"> V60/ (W60*X60)</f>
        <v>3.0670837178071677</v>
      </c>
      <c r="AA60" s="1" t="s">
        <v>12</v>
      </c>
      <c r="AB60" s="1" t="s">
        <v>1</v>
      </c>
      <c r="AC60" s="1">
        <v>0.02</v>
      </c>
      <c r="AD60" s="1">
        <v>0.04</v>
      </c>
      <c r="AE60" s="1">
        <v>0.1726107969052729</v>
      </c>
      <c r="AF60" s="1">
        <f xml:space="preserve"> AC60/ (AD60*AE60)</f>
        <v>2.8966901779289915</v>
      </c>
    </row>
    <row r="61" spans="5:32" x14ac:dyDescent="0.3">
      <c r="N61" s="1" t="s">
        <v>2</v>
      </c>
      <c r="O61" s="1">
        <v>0.01</v>
      </c>
      <c r="P61" s="1">
        <v>0.15</v>
      </c>
      <c r="Q61" s="1">
        <v>0.2373893752780212</v>
      </c>
      <c r="R61" s="1">
        <f t="shared" ref="R61:R65" si="33" xml:space="preserve"> O61/(P61*Q61)</f>
        <v>0.28083256290888869</v>
      </c>
      <c r="U61" s="1" t="s">
        <v>2</v>
      </c>
      <c r="V61" s="1">
        <v>0</v>
      </c>
      <c r="W61" s="1">
        <v>0.17</v>
      </c>
      <c r="X61" s="1">
        <v>0.2373893752780212</v>
      </c>
      <c r="Y61" s="1">
        <f t="shared" ref="Y61:Y65" si="34" xml:space="preserve"> V61/ (W61*X61)</f>
        <v>0</v>
      </c>
      <c r="AB61" s="1" t="s">
        <v>2</v>
      </c>
      <c r="AC61" s="1">
        <v>0</v>
      </c>
      <c r="AD61" s="1">
        <v>0.04</v>
      </c>
      <c r="AE61" s="1">
        <v>0.2373893752780212</v>
      </c>
      <c r="AF61" s="1">
        <f t="shared" ref="AF61:AF65" si="35" xml:space="preserve"> AC61/ (AD61*AE61)</f>
        <v>0</v>
      </c>
    </row>
    <row r="62" spans="5:32" x14ac:dyDescent="0.3">
      <c r="N62" s="1" t="s">
        <v>3</v>
      </c>
      <c r="O62" s="1">
        <v>0.03</v>
      </c>
      <c r="P62" s="1">
        <v>0.15</v>
      </c>
      <c r="Q62" s="1">
        <v>0.11593945821090902</v>
      </c>
      <c r="R62" s="1">
        <f t="shared" si="33"/>
        <v>1.7250382491539149</v>
      </c>
      <c r="U62" s="1" t="s">
        <v>3</v>
      </c>
      <c r="V62" s="1">
        <v>0.05</v>
      </c>
      <c r="W62" s="1">
        <v>0.17</v>
      </c>
      <c r="X62" s="1">
        <v>0.11593945821090902</v>
      </c>
      <c r="Y62" s="1">
        <f t="shared" si="34"/>
        <v>2.53682095463811</v>
      </c>
      <c r="AB62" s="1" t="s">
        <v>3</v>
      </c>
      <c r="AC62" s="1">
        <v>0.01</v>
      </c>
      <c r="AD62" s="1">
        <v>0.04</v>
      </c>
      <c r="AE62" s="1">
        <v>0.11593945821090902</v>
      </c>
      <c r="AF62" s="1">
        <f t="shared" si="35"/>
        <v>2.1562978114423936</v>
      </c>
    </row>
    <row r="63" spans="5:32" x14ac:dyDescent="0.3">
      <c r="N63" s="1" t="s">
        <v>4</v>
      </c>
      <c r="O63" s="1">
        <v>0.02</v>
      </c>
      <c r="P63" s="1">
        <v>0.15</v>
      </c>
      <c r="Q63" s="1">
        <v>0.24420474020465743</v>
      </c>
      <c r="R63" s="1">
        <f t="shared" si="33"/>
        <v>0.54598994770368681</v>
      </c>
      <c r="U63" s="1" t="s">
        <v>4</v>
      </c>
      <c r="V63" s="1">
        <v>0</v>
      </c>
      <c r="W63" s="1">
        <v>0.17</v>
      </c>
      <c r="X63" s="1">
        <v>0.24420474020465743</v>
      </c>
      <c r="Y63" s="1">
        <f t="shared" si="34"/>
        <v>0</v>
      </c>
      <c r="AB63" s="1" t="s">
        <v>4</v>
      </c>
      <c r="AC63" s="1">
        <v>0</v>
      </c>
      <c r="AD63" s="1">
        <v>0.04</v>
      </c>
      <c r="AE63" s="1">
        <v>0.24420474020465743</v>
      </c>
      <c r="AF63" s="1">
        <f t="shared" si="35"/>
        <v>0</v>
      </c>
    </row>
    <row r="64" spans="5:32" x14ac:dyDescent="0.3">
      <c r="N64" s="1" t="s">
        <v>5</v>
      </c>
      <c r="O64" s="1">
        <v>0.01</v>
      </c>
      <c r="P64" s="1">
        <v>0.15</v>
      </c>
      <c r="Q64" s="1">
        <v>8.8726795492878804E-2</v>
      </c>
      <c r="R64" s="1">
        <f t="shared" si="33"/>
        <v>0.75137016158796499</v>
      </c>
      <c r="U64" s="1" t="s">
        <v>5</v>
      </c>
      <c r="V64" s="1">
        <v>0.03</v>
      </c>
      <c r="W64" s="1">
        <v>0.17</v>
      </c>
      <c r="X64" s="1">
        <v>8.8726795492878804E-2</v>
      </c>
      <c r="Y64" s="1">
        <f t="shared" si="34"/>
        <v>1.9889210159681423</v>
      </c>
      <c r="AB64" s="1" t="s">
        <v>5</v>
      </c>
      <c r="AC64" s="1">
        <v>0.01</v>
      </c>
      <c r="AD64" s="1">
        <v>0.04</v>
      </c>
      <c r="AE64" s="1">
        <v>8.8726795492878804E-2</v>
      </c>
      <c r="AF64" s="1">
        <f t="shared" si="35"/>
        <v>2.8176381059548685</v>
      </c>
    </row>
    <row r="65" spans="14:46" x14ac:dyDescent="0.3">
      <c r="N65" s="1" t="s">
        <v>6</v>
      </c>
      <c r="O65" s="1">
        <v>0.02</v>
      </c>
      <c r="P65" s="1">
        <v>0.15</v>
      </c>
      <c r="Q65" s="1">
        <v>0.14115256705333692</v>
      </c>
      <c r="R65" s="1">
        <f t="shared" si="33"/>
        <v>0.94460438174639116</v>
      </c>
      <c r="U65" s="1" t="s">
        <v>6</v>
      </c>
      <c r="V65" s="1">
        <v>0</v>
      </c>
      <c r="W65" s="1">
        <v>0.17</v>
      </c>
      <c r="X65" s="1">
        <v>0.14115256705333692</v>
      </c>
      <c r="Y65" s="1">
        <f t="shared" si="34"/>
        <v>0</v>
      </c>
      <c r="AB65" s="1" t="s">
        <v>6</v>
      </c>
      <c r="AC65" s="1">
        <v>0</v>
      </c>
      <c r="AD65" s="1">
        <v>0.04</v>
      </c>
      <c r="AE65" s="1">
        <v>0.14115256705333692</v>
      </c>
      <c r="AF65" s="1">
        <f t="shared" si="35"/>
        <v>0</v>
      </c>
    </row>
    <row r="68" spans="14:46" x14ac:dyDescent="0.3">
      <c r="Z68" s="1" t="s">
        <v>1</v>
      </c>
      <c r="AA68" s="1" t="s">
        <v>2</v>
      </c>
      <c r="AB68" s="1" t="s">
        <v>3</v>
      </c>
      <c r="AC68" s="1" t="s">
        <v>4</v>
      </c>
      <c r="AD68" s="1" t="s">
        <v>5</v>
      </c>
      <c r="AE68" s="1" t="s">
        <v>6</v>
      </c>
    </row>
    <row r="69" spans="14:46" x14ac:dyDescent="0.3">
      <c r="R69" s="1" t="s">
        <v>7</v>
      </c>
      <c r="S69" s="1" t="s">
        <v>8</v>
      </c>
      <c r="T69" s="1" t="s">
        <v>9</v>
      </c>
      <c r="U69" s="1" t="s">
        <v>10</v>
      </c>
      <c r="V69" s="1" t="s">
        <v>11</v>
      </c>
      <c r="W69" s="1" t="s">
        <v>12</v>
      </c>
      <c r="Y69" s="1" t="s">
        <v>7</v>
      </c>
      <c r="Z69" s="1">
        <v>0</v>
      </c>
      <c r="AA69" s="1">
        <v>1.9953892627736824</v>
      </c>
      <c r="AB69" s="1">
        <v>0</v>
      </c>
      <c r="AC69" s="1">
        <v>1.508656434444398</v>
      </c>
      <c r="AD69" s="1">
        <v>0.59318696967470919</v>
      </c>
      <c r="AE69" s="1">
        <v>0.74574030137872982</v>
      </c>
    </row>
    <row r="70" spans="14:46" x14ac:dyDescent="0.3">
      <c r="R70" s="1">
        <v>0</v>
      </c>
      <c r="S70" s="1">
        <v>2.3173521423431933</v>
      </c>
      <c r="T70" s="1">
        <v>0</v>
      </c>
      <c r="U70" s="1">
        <v>3.0670837178071677</v>
      </c>
      <c r="V70" s="1">
        <v>0</v>
      </c>
      <c r="W70" s="1">
        <v>2.8966901779289915</v>
      </c>
      <c r="Y70" s="1" t="s">
        <v>8</v>
      </c>
      <c r="Z70" s="1">
        <v>2.3173521423431933</v>
      </c>
      <c r="AA70" s="1">
        <v>0.28083256290888869</v>
      </c>
      <c r="AB70" s="1">
        <v>1.7250382491539149</v>
      </c>
      <c r="AC70" s="1">
        <v>0.54598994770368681</v>
      </c>
      <c r="AD70" s="1">
        <v>0.75137016158796499</v>
      </c>
      <c r="AE70" s="1">
        <v>0.94460438174639116</v>
      </c>
    </row>
    <row r="71" spans="14:46" x14ac:dyDescent="0.3">
      <c r="R71" s="1">
        <v>1.9953892627736824</v>
      </c>
      <c r="S71" s="1">
        <v>0.28083256290888869</v>
      </c>
      <c r="T71" s="1">
        <v>1.5519694266017532</v>
      </c>
      <c r="U71" s="1">
        <v>0</v>
      </c>
      <c r="V71" s="1">
        <v>1.4581690766423063</v>
      </c>
      <c r="W71" s="1">
        <v>0</v>
      </c>
      <c r="Y71" s="1" t="s">
        <v>9</v>
      </c>
      <c r="Z71" s="1">
        <v>0</v>
      </c>
      <c r="AA71" s="1">
        <v>1.5519694266017532</v>
      </c>
      <c r="AB71" s="1">
        <v>0.45395743398787236</v>
      </c>
      <c r="AC71" s="1">
        <v>1.724178782222169</v>
      </c>
      <c r="AD71" s="1">
        <v>0</v>
      </c>
      <c r="AE71" s="1">
        <v>1.1186104520680946</v>
      </c>
    </row>
    <row r="72" spans="14:46" x14ac:dyDescent="0.3">
      <c r="R72" s="1">
        <v>0</v>
      </c>
      <c r="S72" s="1">
        <v>1.7250382491539149</v>
      </c>
      <c r="T72" s="1">
        <v>0.45395743398787236</v>
      </c>
      <c r="U72" s="1">
        <v>2.53682095463811</v>
      </c>
      <c r="V72" s="1">
        <v>0</v>
      </c>
      <c r="W72" s="1">
        <v>2.1562978114423936</v>
      </c>
      <c r="Y72" s="1" t="s">
        <v>10</v>
      </c>
      <c r="Z72" s="1">
        <v>3.0670837178071677</v>
      </c>
      <c r="AA72" s="1">
        <v>0</v>
      </c>
      <c r="AB72" s="1">
        <v>2.53682095463811</v>
      </c>
      <c r="AC72" s="1">
        <v>0</v>
      </c>
      <c r="AD72" s="1">
        <v>1.9889210159681423</v>
      </c>
      <c r="AE72" s="1">
        <v>0</v>
      </c>
    </row>
    <row r="73" spans="14:46" x14ac:dyDescent="0.3">
      <c r="R73" s="1">
        <v>1.508656434444398</v>
      </c>
      <c r="S73" s="1">
        <v>0.54598994770368681</v>
      </c>
      <c r="T73" s="1">
        <v>1.724178782222169</v>
      </c>
      <c r="U73" s="1">
        <v>0</v>
      </c>
      <c r="V73" s="1">
        <v>1.5749710029914041</v>
      </c>
      <c r="W73" s="1">
        <v>0</v>
      </c>
      <c r="Y73" s="1" t="s">
        <v>11</v>
      </c>
      <c r="Z73" s="1">
        <v>0</v>
      </c>
      <c r="AA73" s="1">
        <v>1.4581690766423063</v>
      </c>
      <c r="AB73" s="1">
        <v>0</v>
      </c>
      <c r="AC73" s="1">
        <v>1.5749710029914041</v>
      </c>
      <c r="AD73" s="1">
        <v>0.4334827855315182</v>
      </c>
      <c r="AE73" s="1">
        <v>1.634892199176446</v>
      </c>
    </row>
    <row r="74" spans="14:46" x14ac:dyDescent="0.3">
      <c r="R74" s="1">
        <v>0.59318696967470919</v>
      </c>
      <c r="S74" s="1">
        <v>0.75137016158796499</v>
      </c>
      <c r="T74" s="1">
        <v>0</v>
      </c>
      <c r="U74" s="1">
        <v>1.9889210159681423</v>
      </c>
      <c r="V74" s="1">
        <v>0.4334827855315182</v>
      </c>
      <c r="W74" s="1">
        <v>2.8176381059548685</v>
      </c>
      <c r="Y74" s="1" t="s">
        <v>12</v>
      </c>
      <c r="Z74" s="1">
        <v>2.8966901779289915</v>
      </c>
      <c r="AA74" s="1">
        <v>0</v>
      </c>
      <c r="AB74" s="1">
        <v>2.1562978114423936</v>
      </c>
      <c r="AC74" s="1">
        <v>0</v>
      </c>
      <c r="AD74" s="1">
        <v>2.8176381059548685</v>
      </c>
      <c r="AE74" s="1">
        <v>0</v>
      </c>
    </row>
    <row r="75" spans="14:46" x14ac:dyDescent="0.3">
      <c r="R75" s="1">
        <v>0.74574030137872982</v>
      </c>
      <c r="S75" s="1">
        <v>0.94460438174639116</v>
      </c>
      <c r="T75" s="1">
        <v>1.1186104520680946</v>
      </c>
      <c r="U75" s="1">
        <v>0</v>
      </c>
      <c r="V75" s="1">
        <v>1.634892199176446</v>
      </c>
      <c r="W75" s="1">
        <v>0</v>
      </c>
    </row>
    <row r="76" spans="14:46" x14ac:dyDescent="0.3">
      <c r="AN76" s="1" t="s">
        <v>20</v>
      </c>
      <c r="AO76" s="1" t="s">
        <v>1</v>
      </c>
      <c r="AP76" s="1" t="s">
        <v>2</v>
      </c>
      <c r="AQ76" s="1" t="s">
        <v>3</v>
      </c>
      <c r="AR76" s="1" t="s">
        <v>4</v>
      </c>
      <c r="AS76" s="1" t="s">
        <v>5</v>
      </c>
      <c r="AT76" s="1" t="s">
        <v>6</v>
      </c>
    </row>
    <row r="77" spans="14:46" x14ac:dyDescent="0.3">
      <c r="Z77" s="1" t="e">
        <f xml:space="preserve"> LOG(Z69,2)</f>
        <v>#NUM!</v>
      </c>
      <c r="AA77" s="1">
        <f t="shared" ref="AA77:AE77" si="36" xml:space="preserve"> LOG(AA69,2)</f>
        <v>0.99667021646871135</v>
      </c>
      <c r="AB77" s="1" t="e">
        <f t="shared" si="36"/>
        <v>#NUM!</v>
      </c>
      <c r="AC77" s="1">
        <f t="shared" si="36"/>
        <v>0.59326429906722111</v>
      </c>
      <c r="AD77" s="1">
        <f t="shared" si="36"/>
        <v>-0.75344118791098513</v>
      </c>
      <c r="AE77" s="1">
        <f t="shared" si="36"/>
        <v>-0.42325478497360075</v>
      </c>
      <c r="AN77" s="1" t="s">
        <v>7</v>
      </c>
      <c r="AO77" s="1" t="s">
        <v>21</v>
      </c>
      <c r="AP77" s="1">
        <v>0.99667021646871135</v>
      </c>
      <c r="AQ77" s="1" t="s">
        <v>21</v>
      </c>
      <c r="AR77" s="1">
        <v>0.59326429906722111</v>
      </c>
      <c r="AS77" s="1">
        <v>-0.75344118791098513</v>
      </c>
      <c r="AT77" s="1">
        <v>-0.42325478497360075</v>
      </c>
    </row>
    <row r="78" spans="14:46" x14ac:dyDescent="0.3">
      <c r="Z78" s="1">
        <f t="shared" ref="Z78:AE78" si="37" xml:space="preserve"> LOG(Z70,2)</f>
        <v>1.2124772912506869</v>
      </c>
      <c r="AA78" s="1">
        <f t="shared" si="37"/>
        <v>-1.8322178671385339</v>
      </c>
      <c r="AB78" s="1">
        <f t="shared" si="37"/>
        <v>0.78662835102291973</v>
      </c>
      <c r="AC78" s="1">
        <f t="shared" si="37"/>
        <v>-0.87305370515531622</v>
      </c>
      <c r="AD78" s="1">
        <f t="shared" si="37"/>
        <v>-0.41240427007591812</v>
      </c>
      <c r="AE78" s="1">
        <f t="shared" si="37"/>
        <v>-8.2217867138533671E-2</v>
      </c>
      <c r="AN78" s="1" t="s">
        <v>8</v>
      </c>
      <c r="AO78" s="1">
        <v>1.2124772912506869</v>
      </c>
      <c r="AP78" s="1">
        <v>-1.8322178671385339</v>
      </c>
      <c r="AQ78" s="1">
        <v>0.78662835102291973</v>
      </c>
      <c r="AR78" s="1">
        <v>-0.87305370515531622</v>
      </c>
      <c r="AS78" s="1">
        <v>-0.41240427007591812</v>
      </c>
      <c r="AT78" s="1">
        <v>-8.2217867138533671E-2</v>
      </c>
    </row>
    <row r="79" spans="14:46" x14ac:dyDescent="0.3">
      <c r="Z79" s="1" t="e">
        <f t="shared" ref="Z79:AE79" si="38" xml:space="preserve"> LOG(Z71,2)</f>
        <v>#NUM!</v>
      </c>
      <c r="AA79" s="1">
        <f t="shared" si="38"/>
        <v>0.63410013708400326</v>
      </c>
      <c r="AB79" s="1">
        <f t="shared" si="38"/>
        <v>-1.1393710675333035</v>
      </c>
      <c r="AC79" s="1">
        <f t="shared" si="38"/>
        <v>0.78590937700961694</v>
      </c>
      <c r="AD79" s="1" t="e">
        <f t="shared" si="38"/>
        <v>#NUM!</v>
      </c>
      <c r="AE79" s="1">
        <f t="shared" si="38"/>
        <v>0.16170771574755533</v>
      </c>
      <c r="AN79" s="1" t="s">
        <v>9</v>
      </c>
      <c r="AO79" s="1" t="s">
        <v>21</v>
      </c>
      <c r="AP79" s="1">
        <v>0.63410013708400326</v>
      </c>
      <c r="AQ79" s="1">
        <v>-1.1393710675333035</v>
      </c>
      <c r="AR79" s="1">
        <v>0.78590937700961694</v>
      </c>
      <c r="AS79" s="1" t="s">
        <v>21</v>
      </c>
      <c r="AT79" s="1">
        <v>0.16170771574755533</v>
      </c>
    </row>
    <row r="80" spans="14:46" x14ac:dyDescent="0.3">
      <c r="Z80" s="1">
        <f t="shared" ref="Z80:AE80" si="39" xml:space="preserve"> LOG(Z72,2)</f>
        <v>1.6168675463300224</v>
      </c>
      <c r="AA80" s="1" t="e">
        <f t="shared" si="39"/>
        <v>#NUM!</v>
      </c>
      <c r="AB80" s="1">
        <f t="shared" si="39"/>
        <v>1.3430216995473048</v>
      </c>
      <c r="AC80" s="1" t="e">
        <f t="shared" si="39"/>
        <v>#NUM!</v>
      </c>
      <c r="AD80" s="1">
        <f t="shared" si="39"/>
        <v>0.99198598500341706</v>
      </c>
      <c r="AE80" s="1" t="e">
        <f t="shared" si="39"/>
        <v>#NUM!</v>
      </c>
      <c r="AN80" s="1" t="s">
        <v>10</v>
      </c>
      <c r="AO80" s="1">
        <v>1.6168675463300224</v>
      </c>
      <c r="AP80" s="1" t="s">
        <v>21</v>
      </c>
      <c r="AQ80" s="1">
        <v>1.3430216995473048</v>
      </c>
      <c r="AR80" s="1" t="s">
        <v>21</v>
      </c>
      <c r="AS80" s="1">
        <v>0.99198598500341706</v>
      </c>
      <c r="AT80" s="1" t="s">
        <v>21</v>
      </c>
    </row>
    <row r="81" spans="26:46" x14ac:dyDescent="0.3">
      <c r="Z81" s="1" t="e">
        <f t="shared" ref="Z81:AE82" si="40" xml:space="preserve"> LOG(Z73,2)</f>
        <v>#NUM!</v>
      </c>
      <c r="AA81" s="1">
        <f t="shared" si="40"/>
        <v>0.54415801177120471</v>
      </c>
      <c r="AB81" s="1" t="e">
        <f t="shared" si="40"/>
        <v>#NUM!</v>
      </c>
      <c r="AC81" s="1">
        <f t="shared" si="40"/>
        <v>0.65532526719947237</v>
      </c>
      <c r="AD81" s="1">
        <f t="shared" si="40"/>
        <v>-1.205953392608492</v>
      </c>
      <c r="AE81" s="1">
        <f t="shared" si="40"/>
        <v>0.70919551105004863</v>
      </c>
      <c r="AN81" s="1" t="s">
        <v>11</v>
      </c>
      <c r="AO81" s="1" t="s">
        <v>21</v>
      </c>
      <c r="AP81" s="1">
        <v>0.54415801177120471</v>
      </c>
      <c r="AQ81" s="1" t="s">
        <v>21</v>
      </c>
      <c r="AR81" s="1">
        <v>0.65532526719947237</v>
      </c>
      <c r="AS81" s="1">
        <v>-1.205953392608492</v>
      </c>
      <c r="AT81" s="1">
        <v>0.70919551105004863</v>
      </c>
    </row>
    <row r="82" spans="26:46" x14ac:dyDescent="0.3">
      <c r="Z82" s="1">
        <f xml:space="preserve"> LOG(Z74,2)</f>
        <v>1.5344053861380493</v>
      </c>
      <c r="AA82" s="1" t="e">
        <f t="shared" si="40"/>
        <v>#NUM!</v>
      </c>
      <c r="AB82" s="1">
        <f t="shared" si="40"/>
        <v>1.1085564459102821</v>
      </c>
      <c r="AC82" s="1" t="e">
        <f t="shared" si="40"/>
        <v>#NUM!</v>
      </c>
      <c r="AD82" s="1">
        <f t="shared" si="40"/>
        <v>1.4944863255326004</v>
      </c>
      <c r="AE82" s="1" t="e">
        <f t="shared" si="40"/>
        <v>#NUM!</v>
      </c>
      <c r="AN82" s="1" t="s">
        <v>12</v>
      </c>
      <c r="AO82" s="1">
        <v>1.5344053861380493</v>
      </c>
      <c r="AP82" s="1" t="s">
        <v>21</v>
      </c>
      <c r="AQ82" s="1">
        <v>1.1085564459102821</v>
      </c>
      <c r="AR82" s="1" t="s">
        <v>21</v>
      </c>
      <c r="AS82" s="1">
        <v>1.4944863255326004</v>
      </c>
      <c r="AT82" s="1" t="s">
        <v>21</v>
      </c>
    </row>
    <row r="84" spans="26:46" x14ac:dyDescent="0.3">
      <c r="AN84" s="1" t="s">
        <v>22</v>
      </c>
      <c r="AO84" s="1" t="s">
        <v>1</v>
      </c>
      <c r="AP84" s="1" t="s">
        <v>2</v>
      </c>
      <c r="AQ84" s="1" t="s">
        <v>3</v>
      </c>
      <c r="AR84" s="1" t="s">
        <v>4</v>
      </c>
      <c r="AS84" s="1" t="s">
        <v>5</v>
      </c>
      <c r="AT84" s="1" t="s">
        <v>6</v>
      </c>
    </row>
    <row r="85" spans="26:46" x14ac:dyDescent="0.3">
      <c r="Z85" s="1" t="e">
        <f xml:space="preserve"> MAX(0, LOG(Z69,2))</f>
        <v>#NUM!</v>
      </c>
      <c r="AA85" s="1">
        <f t="shared" ref="AA85:AE85" si="41" xml:space="preserve"> MAX(0, LOG(AA69,2))</f>
        <v>0.99667021646871135</v>
      </c>
      <c r="AB85" s="1" t="e">
        <f t="shared" si="41"/>
        <v>#NUM!</v>
      </c>
      <c r="AC85" s="1">
        <f t="shared" si="41"/>
        <v>0.59326429906722111</v>
      </c>
      <c r="AD85" s="1">
        <f t="shared" si="41"/>
        <v>0</v>
      </c>
      <c r="AE85" s="1">
        <f t="shared" si="41"/>
        <v>0</v>
      </c>
      <c r="AN85" s="1" t="s">
        <v>7</v>
      </c>
      <c r="AO85" s="1" t="s">
        <v>21</v>
      </c>
      <c r="AP85" s="1">
        <v>0.99667021646871135</v>
      </c>
      <c r="AQ85" s="1" t="s">
        <v>21</v>
      </c>
      <c r="AR85" s="1">
        <v>0.59326429906722111</v>
      </c>
      <c r="AS85" s="1">
        <v>0</v>
      </c>
      <c r="AT85" s="1">
        <v>0</v>
      </c>
    </row>
    <row r="86" spans="26:46" x14ac:dyDescent="0.3">
      <c r="Z86" s="1">
        <f t="shared" ref="Z86:AE86" si="42" xml:space="preserve"> MAX(0, LOG(Z70,2))</f>
        <v>1.2124772912506869</v>
      </c>
      <c r="AA86" s="1">
        <f t="shared" si="42"/>
        <v>0</v>
      </c>
      <c r="AB86" s="1">
        <f t="shared" si="42"/>
        <v>0.78662835102291973</v>
      </c>
      <c r="AC86" s="1">
        <f t="shared" si="42"/>
        <v>0</v>
      </c>
      <c r="AD86" s="1">
        <f t="shared" si="42"/>
        <v>0</v>
      </c>
      <c r="AE86" s="1">
        <f t="shared" si="42"/>
        <v>0</v>
      </c>
      <c r="AN86" s="1" t="s">
        <v>8</v>
      </c>
      <c r="AO86" s="1">
        <v>1.2124772912506869</v>
      </c>
      <c r="AP86" s="1">
        <v>0</v>
      </c>
      <c r="AQ86" s="1">
        <v>0.78662835102291973</v>
      </c>
      <c r="AR86" s="1">
        <v>0</v>
      </c>
      <c r="AS86" s="1">
        <v>0</v>
      </c>
      <c r="AT86" s="1">
        <v>0</v>
      </c>
    </row>
    <row r="87" spans="26:46" x14ac:dyDescent="0.3">
      <c r="Z87" s="1" t="e">
        <f t="shared" ref="Z87:AE87" si="43" xml:space="preserve"> MAX(0, LOG(Z71,2))</f>
        <v>#NUM!</v>
      </c>
      <c r="AA87" s="1">
        <f t="shared" si="43"/>
        <v>0.63410013708400326</v>
      </c>
      <c r="AB87" s="1">
        <f t="shared" si="43"/>
        <v>0</v>
      </c>
      <c r="AC87" s="1">
        <f t="shared" si="43"/>
        <v>0.78590937700961694</v>
      </c>
      <c r="AD87" s="1" t="e">
        <f t="shared" si="43"/>
        <v>#NUM!</v>
      </c>
      <c r="AE87" s="1">
        <f t="shared" si="43"/>
        <v>0.16170771574755533</v>
      </c>
      <c r="AN87" s="1" t="s">
        <v>9</v>
      </c>
      <c r="AO87" s="1" t="s">
        <v>21</v>
      </c>
      <c r="AP87" s="1">
        <v>0.63410013708400326</v>
      </c>
      <c r="AQ87" s="1">
        <v>0</v>
      </c>
      <c r="AR87" s="1">
        <v>0.78590937700961694</v>
      </c>
      <c r="AS87" s="1" t="s">
        <v>21</v>
      </c>
      <c r="AT87" s="1">
        <v>0.16170771574755533</v>
      </c>
    </row>
    <row r="88" spans="26:46" x14ac:dyDescent="0.3">
      <c r="Z88" s="1">
        <f t="shared" ref="Z88:AE88" si="44" xml:space="preserve"> MAX(0, LOG(Z72,2))</f>
        <v>1.6168675463300224</v>
      </c>
      <c r="AA88" s="1" t="e">
        <f t="shared" si="44"/>
        <v>#NUM!</v>
      </c>
      <c r="AB88" s="1">
        <f t="shared" si="44"/>
        <v>1.3430216995473048</v>
      </c>
      <c r="AC88" s="1" t="e">
        <f t="shared" si="44"/>
        <v>#NUM!</v>
      </c>
      <c r="AD88" s="1">
        <f t="shared" si="44"/>
        <v>0.99198598500341706</v>
      </c>
      <c r="AE88" s="1" t="e">
        <f t="shared" si="44"/>
        <v>#NUM!</v>
      </c>
      <c r="AN88" s="1" t="s">
        <v>10</v>
      </c>
      <c r="AO88" s="1">
        <v>1.6168675463300224</v>
      </c>
      <c r="AP88" s="1" t="s">
        <v>21</v>
      </c>
      <c r="AQ88" s="1">
        <v>1.3430216995473048</v>
      </c>
      <c r="AR88" s="1" t="s">
        <v>21</v>
      </c>
      <c r="AS88" s="1">
        <v>0.99198598500341706</v>
      </c>
      <c r="AT88" s="1" t="s">
        <v>21</v>
      </c>
    </row>
    <row r="89" spans="26:46" x14ac:dyDescent="0.3">
      <c r="Z89" s="1" t="e">
        <f t="shared" ref="Z89:AE89" si="45" xml:space="preserve"> MAX(0, LOG(Z73,2))</f>
        <v>#NUM!</v>
      </c>
      <c r="AA89" s="1">
        <f t="shared" si="45"/>
        <v>0.54415801177120471</v>
      </c>
      <c r="AB89" s="1" t="e">
        <f t="shared" si="45"/>
        <v>#NUM!</v>
      </c>
      <c r="AC89" s="1">
        <f t="shared" si="45"/>
        <v>0.65532526719947237</v>
      </c>
      <c r="AD89" s="1">
        <f t="shared" si="45"/>
        <v>0</v>
      </c>
      <c r="AE89" s="1">
        <f t="shared" si="45"/>
        <v>0.70919551105004863</v>
      </c>
      <c r="AN89" s="1" t="s">
        <v>11</v>
      </c>
      <c r="AO89" s="1" t="s">
        <v>21</v>
      </c>
      <c r="AP89" s="1">
        <v>0.54415801177120471</v>
      </c>
      <c r="AQ89" s="1" t="s">
        <v>21</v>
      </c>
      <c r="AR89" s="1">
        <v>0.65532526719947237</v>
      </c>
      <c r="AS89" s="1">
        <v>0</v>
      </c>
      <c r="AT89" s="1">
        <v>0.70919551105004863</v>
      </c>
    </row>
    <row r="90" spans="26:46" x14ac:dyDescent="0.3">
      <c r="Z90" s="1">
        <f t="shared" ref="Z90:AE90" si="46" xml:space="preserve"> MAX(0, LOG(Z74,2))</f>
        <v>1.5344053861380493</v>
      </c>
      <c r="AA90" s="1" t="e">
        <f t="shared" si="46"/>
        <v>#NUM!</v>
      </c>
      <c r="AB90" s="1">
        <f t="shared" si="46"/>
        <v>1.1085564459102821</v>
      </c>
      <c r="AC90" s="1" t="e">
        <f t="shared" si="46"/>
        <v>#NUM!</v>
      </c>
      <c r="AD90" s="1">
        <f t="shared" si="46"/>
        <v>1.4944863255326004</v>
      </c>
      <c r="AE90" s="1" t="e">
        <f t="shared" si="46"/>
        <v>#NUM!</v>
      </c>
      <c r="AN90" s="1" t="s">
        <v>12</v>
      </c>
      <c r="AO90" s="1">
        <v>1.5344053861380493</v>
      </c>
      <c r="AP90" s="1" t="s">
        <v>21</v>
      </c>
      <c r="AQ90" s="1">
        <v>1.1085564459102821</v>
      </c>
      <c r="AR90" s="1" t="s">
        <v>21</v>
      </c>
      <c r="AS90" s="1">
        <v>1.4944863255326004</v>
      </c>
      <c r="AT90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F9E0-78D9-4700-8D77-AAE7A9E49E4B}">
  <dimension ref="A1:M69"/>
  <sheetViews>
    <sheetView tabSelected="1" topLeftCell="A64" workbookViewId="0">
      <selection activeCell="O85" sqref="O85"/>
    </sheetView>
  </sheetViews>
  <sheetFormatPr defaultRowHeight="14.4" x14ac:dyDescent="0.3"/>
  <cols>
    <col min="1" max="16384" width="8.88671875" style="2"/>
  </cols>
  <sheetData>
    <row r="1" spans="1:13" x14ac:dyDescent="0.3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</row>
    <row r="2" spans="1:13" x14ac:dyDescent="0.3">
      <c r="A2" s="2" t="s">
        <v>32</v>
      </c>
      <c r="B2" s="2" t="s">
        <v>33</v>
      </c>
      <c r="C2" s="2" t="s">
        <v>34</v>
      </c>
      <c r="D2" s="2" t="s">
        <v>35</v>
      </c>
      <c r="E2" s="2" t="s">
        <v>36</v>
      </c>
      <c r="F2" s="2" t="s">
        <v>37</v>
      </c>
      <c r="H2" s="2">
        <v>1</v>
      </c>
      <c r="I2" s="2">
        <v>1</v>
      </c>
      <c r="J2" s="2">
        <v>-2</v>
      </c>
      <c r="K2" s="2">
        <v>0</v>
      </c>
      <c r="L2" s="2">
        <v>0</v>
      </c>
      <c r="M2" s="2">
        <v>0</v>
      </c>
    </row>
    <row r="3" spans="1:13" x14ac:dyDescent="0.3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13" x14ac:dyDescent="0.3">
      <c r="A4" s="2">
        <v>0</v>
      </c>
      <c r="B4" s="2">
        <v>1</v>
      </c>
      <c r="C4" s="2">
        <v>0</v>
      </c>
      <c r="D4" s="2">
        <v>0</v>
      </c>
      <c r="E4" s="2">
        <v>1</v>
      </c>
      <c r="F4" s="2">
        <v>1</v>
      </c>
    </row>
    <row r="5" spans="1:13" x14ac:dyDescent="0.3">
      <c r="A5" s="2">
        <v>1</v>
      </c>
      <c r="B5" s="2">
        <v>0</v>
      </c>
      <c r="C5" s="2">
        <v>0</v>
      </c>
      <c r="D5" s="2">
        <v>1</v>
      </c>
      <c r="E5" s="2">
        <v>0</v>
      </c>
      <c r="F5" s="2">
        <v>1</v>
      </c>
    </row>
    <row r="6" spans="1:13" x14ac:dyDescent="0.3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0</v>
      </c>
    </row>
    <row r="9" spans="1:13" x14ac:dyDescent="0.3">
      <c r="B9" s="2" t="s">
        <v>27</v>
      </c>
      <c r="C9" s="2" t="s">
        <v>28</v>
      </c>
      <c r="D9" s="2" t="s">
        <v>29</v>
      </c>
      <c r="E9" s="2" t="s">
        <v>30</v>
      </c>
      <c r="F9" s="2" t="s">
        <v>31</v>
      </c>
    </row>
    <row r="10" spans="1:13" x14ac:dyDescent="0.3">
      <c r="B10" s="2" t="s">
        <v>32</v>
      </c>
      <c r="C10" s="2" t="s">
        <v>33</v>
      </c>
      <c r="D10" s="2" t="s">
        <v>34</v>
      </c>
      <c r="E10" s="2" t="s">
        <v>35</v>
      </c>
      <c r="F10" s="2" t="s">
        <v>36</v>
      </c>
      <c r="G10" s="2" t="s">
        <v>38</v>
      </c>
      <c r="H10" s="2" t="s">
        <v>39</v>
      </c>
      <c r="I10" s="2" t="s">
        <v>40</v>
      </c>
      <c r="J10" s="2" t="s">
        <v>41</v>
      </c>
      <c r="K10" s="2" t="s">
        <v>42</v>
      </c>
      <c r="L10" s="2" t="s">
        <v>43</v>
      </c>
    </row>
    <row r="11" spans="1:13" x14ac:dyDescent="0.3"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1</v>
      </c>
      <c r="I11" s="2">
        <v>-2</v>
      </c>
      <c r="J11" s="2">
        <v>0</v>
      </c>
      <c r="K11" s="2">
        <v>0</v>
      </c>
      <c r="L11" s="2">
        <v>0</v>
      </c>
    </row>
    <row r="12" spans="1:13" x14ac:dyDescent="0.3">
      <c r="B12" s="2">
        <v>0</v>
      </c>
      <c r="C12" s="2">
        <v>1</v>
      </c>
      <c r="D12" s="2">
        <v>0</v>
      </c>
      <c r="E12" s="2">
        <v>0</v>
      </c>
      <c r="F12" s="2">
        <v>1</v>
      </c>
      <c r="G12" s="2">
        <v>1</v>
      </c>
      <c r="H12" s="2">
        <v>1</v>
      </c>
      <c r="I12" s="2">
        <v>-2</v>
      </c>
      <c r="J12" s="2">
        <v>0</v>
      </c>
      <c r="K12" s="2">
        <v>0</v>
      </c>
      <c r="L12" s="2">
        <v>0</v>
      </c>
    </row>
    <row r="13" spans="1:13" x14ac:dyDescent="0.3">
      <c r="B13" s="2">
        <v>1</v>
      </c>
      <c r="C13" s="2">
        <v>0</v>
      </c>
      <c r="D13" s="2">
        <v>0</v>
      </c>
      <c r="E13" s="2">
        <v>1</v>
      </c>
      <c r="F13" s="2">
        <v>0</v>
      </c>
      <c r="G13" s="2">
        <v>1</v>
      </c>
      <c r="H13" s="2">
        <v>1</v>
      </c>
      <c r="I13" s="2">
        <v>-2</v>
      </c>
      <c r="J13" s="2">
        <v>0</v>
      </c>
      <c r="K13" s="2">
        <v>0</v>
      </c>
      <c r="L13" s="2">
        <v>0</v>
      </c>
    </row>
    <row r="14" spans="1:13" x14ac:dyDescent="0.3"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-2</v>
      </c>
      <c r="J14" s="2">
        <v>0</v>
      </c>
      <c r="K14" s="2">
        <v>0</v>
      </c>
      <c r="L14" s="2">
        <v>0</v>
      </c>
    </row>
    <row r="16" spans="1:13" x14ac:dyDescent="0.3">
      <c r="D16" s="2" t="s">
        <v>45</v>
      </c>
      <c r="E16" s="2" t="s">
        <v>46</v>
      </c>
      <c r="F16" s="2" t="s">
        <v>47</v>
      </c>
      <c r="G16" s="2" t="s">
        <v>48</v>
      </c>
      <c r="H16" s="2" t="s">
        <v>49</v>
      </c>
      <c r="I16" s="2" t="s">
        <v>43</v>
      </c>
      <c r="J16" s="2" t="s">
        <v>44</v>
      </c>
    </row>
    <row r="17" spans="1:13" x14ac:dyDescent="0.3">
      <c r="D17" s="2">
        <f xml:space="preserve"> B11*G11</f>
        <v>0</v>
      </c>
      <c r="E17" s="2">
        <f t="shared" ref="E17:H17" si="0" xml:space="preserve"> C11*H11</f>
        <v>0</v>
      </c>
      <c r="F17" s="2">
        <f t="shared" si="0"/>
        <v>0</v>
      </c>
      <c r="G17" s="2">
        <f t="shared" si="0"/>
        <v>0</v>
      </c>
      <c r="H17" s="2">
        <f t="shared" si="0"/>
        <v>0</v>
      </c>
      <c r="I17" s="2">
        <v>0</v>
      </c>
      <c r="J17" s="2">
        <f xml:space="preserve"> SUM(D17:I17)</f>
        <v>0</v>
      </c>
    </row>
    <row r="18" spans="1:13" x14ac:dyDescent="0.3">
      <c r="D18" s="2">
        <f t="shared" ref="D18:D20" si="1" xml:space="preserve"> B12*G12</f>
        <v>0</v>
      </c>
      <c r="E18" s="2">
        <f t="shared" ref="E18:E20" si="2" xml:space="preserve"> C12*H12</f>
        <v>1</v>
      </c>
      <c r="F18" s="2">
        <f t="shared" ref="F18:F20" si="3" xml:space="preserve"> D12*I12</f>
        <v>0</v>
      </c>
      <c r="G18" s="2">
        <f t="shared" ref="G18:G20" si="4" xml:space="preserve"> E12*J12</f>
        <v>0</v>
      </c>
      <c r="H18" s="2">
        <f t="shared" ref="H18:H20" si="5" xml:space="preserve"> F12*K12</f>
        <v>0</v>
      </c>
      <c r="I18" s="2">
        <v>0</v>
      </c>
      <c r="J18" s="2">
        <f t="shared" ref="J18:J20" si="6" xml:space="preserve"> SUM(D18:I18)</f>
        <v>1</v>
      </c>
    </row>
    <row r="19" spans="1:13" x14ac:dyDescent="0.3">
      <c r="D19" s="2">
        <f t="shared" si="1"/>
        <v>1</v>
      </c>
      <c r="E19" s="2">
        <f t="shared" si="2"/>
        <v>0</v>
      </c>
      <c r="F19" s="2">
        <f t="shared" si="3"/>
        <v>0</v>
      </c>
      <c r="G19" s="2">
        <f t="shared" si="4"/>
        <v>0</v>
      </c>
      <c r="H19" s="2">
        <f t="shared" si="5"/>
        <v>0</v>
      </c>
      <c r="I19" s="2">
        <v>0</v>
      </c>
      <c r="J19" s="2">
        <f t="shared" si="6"/>
        <v>1</v>
      </c>
    </row>
    <row r="20" spans="1:13" x14ac:dyDescent="0.3">
      <c r="D20" s="2">
        <f t="shared" si="1"/>
        <v>1</v>
      </c>
      <c r="E20" s="2">
        <f t="shared" si="2"/>
        <v>1</v>
      </c>
      <c r="F20" s="2">
        <f t="shared" si="3"/>
        <v>-2</v>
      </c>
      <c r="G20" s="2">
        <f t="shared" si="4"/>
        <v>0</v>
      </c>
      <c r="H20" s="2">
        <f t="shared" si="5"/>
        <v>0</v>
      </c>
      <c r="I20" s="2">
        <v>0</v>
      </c>
      <c r="J20" s="2">
        <f t="shared" si="6"/>
        <v>0</v>
      </c>
    </row>
    <row r="29" spans="1:13" x14ac:dyDescent="0.3">
      <c r="A29" s="2" t="s">
        <v>50</v>
      </c>
      <c r="B29" s="2">
        <v>11</v>
      </c>
      <c r="C29" s="2">
        <v>5</v>
      </c>
      <c r="E29" s="2" t="s">
        <v>51</v>
      </c>
      <c r="F29" s="2">
        <v>1</v>
      </c>
      <c r="G29" s="2">
        <v>-1</v>
      </c>
      <c r="H29" s="2">
        <v>2</v>
      </c>
      <c r="I29" s="2">
        <v>3</v>
      </c>
      <c r="J29" s="2">
        <v>0</v>
      </c>
      <c r="K29" s="2" t="s">
        <v>53</v>
      </c>
      <c r="L29" s="2">
        <v>2</v>
      </c>
      <c r="M29" s="2">
        <v>1</v>
      </c>
    </row>
    <row r="30" spans="1:13" x14ac:dyDescent="0.3">
      <c r="B30" s="2">
        <v>18</v>
      </c>
      <c r="C30" s="2">
        <v>10</v>
      </c>
      <c r="F30" s="2">
        <v>4</v>
      </c>
      <c r="G30" s="2">
        <v>0</v>
      </c>
      <c r="H30" s="2">
        <v>-1</v>
      </c>
      <c r="I30" s="2">
        <v>1</v>
      </c>
      <c r="J30" s="2">
        <v>3</v>
      </c>
      <c r="L30" s="2">
        <v>3</v>
      </c>
      <c r="M30" s="2">
        <v>4</v>
      </c>
    </row>
    <row r="31" spans="1:13" x14ac:dyDescent="0.3">
      <c r="B31" s="2">
        <v>-3</v>
      </c>
      <c r="C31" s="2">
        <v>-2</v>
      </c>
      <c r="F31" s="2">
        <v>2</v>
      </c>
      <c r="G31" s="2">
        <v>1</v>
      </c>
      <c r="H31" s="2">
        <v>3</v>
      </c>
      <c r="I31" s="2">
        <v>-5</v>
      </c>
      <c r="J31" s="2">
        <v>-4</v>
      </c>
      <c r="L31" s="2">
        <v>5</v>
      </c>
      <c r="M31" s="2">
        <v>3</v>
      </c>
    </row>
    <row r="32" spans="1:13" x14ac:dyDescent="0.3">
      <c r="B32" s="2">
        <v>1</v>
      </c>
      <c r="C32" s="2">
        <v>-4</v>
      </c>
      <c r="F32" s="2">
        <v>4</v>
      </c>
      <c r="G32" s="2">
        <v>-3</v>
      </c>
      <c r="H32" s="2">
        <v>2</v>
      </c>
      <c r="I32" s="2">
        <v>1</v>
      </c>
      <c r="J32" s="2">
        <v>-3</v>
      </c>
      <c r="L32" s="2">
        <v>1</v>
      </c>
      <c r="M32" s="2">
        <v>1</v>
      </c>
    </row>
    <row r="33" spans="1:13" x14ac:dyDescent="0.3">
      <c r="L33" s="2">
        <v>4</v>
      </c>
      <c r="M33" s="2">
        <v>2</v>
      </c>
    </row>
    <row r="35" spans="1:13" x14ac:dyDescent="0.3">
      <c r="E35" s="2" t="s">
        <v>54</v>
      </c>
      <c r="F35" s="2">
        <v>12</v>
      </c>
      <c r="G35" s="2">
        <v>6</v>
      </c>
      <c r="H35" s="2" t="s">
        <v>52</v>
      </c>
      <c r="I35" s="2">
        <v>-1</v>
      </c>
    </row>
    <row r="36" spans="1:13" x14ac:dyDescent="0.3">
      <c r="F36" s="2">
        <v>16</v>
      </c>
      <c r="G36" s="2">
        <v>8</v>
      </c>
      <c r="I36" s="2">
        <v>2</v>
      </c>
    </row>
    <row r="37" spans="1:13" x14ac:dyDescent="0.3">
      <c r="F37" s="2">
        <v>1</v>
      </c>
      <c r="G37" s="2">
        <v>2</v>
      </c>
      <c r="I37" s="2">
        <v>-4</v>
      </c>
    </row>
    <row r="38" spans="1:13" x14ac:dyDescent="0.3">
      <c r="F38" s="2">
        <v>-2</v>
      </c>
      <c r="G38" s="2">
        <v>-7</v>
      </c>
      <c r="I38" s="2">
        <v>3</v>
      </c>
    </row>
    <row r="40" spans="1:13" x14ac:dyDescent="0.3">
      <c r="E40" s="2" t="s">
        <v>55</v>
      </c>
      <c r="F40" s="2">
        <v>11</v>
      </c>
      <c r="G40" s="2">
        <v>5</v>
      </c>
    </row>
    <row r="41" spans="1:13" x14ac:dyDescent="0.3">
      <c r="F41" s="2">
        <v>18</v>
      </c>
      <c r="G41" s="2">
        <v>10</v>
      </c>
    </row>
    <row r="42" spans="1:13" x14ac:dyDescent="0.3">
      <c r="F42" s="2">
        <v>-3</v>
      </c>
      <c r="G42" s="2">
        <v>-2</v>
      </c>
    </row>
    <row r="43" spans="1:13" x14ac:dyDescent="0.3">
      <c r="F43" s="2">
        <v>1</v>
      </c>
      <c r="G43" s="2">
        <v>-4</v>
      </c>
    </row>
    <row r="46" spans="1:13" x14ac:dyDescent="0.3">
      <c r="A46" s="2" t="s">
        <v>56</v>
      </c>
      <c r="B46" s="2">
        <v>19</v>
      </c>
      <c r="C46" s="2">
        <v>12</v>
      </c>
      <c r="E46" s="2" t="s">
        <v>57</v>
      </c>
      <c r="F46" s="2">
        <v>2</v>
      </c>
      <c r="G46" s="2">
        <v>-1</v>
      </c>
      <c r="H46" s="2">
        <v>-1</v>
      </c>
      <c r="I46" s="2">
        <v>3</v>
      </c>
      <c r="J46" s="2" t="s">
        <v>50</v>
      </c>
      <c r="K46" s="2">
        <v>11</v>
      </c>
      <c r="L46" s="2">
        <v>5</v>
      </c>
    </row>
    <row r="47" spans="1:13" x14ac:dyDescent="0.3">
      <c r="B47" s="2">
        <v>3</v>
      </c>
      <c r="C47" s="2">
        <v>3</v>
      </c>
      <c r="F47" s="2">
        <v>-2</v>
      </c>
      <c r="G47" s="2">
        <v>1</v>
      </c>
      <c r="H47" s="2">
        <v>-5</v>
      </c>
      <c r="I47" s="2">
        <v>4</v>
      </c>
      <c r="K47" s="2">
        <v>18</v>
      </c>
      <c r="L47" s="2">
        <v>10</v>
      </c>
    </row>
    <row r="48" spans="1:13" x14ac:dyDescent="0.3">
      <c r="K48" s="2">
        <v>0</v>
      </c>
      <c r="L48" s="2">
        <v>0</v>
      </c>
    </row>
    <row r="49" spans="2:12" x14ac:dyDescent="0.3">
      <c r="K49" s="2">
        <v>1</v>
      </c>
      <c r="L49" s="2">
        <v>0</v>
      </c>
    </row>
    <row r="51" spans="2:12" x14ac:dyDescent="0.3">
      <c r="E51" s="2" t="s">
        <v>58</v>
      </c>
      <c r="F51" s="2">
        <v>7</v>
      </c>
      <c r="G51" s="2">
        <v>0</v>
      </c>
      <c r="H51" s="2" t="s">
        <v>59</v>
      </c>
      <c r="I51" s="2">
        <v>12</v>
      </c>
    </row>
    <row r="52" spans="2:12" x14ac:dyDescent="0.3">
      <c r="F52" s="2">
        <v>0</v>
      </c>
      <c r="G52" s="2">
        <v>0</v>
      </c>
      <c r="I52" s="2">
        <v>3</v>
      </c>
    </row>
    <row r="56" spans="2:12" x14ac:dyDescent="0.3">
      <c r="E56" s="2" t="s">
        <v>60</v>
      </c>
      <c r="F56" s="2">
        <v>19</v>
      </c>
      <c r="G56" s="2">
        <v>12</v>
      </c>
    </row>
    <row r="57" spans="2:12" x14ac:dyDescent="0.3">
      <c r="F57" s="2">
        <v>3</v>
      </c>
      <c r="G57" s="2">
        <v>3</v>
      </c>
    </row>
    <row r="61" spans="2:12" x14ac:dyDescent="0.3">
      <c r="B61" s="2" t="s">
        <v>27</v>
      </c>
      <c r="C61" s="2" t="s">
        <v>28</v>
      </c>
      <c r="D61" s="2" t="s">
        <v>29</v>
      </c>
      <c r="E61" s="2" t="s">
        <v>61</v>
      </c>
    </row>
    <row r="62" spans="2:12" x14ac:dyDescent="0.3">
      <c r="B62" s="2">
        <v>0.5</v>
      </c>
      <c r="C62" s="2">
        <v>-2</v>
      </c>
      <c r="D62" s="2">
        <v>6</v>
      </c>
      <c r="E62" s="2">
        <v>4.5</v>
      </c>
    </row>
    <row r="68" spans="3:6" x14ac:dyDescent="0.3">
      <c r="C68" s="2" t="s">
        <v>62</v>
      </c>
      <c r="D68" s="2" t="s">
        <v>43</v>
      </c>
      <c r="E68" s="2" t="s">
        <v>17</v>
      </c>
      <c r="F68" s="2" t="s">
        <v>63</v>
      </c>
    </row>
    <row r="69" spans="3:6" x14ac:dyDescent="0.3">
      <c r="C69" s="2">
        <v>2.4</v>
      </c>
      <c r="D69" s="2">
        <v>4.3</v>
      </c>
      <c r="E69" s="2">
        <v>2.6</v>
      </c>
      <c r="F69" s="2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PMI</vt:lpstr>
      <vt:lpstr>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PEDDI</dc:creator>
  <cp:lastModifiedBy>ROHITH PEDDI</cp:lastModifiedBy>
  <dcterms:created xsi:type="dcterms:W3CDTF">2020-11-06T00:16:47Z</dcterms:created>
  <dcterms:modified xsi:type="dcterms:W3CDTF">2020-11-07T20:49:56Z</dcterms:modified>
</cp:coreProperties>
</file>