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👨‍💻Skill Sequel\2. docs for studies skill sequel 📝\Notes 📝\Excel for DS\"/>
    </mc:Choice>
  </mc:AlternateContent>
  <xr:revisionPtr revIDLastSave="0" documentId="13_ncr:1_{76BFBA68-4A1E-4472-BC77-73FD5207974B}" xr6:coauthVersionLast="47" xr6:coauthVersionMax="47" xr10:uidLastSave="{00000000-0000-0000-0000-000000000000}"/>
  <bookViews>
    <workbookView xWindow="-110" yWindow="-110" windowWidth="19420" windowHeight="11020" activeTab="1" xr2:uid="{F7ACE438-7DAA-43A9-993E-4E7B6B6D4443}"/>
  </bookViews>
  <sheets>
    <sheet name="Practice 1" sheetId="1" r:id="rId1"/>
    <sheet name="Practice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8" i="2"/>
  <c r="B8" i="1"/>
  <c r="E17" i="1"/>
  <c r="E19" i="2"/>
  <c r="E18" i="2"/>
  <c r="F15" i="2"/>
  <c r="F11" i="2"/>
  <c r="F8" i="2"/>
  <c r="F2" i="2"/>
  <c r="F5" i="2"/>
  <c r="N16" i="1"/>
  <c r="H22" i="1"/>
  <c r="G23" i="1"/>
  <c r="H23" i="1"/>
  <c r="G22" i="1"/>
  <c r="E22" i="1"/>
  <c r="C22" i="1"/>
  <c r="D22" i="1"/>
  <c r="C28" i="1"/>
  <c r="H28" i="1"/>
  <c r="D28" i="1"/>
  <c r="E28" i="1"/>
  <c r="E23" i="1"/>
  <c r="F22" i="1"/>
  <c r="E12" i="1"/>
  <c r="J29" i="1"/>
  <c r="H29" i="1"/>
  <c r="J28" i="1"/>
  <c r="F28" i="1"/>
  <c r="D23" i="1"/>
  <c r="F23" i="1"/>
  <c r="C23" i="1"/>
  <c r="F17" i="1"/>
  <c r="I12" i="1"/>
  <c r="H12" i="1"/>
  <c r="G12" i="1"/>
  <c r="F12" i="1"/>
</calcChain>
</file>

<file path=xl/sharedStrings.xml><?xml version="1.0" encoding="utf-8"?>
<sst xmlns="http://schemas.openxmlformats.org/spreadsheetml/2006/main" count="69" uniqueCount="47">
  <si>
    <t>name</t>
  </si>
  <si>
    <t>sub1</t>
  </si>
  <si>
    <t>sub2</t>
  </si>
  <si>
    <t>sub3</t>
  </si>
  <si>
    <t>sub4</t>
  </si>
  <si>
    <t>sub5</t>
  </si>
  <si>
    <t>Rohith</t>
  </si>
  <si>
    <t>sachin</t>
  </si>
  <si>
    <t>rohith</t>
  </si>
  <si>
    <t>VLOOKUP</t>
  </si>
  <si>
    <t>HLOOKUP</t>
  </si>
  <si>
    <t>total(sum)</t>
  </si>
  <si>
    <t>avg</t>
  </si>
  <si>
    <t>min</t>
  </si>
  <si>
    <t>max</t>
  </si>
  <si>
    <t>count</t>
  </si>
  <si>
    <t>countif</t>
  </si>
  <si>
    <t>class</t>
  </si>
  <si>
    <t>total marks</t>
  </si>
  <si>
    <t>section</t>
  </si>
  <si>
    <t>A</t>
  </si>
  <si>
    <t>B</t>
  </si>
  <si>
    <t>sumif (b)</t>
  </si>
  <si>
    <t>countif(b)</t>
  </si>
  <si>
    <t>index(9B,)</t>
  </si>
  <si>
    <t>match(418)</t>
  </si>
  <si>
    <t>concat</t>
  </si>
  <si>
    <t>concatinate</t>
  </si>
  <si>
    <t xml:space="preserve"> </t>
  </si>
  <si>
    <t xml:space="preserve">Total </t>
  </si>
  <si>
    <t>Table 1</t>
  </si>
  <si>
    <t>Table 2</t>
  </si>
  <si>
    <t>from the range of criteria, we need to select criteria to sum the values of another column w.r.t given criteria</t>
  </si>
  <si>
    <t>SUM</t>
  </si>
  <si>
    <t>SUMIF</t>
  </si>
  <si>
    <t>COUNT</t>
  </si>
  <si>
    <t>COUNTIF</t>
  </si>
  <si>
    <t>It will count those rows or cells which contains morethen 50: here only 2 we have 56 and 75</t>
  </si>
  <si>
    <t>count if given criteria is accepted given criteria &gt;50</t>
  </si>
  <si>
    <t>second highest value</t>
  </si>
  <si>
    <t>Choose sing th range and K value is 2 means 2nd highest value k=3 means 3rd highest value</t>
  </si>
  <si>
    <t>ID</t>
  </si>
  <si>
    <t>SCORE</t>
  </si>
  <si>
    <t>team count</t>
  </si>
  <si>
    <t>score</t>
  </si>
  <si>
    <t xml:space="preserve">                   Count the selected individual values / count the selected arenge w.r.t to cells or rows</t>
  </si>
  <si>
    <t xml:space="preserve">                   just adding value by selecting one by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</si>
</sst>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7F7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43" fontId="3" fillId="7" borderId="0" xfId="1" applyFont="1" applyFill="1"/>
    <xf numFmtId="167" fontId="3" fillId="7" borderId="0" xfId="1" applyNumberFormat="1" applyFont="1" applyFill="1"/>
    <xf numFmtId="0" fontId="2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10" borderId="0" xfId="0" applyFill="1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6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5" borderId="1" xfId="0" applyFill="1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 applyAlignment="1"/>
    <xf numFmtId="0" fontId="0" fillId="5" borderId="5" xfId="0" applyFill="1" applyBorder="1"/>
    <xf numFmtId="0" fontId="0" fillId="5" borderId="6" xfId="0" applyFill="1" applyBorder="1" applyAlignment="1">
      <alignment horizontal="left"/>
    </xf>
    <xf numFmtId="0" fontId="0" fillId="9" borderId="1" xfId="0" applyFill="1" applyBorder="1"/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/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A7F7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29</xdr:row>
      <xdr:rowOff>31750</xdr:rowOff>
    </xdr:from>
    <xdr:to>
      <xdr:col>11</xdr:col>
      <xdr:colOff>88900</xdr:colOff>
      <xdr:row>33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ED9E68-3434-0280-B91D-6F79B42BCB5B}"/>
            </a:ext>
          </a:extLst>
        </xdr:cNvPr>
        <xdr:cNvSpPr txBox="1"/>
      </xdr:nvSpPr>
      <xdr:spPr>
        <a:xfrm>
          <a:off x="5511800" y="5372100"/>
          <a:ext cx="1346200" cy="80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CONCAT:</a:t>
          </a:r>
          <a:r>
            <a:rPr lang="en-IN" sz="1100" baseline="0"/>
            <a:t> - it can be merge the range of selection and individual selection</a:t>
          </a:r>
          <a:endParaRPr lang="en-IN" sz="1100"/>
        </a:p>
      </xdr:txBody>
    </xdr:sp>
    <xdr:clientData/>
  </xdr:twoCellAnchor>
  <xdr:twoCellAnchor>
    <xdr:from>
      <xdr:col>5</xdr:col>
      <xdr:colOff>590550</xdr:colOff>
      <xdr:row>29</xdr:row>
      <xdr:rowOff>88900</xdr:rowOff>
    </xdr:from>
    <xdr:to>
      <xdr:col>7</xdr:col>
      <xdr:colOff>571500</xdr:colOff>
      <xdr:row>33</xdr:row>
      <xdr:rowOff>146050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E99985-23DF-BA16-3766-249573754F8D}"/>
            </a:ext>
          </a:extLst>
        </xdr:cNvPr>
        <xdr:cNvSpPr txBox="1"/>
      </xdr:nvSpPr>
      <xdr:spPr>
        <a:xfrm>
          <a:off x="3638550" y="5429250"/>
          <a:ext cx="1200150" cy="793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CONCATENATE: - it can only merge individual</a:t>
          </a:r>
          <a:r>
            <a:rPr lang="en-IN" sz="1100" baseline="0"/>
            <a:t> selection</a:t>
          </a:r>
          <a:endParaRPr lang="en-IN" sz="1100"/>
        </a:p>
      </xdr:txBody>
    </xdr:sp>
    <xdr:clientData/>
  </xdr:twoCellAnchor>
  <xdr:twoCellAnchor>
    <xdr:from>
      <xdr:col>6</xdr:col>
      <xdr:colOff>19050</xdr:colOff>
      <xdr:row>23</xdr:row>
      <xdr:rowOff>19050</xdr:rowOff>
    </xdr:from>
    <xdr:to>
      <xdr:col>8</xdr:col>
      <xdr:colOff>44450</xdr:colOff>
      <xdr:row>25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48261E-CC85-9C61-6212-C8F42F3F8969}"/>
            </a:ext>
          </a:extLst>
        </xdr:cNvPr>
        <xdr:cNvSpPr txBox="1"/>
      </xdr:nvSpPr>
      <xdr:spPr>
        <a:xfrm>
          <a:off x="3676650" y="4254500"/>
          <a:ext cx="124460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COUNT: counts the total selection</a:t>
          </a:r>
        </a:p>
      </xdr:txBody>
    </xdr:sp>
    <xdr:clientData/>
  </xdr:twoCellAnchor>
  <xdr:twoCellAnchor>
    <xdr:from>
      <xdr:col>8</xdr:col>
      <xdr:colOff>190500</xdr:colOff>
      <xdr:row>20</xdr:row>
      <xdr:rowOff>133350</xdr:rowOff>
    </xdr:from>
    <xdr:to>
      <xdr:col>10</xdr:col>
      <xdr:colOff>615950</xdr:colOff>
      <xdr:row>23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81C8CCD-9138-D8AA-B4E3-0C0CD25A1D5E}"/>
            </a:ext>
          </a:extLst>
        </xdr:cNvPr>
        <xdr:cNvSpPr txBox="1"/>
      </xdr:nvSpPr>
      <xdr:spPr>
        <a:xfrm>
          <a:off x="5118100" y="3816350"/>
          <a:ext cx="16446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COUNTIF: - counts if the total values are above 2</a:t>
          </a:r>
        </a:p>
      </xdr:txBody>
    </xdr:sp>
    <xdr:clientData/>
  </xdr:twoCellAnchor>
  <xdr:twoCellAnchor>
    <xdr:from>
      <xdr:col>0</xdr:col>
      <xdr:colOff>603250</xdr:colOff>
      <xdr:row>28</xdr:row>
      <xdr:rowOff>114300</xdr:rowOff>
    </xdr:from>
    <xdr:to>
      <xdr:col>2</xdr:col>
      <xdr:colOff>558800</xdr:colOff>
      <xdr:row>33</xdr:row>
      <xdr:rowOff>44450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5932DE-64B8-7CD6-DDF7-054B75F82B1B}"/>
            </a:ext>
          </a:extLst>
        </xdr:cNvPr>
        <xdr:cNvSpPr txBox="1"/>
      </xdr:nvSpPr>
      <xdr:spPr>
        <a:xfrm>
          <a:off x="603250" y="5270500"/>
          <a:ext cx="1174750" cy="85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SUMIF: - 2260 is the total of section B in the table 2</a:t>
          </a:r>
        </a:p>
      </xdr:txBody>
    </xdr:sp>
    <xdr:clientData/>
  </xdr:twoCellAnchor>
  <xdr:twoCellAnchor>
    <xdr:from>
      <xdr:col>3</xdr:col>
      <xdr:colOff>12700</xdr:colOff>
      <xdr:row>28</xdr:row>
      <xdr:rowOff>139700</xdr:rowOff>
    </xdr:from>
    <xdr:to>
      <xdr:col>5</xdr:col>
      <xdr:colOff>12700</xdr:colOff>
      <xdr:row>31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C2CCBE9-18F9-6251-BBA0-E4F53BC85806}"/>
            </a:ext>
          </a:extLst>
        </xdr:cNvPr>
        <xdr:cNvSpPr txBox="1"/>
      </xdr:nvSpPr>
      <xdr:spPr>
        <a:xfrm>
          <a:off x="1841500" y="5295900"/>
          <a:ext cx="12192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COUNTIF: -  total count of section B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1E6FE-A381-40C5-8B46-AE6A3AA14F66}" name="Table1" displayName="Table1" ref="D4:I6" totalsRowShown="0">
  <autoFilter ref="D4:I6" xr:uid="{6731E6FE-A381-40C5-8B46-AE6A3AA14F66}"/>
  <tableColumns count="6">
    <tableColumn id="1" xr3:uid="{DDD94CC4-0C3C-4842-84A0-CB68ABE9E096}" name="name"/>
    <tableColumn id="2" xr3:uid="{594951D0-6ED3-4E52-811A-2CBE1912546B}" name="sub1"/>
    <tableColumn id="3" xr3:uid="{1EA4B134-ADBF-42EE-8DD6-2382D5D0969F}" name="sub2"/>
    <tableColumn id="4" xr3:uid="{27323E01-57F4-429F-8308-95452DA1766A}" name="sub3"/>
    <tableColumn id="5" xr3:uid="{5A19FD47-CC86-4BB1-9A71-88ACBBA1DDD7}" name="sub4"/>
    <tableColumn id="6" xr3:uid="{45E50F36-298D-447B-9EB5-DA51D794316F}" name="sub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C29718-E3B7-4CCE-B752-E2031B5A97BA}" name="Table2" displayName="Table2" ref="L4:N16" totalsRowShown="0">
  <autoFilter ref="L4:N16" xr:uid="{E3C29718-E3B7-4CCE-B752-E2031B5A97BA}"/>
  <tableColumns count="3">
    <tableColumn id="1" xr3:uid="{AC9DAE4E-88C8-4965-9DDF-D31B0567DFC8}" name="class"/>
    <tableColumn id="2" xr3:uid="{E2ED0A92-5A43-41C5-B5BE-BA0A494CB676}" name="section"/>
    <tableColumn id="3" xr3:uid="{21971CBC-63E7-404A-9FE7-002E2135E1AE}" name="total marks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8C1003-3D4A-4887-BCC3-A0B6AED3EFE1}" name="Table3" displayName="Table3" ref="A1:C11" totalsRowShown="0">
  <autoFilter ref="A1:C11" xr:uid="{E68C1003-3D4A-4887-BCC3-A0B6AED3EFE1}"/>
  <tableColumns count="3">
    <tableColumn id="1" xr3:uid="{A3F2AF45-8B24-4389-9C3B-AD59BAB814C7}" name="ID"/>
    <tableColumn id="2" xr3:uid="{319D9F8A-F9F5-4D28-AC20-744DF7558690}" name="SCORE"/>
    <tableColumn id="3" xr3:uid="{06D54458-775E-4452-A24A-327CFD0FB916}" name="team count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4232-7DF7-479B-A082-6D01D4416AD2}">
  <dimension ref="B3:N29"/>
  <sheetViews>
    <sheetView workbookViewId="0">
      <selection activeCell="B9" sqref="B9"/>
    </sheetView>
  </sheetViews>
  <sheetFormatPr defaultRowHeight="14.5" x14ac:dyDescent="0.35"/>
  <cols>
    <col min="3" max="3" width="9.453125" bestFit="1" customWidth="1"/>
    <col min="11" max="11" width="9.6328125" customWidth="1"/>
    <col min="13" max="13" width="8.81640625" customWidth="1"/>
    <col min="14" max="14" width="12.453125" customWidth="1"/>
  </cols>
  <sheetData>
    <row r="3" spans="2:14" x14ac:dyDescent="0.35">
      <c r="D3" s="4" t="s">
        <v>30</v>
      </c>
      <c r="E3" s="4"/>
      <c r="F3" s="4"/>
      <c r="G3" s="4"/>
      <c r="H3" s="4"/>
      <c r="I3" s="4"/>
      <c r="L3" s="4" t="s">
        <v>31</v>
      </c>
      <c r="M3" s="4"/>
      <c r="N3" s="4"/>
    </row>
    <row r="4" spans="2:14" x14ac:dyDescent="0.3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L4" t="s">
        <v>17</v>
      </c>
      <c r="M4" t="s">
        <v>19</v>
      </c>
      <c r="N4" t="s">
        <v>18</v>
      </c>
    </row>
    <row r="5" spans="2:14" x14ac:dyDescent="0.35">
      <c r="D5" t="s">
        <v>6</v>
      </c>
      <c r="E5">
        <v>89</v>
      </c>
      <c r="F5">
        <v>97</v>
      </c>
      <c r="G5">
        <v>97</v>
      </c>
      <c r="H5">
        <v>81</v>
      </c>
      <c r="I5">
        <v>46</v>
      </c>
      <c r="L5">
        <v>9</v>
      </c>
      <c r="M5" t="s">
        <v>20</v>
      </c>
      <c r="N5">
        <v>507</v>
      </c>
    </row>
    <row r="6" spans="2:14" x14ac:dyDescent="0.35">
      <c r="D6" t="s">
        <v>7</v>
      </c>
      <c r="E6">
        <v>90</v>
      </c>
      <c r="F6">
        <v>98</v>
      </c>
      <c r="G6">
        <v>87</v>
      </c>
      <c r="H6">
        <v>65</v>
      </c>
      <c r="I6">
        <v>45</v>
      </c>
      <c r="L6">
        <v>9</v>
      </c>
      <c r="M6" t="s">
        <v>20</v>
      </c>
      <c r="N6">
        <v>415</v>
      </c>
    </row>
    <row r="7" spans="2:14" x14ac:dyDescent="0.35">
      <c r="L7">
        <v>9</v>
      </c>
      <c r="M7" t="s">
        <v>21</v>
      </c>
      <c r="N7">
        <v>418</v>
      </c>
    </row>
    <row r="8" spans="2:14" x14ac:dyDescent="0.35">
      <c r="B8">
        <f>HLOOKUP(D17,Table1[#All],3,1)</f>
        <v>87</v>
      </c>
      <c r="L8">
        <v>9</v>
      </c>
      <c r="M8" t="s">
        <v>20</v>
      </c>
      <c r="N8">
        <v>455</v>
      </c>
    </row>
    <row r="9" spans="2:14" x14ac:dyDescent="0.35">
      <c r="L9">
        <v>9</v>
      </c>
      <c r="M9" t="s">
        <v>21</v>
      </c>
      <c r="N9">
        <v>344</v>
      </c>
    </row>
    <row r="10" spans="2:14" ht="15" thickBot="1" x14ac:dyDescent="0.4">
      <c r="L10">
        <v>9</v>
      </c>
      <c r="M10" t="s">
        <v>21</v>
      </c>
      <c r="N10">
        <v>386</v>
      </c>
    </row>
    <row r="11" spans="2:14" x14ac:dyDescent="0.35">
      <c r="C11" s="7" t="s">
        <v>9</v>
      </c>
      <c r="D11" s="8" t="s">
        <v>0</v>
      </c>
      <c r="E11" s="8" t="s">
        <v>1</v>
      </c>
      <c r="F11" s="8" t="s">
        <v>2</v>
      </c>
      <c r="G11" s="8" t="s">
        <v>3</v>
      </c>
      <c r="H11" s="8" t="s">
        <v>4</v>
      </c>
      <c r="I11" s="9" t="s">
        <v>5</v>
      </c>
      <c r="L11">
        <v>9</v>
      </c>
      <c r="M11" t="s">
        <v>20</v>
      </c>
      <c r="N11">
        <v>409</v>
      </c>
    </row>
    <row r="12" spans="2:14" ht="15" thickBot="1" x14ac:dyDescent="0.4">
      <c r="C12" s="10"/>
      <c r="D12" s="11" t="s">
        <v>7</v>
      </c>
      <c r="E12" s="11">
        <f>VLOOKUP(D12,D4:I6,2,TRUE)</f>
        <v>90</v>
      </c>
      <c r="F12" s="11">
        <f>VLOOKUP(D12,D4:I6,3,1)</f>
        <v>98</v>
      </c>
      <c r="G12" s="11">
        <f>VLOOKUP(D12,D4:I6,4,1)</f>
        <v>87</v>
      </c>
      <c r="H12" s="11">
        <f>VLOOKUP(D12,D4:I6,5,1)</f>
        <v>65</v>
      </c>
      <c r="I12" s="12">
        <f>VLOOKUP(D12,D4:I6,6,1)</f>
        <v>45</v>
      </c>
      <c r="L12">
        <v>9</v>
      </c>
      <c r="M12" t="s">
        <v>21</v>
      </c>
      <c r="N12">
        <v>188</v>
      </c>
    </row>
    <row r="13" spans="2:14" x14ac:dyDescent="0.35">
      <c r="L13">
        <v>9</v>
      </c>
      <c r="M13" t="s">
        <v>21</v>
      </c>
      <c r="N13">
        <v>268</v>
      </c>
    </row>
    <row r="14" spans="2:14" x14ac:dyDescent="0.35">
      <c r="L14">
        <v>9</v>
      </c>
      <c r="M14" t="s">
        <v>20</v>
      </c>
      <c r="N14">
        <v>474</v>
      </c>
    </row>
    <row r="15" spans="2:14" ht="15" thickBot="1" x14ac:dyDescent="0.4">
      <c r="L15">
        <v>9</v>
      </c>
      <c r="M15" t="s">
        <v>21</v>
      </c>
      <c r="N15">
        <v>175</v>
      </c>
    </row>
    <row r="16" spans="2:14" x14ac:dyDescent="0.35">
      <c r="C16" s="13" t="s">
        <v>10</v>
      </c>
      <c r="D16" s="14" t="s">
        <v>0</v>
      </c>
      <c r="E16" s="14" t="s">
        <v>7</v>
      </c>
      <c r="F16" s="15" t="s">
        <v>8</v>
      </c>
      <c r="L16" s="2" t="s">
        <v>29</v>
      </c>
      <c r="M16" s="2"/>
      <c r="N16" s="3">
        <f>SUMIF(N5:N15,"&gt;=174")</f>
        <v>4039</v>
      </c>
    </row>
    <row r="17" spans="3:10" ht="15" thickBot="1" x14ac:dyDescent="0.4">
      <c r="C17" s="16"/>
      <c r="D17" s="17" t="s">
        <v>3</v>
      </c>
      <c r="E17" s="17">
        <f>HLOOKUP(D17,D4:I6,3,1)</f>
        <v>87</v>
      </c>
      <c r="F17" s="18">
        <f>HLOOKUP(D17,D4:I6,2,1)</f>
        <v>97</v>
      </c>
    </row>
    <row r="21" spans="3:10" x14ac:dyDescent="0.35"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</row>
    <row r="22" spans="3:10" x14ac:dyDescent="0.35">
      <c r="C22">
        <f>SUM(E5:I5)</f>
        <v>410</v>
      </c>
      <c r="D22">
        <f>AVERAGE(E5:I5)</f>
        <v>82</v>
      </c>
      <c r="E22">
        <f>MIN(E5:I5)</f>
        <v>46</v>
      </c>
      <c r="F22">
        <f>MAX(E5:I5)</f>
        <v>97</v>
      </c>
      <c r="G22">
        <f>COUNT(E5:I5)</f>
        <v>5</v>
      </c>
      <c r="H22">
        <f>COUNTIF(E5:I5,"&gt;=46")</f>
        <v>5</v>
      </c>
    </row>
    <row r="23" spans="3:10" x14ac:dyDescent="0.35">
      <c r="C23">
        <f>SUM(E6:I6)</f>
        <v>385</v>
      </c>
      <c r="D23">
        <f>AVERAGE(E6:I6)</f>
        <v>77</v>
      </c>
      <c r="E23">
        <f>MIN(E6:I6)</f>
        <v>45</v>
      </c>
      <c r="F23">
        <f>MAX(E6:I6)</f>
        <v>98</v>
      </c>
      <c r="G23">
        <f>COUNT(E6:I6)</f>
        <v>5</v>
      </c>
      <c r="H23">
        <f>COUNTIF(E6:I6,"&gt;=2")</f>
        <v>5</v>
      </c>
    </row>
    <row r="26" spans="3:10" x14ac:dyDescent="0.35">
      <c r="F26">
        <v>418</v>
      </c>
    </row>
    <row r="27" spans="3:10" x14ac:dyDescent="0.35">
      <c r="C27" t="s">
        <v>22</v>
      </c>
      <c r="D27" t="s">
        <v>23</v>
      </c>
      <c r="E27" t="s">
        <v>24</v>
      </c>
      <c r="F27" t="s">
        <v>25</v>
      </c>
      <c r="H27" t="s">
        <v>27</v>
      </c>
      <c r="J27" t="s">
        <v>26</v>
      </c>
    </row>
    <row r="28" spans="3:10" x14ac:dyDescent="0.35">
      <c r="C28">
        <f>SUMIF(Table2[section],M14,Table2[total marks])</f>
        <v>2260</v>
      </c>
      <c r="D28">
        <f>COUNTIF(Table2[],M15)</f>
        <v>6</v>
      </c>
      <c r="E28">
        <f>INDEX(Table2[],3,3)</f>
        <v>418</v>
      </c>
      <c r="F28">
        <f>MATCH(F26,N5:N16,0)</f>
        <v>3</v>
      </c>
      <c r="H28" t="str">
        <f>CONCATENATE(D21,E21,F21,G21,H21)</f>
        <v>avgminmaxcountcountif</v>
      </c>
      <c r="J28" t="str">
        <f>_xlfn.CONCAT(C21,D21,E21,F21,G21)</f>
        <v>total(sum)avgminmaxcount</v>
      </c>
    </row>
    <row r="29" spans="3:10" x14ac:dyDescent="0.35">
      <c r="H29" t="str">
        <f>CONCATENATE(C21:H21)</f>
        <v>countif</v>
      </c>
      <c r="J29" t="str">
        <f>_xlfn.CONCAT(C21:H21)</f>
        <v>total(sum)avgminmaxcountcountif</v>
      </c>
    </row>
  </sheetData>
  <mergeCells count="2">
    <mergeCell ref="L3:N3"/>
    <mergeCell ref="D3:I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499B-6727-4CB6-81AD-6A14C564EDEF}">
  <dimension ref="A1:Q19"/>
  <sheetViews>
    <sheetView tabSelected="1" workbookViewId="0">
      <selection activeCell="B15" sqref="B15"/>
    </sheetView>
  </sheetViews>
  <sheetFormatPr defaultRowHeight="14.5" x14ac:dyDescent="0.35"/>
  <cols>
    <col min="2" max="2" width="10.26953125" bestFit="1" customWidth="1"/>
    <col min="3" max="3" width="12.7265625" bestFit="1" customWidth="1"/>
    <col min="5" max="5" width="9.54296875" bestFit="1" customWidth="1"/>
    <col min="6" max="6" width="18.26953125" bestFit="1" customWidth="1"/>
    <col min="8" max="8" width="78" bestFit="1" customWidth="1"/>
  </cols>
  <sheetData>
    <row r="1" spans="1:17" x14ac:dyDescent="0.35">
      <c r="A1" t="s">
        <v>41</v>
      </c>
      <c r="B1" t="s">
        <v>42</v>
      </c>
      <c r="C1" t="s">
        <v>43</v>
      </c>
      <c r="F1" s="19" t="s">
        <v>33</v>
      </c>
      <c r="G1" s="21" t="s">
        <v>46</v>
      </c>
      <c r="H1" s="21"/>
      <c r="I1" s="21"/>
      <c r="J1" s="22"/>
    </row>
    <row r="2" spans="1:17" ht="15" thickBot="1" x14ac:dyDescent="0.4">
      <c r="A2">
        <v>1</v>
      </c>
      <c r="B2">
        <v>2</v>
      </c>
      <c r="C2">
        <v>3</v>
      </c>
      <c r="F2" s="20">
        <f>SUM(B9,B8,B3,)</f>
        <v>82</v>
      </c>
      <c r="G2" s="23"/>
      <c r="H2" s="23"/>
      <c r="I2" s="23"/>
      <c r="J2" s="24"/>
    </row>
    <row r="3" spans="1:17" ht="15" thickBot="1" x14ac:dyDescent="0.4">
      <c r="A3">
        <v>2</v>
      </c>
      <c r="B3">
        <v>34</v>
      </c>
      <c r="C3">
        <v>5</v>
      </c>
    </row>
    <row r="4" spans="1:17" x14ac:dyDescent="0.35">
      <c r="A4">
        <v>3</v>
      </c>
      <c r="B4">
        <v>56</v>
      </c>
      <c r="C4">
        <v>4</v>
      </c>
      <c r="F4" s="25" t="s">
        <v>34</v>
      </c>
      <c r="G4" s="26" t="s">
        <v>32</v>
      </c>
      <c r="H4" s="26"/>
      <c r="I4" s="27"/>
    </row>
    <row r="5" spans="1:17" ht="15" thickBot="1" x14ac:dyDescent="0.4">
      <c r="A5">
        <v>4</v>
      </c>
      <c r="B5">
        <v>78</v>
      </c>
      <c r="C5">
        <v>2</v>
      </c>
      <c r="F5" s="28">
        <f>SUMIF(A2:A11,A8,B2:B11)</f>
        <v>86</v>
      </c>
      <c r="G5" s="29"/>
      <c r="H5" s="29"/>
      <c r="I5" s="30"/>
    </row>
    <row r="6" spans="1:17" ht="15" thickBot="1" x14ac:dyDescent="0.4">
      <c r="A6">
        <v>5</v>
      </c>
      <c r="B6">
        <v>9</v>
      </c>
      <c r="C6">
        <v>3</v>
      </c>
      <c r="J6" s="41"/>
      <c r="K6" s="41"/>
      <c r="L6" s="41"/>
      <c r="M6" s="41"/>
      <c r="N6" s="41"/>
      <c r="O6" s="41"/>
    </row>
    <row r="7" spans="1:17" x14ac:dyDescent="0.35">
      <c r="A7">
        <v>2</v>
      </c>
      <c r="B7">
        <v>4</v>
      </c>
      <c r="C7">
        <v>7</v>
      </c>
      <c r="F7" s="19" t="s">
        <v>35</v>
      </c>
      <c r="G7" s="42" t="s">
        <v>45</v>
      </c>
      <c r="H7" s="42"/>
      <c r="I7" s="43"/>
      <c r="J7" s="41"/>
      <c r="K7" s="41"/>
      <c r="L7" s="41"/>
      <c r="M7" s="41"/>
      <c r="N7" s="41"/>
      <c r="O7" s="41"/>
    </row>
    <row r="8" spans="1:17" ht="15" thickBot="1" x14ac:dyDescent="0.4">
      <c r="A8">
        <v>2</v>
      </c>
      <c r="B8">
        <v>3</v>
      </c>
      <c r="C8">
        <v>5</v>
      </c>
      <c r="F8" s="20">
        <f>COUNT(B2:B11)</f>
        <v>10</v>
      </c>
      <c r="G8" s="44"/>
      <c r="H8" s="44"/>
      <c r="I8" s="45"/>
      <c r="P8" s="41"/>
      <c r="Q8" s="5"/>
    </row>
    <row r="9" spans="1:17" ht="15" thickBot="1" x14ac:dyDescent="0.4">
      <c r="A9">
        <v>2</v>
      </c>
      <c r="B9">
        <v>45</v>
      </c>
      <c r="C9">
        <v>6</v>
      </c>
      <c r="P9" s="41"/>
      <c r="Q9" s="5"/>
    </row>
    <row r="10" spans="1:17" x14ac:dyDescent="0.35">
      <c r="A10">
        <v>3</v>
      </c>
      <c r="B10">
        <v>12</v>
      </c>
      <c r="C10">
        <v>2</v>
      </c>
      <c r="F10" s="25" t="s">
        <v>36</v>
      </c>
      <c r="G10" s="31"/>
      <c r="H10" s="32" t="s">
        <v>38</v>
      </c>
      <c r="I10" s="41"/>
    </row>
    <row r="11" spans="1:17" ht="15" thickBot="1" x14ac:dyDescent="0.4">
      <c r="A11">
        <v>4</v>
      </c>
      <c r="B11">
        <v>34</v>
      </c>
      <c r="C11">
        <v>5</v>
      </c>
      <c r="F11" s="28">
        <f>COUNTIF(B2:B11,"&gt;50")</f>
        <v>2</v>
      </c>
      <c r="G11" s="33"/>
      <c r="H11" s="34" t="s">
        <v>37</v>
      </c>
      <c r="I11" s="41"/>
    </row>
    <row r="13" spans="1:17" ht="15" thickBot="1" x14ac:dyDescent="0.4"/>
    <row r="14" spans="1:17" x14ac:dyDescent="0.35">
      <c r="F14" s="35" t="s">
        <v>39</v>
      </c>
      <c r="G14" s="36" t="s">
        <v>40</v>
      </c>
      <c r="H14" s="37"/>
    </row>
    <row r="15" spans="1:17" ht="15" thickBot="1" x14ac:dyDescent="0.4">
      <c r="C15" t="s">
        <v>28</v>
      </c>
      <c r="F15" s="38">
        <f>LARGE(B2:B11,2)</f>
        <v>56</v>
      </c>
      <c r="G15" s="39"/>
      <c r="H15" s="40"/>
    </row>
    <row r="17" spans="2:5" x14ac:dyDescent="0.35">
      <c r="B17" s="1" t="s">
        <v>10</v>
      </c>
      <c r="C17" s="1" t="s">
        <v>43</v>
      </c>
      <c r="D17" s="6" t="s">
        <v>9</v>
      </c>
      <c r="E17" s="6" t="s">
        <v>44</v>
      </c>
    </row>
    <row r="18" spans="2:5" x14ac:dyDescent="0.35">
      <c r="B18" s="1">
        <v>1</v>
      </c>
      <c r="C18" s="1">
        <f>HLOOKUP(C17,Table3[[#All],[SCORE]:[team count]],2,1)</f>
        <v>3</v>
      </c>
      <c r="D18" s="6">
        <v>1</v>
      </c>
      <c r="E18" s="6">
        <f>VLOOKUP(D18,Table3[#All],2,TRUE)</f>
        <v>2</v>
      </c>
    </row>
    <row r="19" spans="2:5" x14ac:dyDescent="0.35">
      <c r="B19" s="1">
        <v>4</v>
      </c>
      <c r="C19" s="1">
        <f>HLOOKUP(C17,Table3[#All],5,1)</f>
        <v>2</v>
      </c>
      <c r="D19" s="6">
        <v>4</v>
      </c>
      <c r="E19" s="6">
        <f>VLOOKUP(D19,Table3[#All],2,TRUE)</f>
        <v>78</v>
      </c>
    </row>
  </sheetData>
  <mergeCells count="3">
    <mergeCell ref="G1:J2"/>
    <mergeCell ref="G14:H15"/>
    <mergeCell ref="G4:I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1</vt:lpstr>
      <vt:lpstr>Practice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somella</dc:creator>
  <cp:lastModifiedBy>rohith somella</cp:lastModifiedBy>
  <dcterms:created xsi:type="dcterms:W3CDTF">2023-04-21T11:25:55Z</dcterms:created>
  <dcterms:modified xsi:type="dcterms:W3CDTF">2023-08-19T16:42:53Z</dcterms:modified>
</cp:coreProperties>
</file>