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ownloads\stat\"/>
    </mc:Choice>
  </mc:AlternateContent>
  <xr:revisionPtr revIDLastSave="0" documentId="13_ncr:1_{DA1F1FD3-721D-4903-904F-5DF99A8C186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histogram" sheetId="1" r:id="rId1"/>
    <sheet name="Sheet1" sheetId="3" r:id="rId2"/>
    <sheet name="Sheet4" sheetId="4" r:id="rId3"/>
    <sheet name="multiple columns" sheetId="5" r:id="rId4"/>
    <sheet name="Sheet6" sheetId="9" r:id="rId5"/>
    <sheet name="Sheet2" sheetId="6" r:id="rId6"/>
    <sheet name="Sheet3" sheetId="7" r:id="rId7"/>
  </sheets>
  <definedNames>
    <definedName name="_xlnm._FilterDatabase" localSheetId="1" hidden="1">Sheet1!$D$4:$G$24</definedName>
    <definedName name="_xlchart.v1.0" hidden="1">Sheet3!$F$6</definedName>
    <definedName name="_xlchart.v1.1" hidden="1">Sheet3!$F$7:$F$26</definedName>
    <definedName name="_xlchart.v1.2" hidden="1">Sheet3!$F$6</definedName>
    <definedName name="_xlchart.v1.3" hidden="1">Sheet3!$F$7:$F$26</definedName>
  </definedNames>
  <calcPr calcId="191029"/>
</workbook>
</file>

<file path=xl/calcChain.xml><?xml version="1.0" encoding="utf-8"?>
<calcChain xmlns="http://schemas.openxmlformats.org/spreadsheetml/2006/main">
  <c r="J9" i="9" l="1"/>
  <c r="J8" i="9"/>
  <c r="C9" i="9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J9" i="7" l="1"/>
  <c r="J8" i="7"/>
  <c r="D8" i="7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J7" i="4"/>
  <c r="J6" i="4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K12" i="3"/>
  <c r="J9" i="3"/>
  <c r="J8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K6" i="3"/>
  <c r="D6" i="3"/>
  <c r="K5" i="3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J10" i="3" l="1"/>
  <c r="J11" i="3" s="1"/>
  <c r="J12" i="3" l="1"/>
</calcChain>
</file>

<file path=xl/sharedStrings.xml><?xml version="1.0" encoding="utf-8"?>
<sst xmlns="http://schemas.openxmlformats.org/spreadsheetml/2006/main" count="203" uniqueCount="44">
  <si>
    <t xml:space="preserve">Making a Histogram in Excel </t>
  </si>
  <si>
    <t>ID</t>
  </si>
  <si>
    <t>Name</t>
  </si>
  <si>
    <t xml:space="preserve">Score </t>
  </si>
  <si>
    <t>Bins</t>
  </si>
  <si>
    <t>Bin</t>
  </si>
  <si>
    <t>Frequency</t>
  </si>
  <si>
    <t>James</t>
  </si>
  <si>
    <t>Robert</t>
  </si>
  <si>
    <t>John</t>
  </si>
  <si>
    <t>Michael</t>
  </si>
  <si>
    <t>David</t>
  </si>
  <si>
    <t>William</t>
  </si>
  <si>
    <t>Richard</t>
  </si>
  <si>
    <t>Joseph</t>
  </si>
  <si>
    <t>Thomas</t>
  </si>
  <si>
    <t>Charles</t>
  </si>
  <si>
    <t>More</t>
  </si>
  <si>
    <t>Christopher</t>
  </si>
  <si>
    <t>Daniel</t>
  </si>
  <si>
    <t>bins</t>
  </si>
  <si>
    <t>Matthew</t>
  </si>
  <si>
    <t>Anthony</t>
  </si>
  <si>
    <t>Mark</t>
  </si>
  <si>
    <t>Donald</t>
  </si>
  <si>
    <t>Steven</t>
  </si>
  <si>
    <t>Paul</t>
  </si>
  <si>
    <t>Andrew</t>
  </si>
  <si>
    <t>Joshua</t>
  </si>
  <si>
    <t xml:space="preserve">Bins </t>
  </si>
  <si>
    <t>large</t>
  </si>
  <si>
    <t>smallest</t>
  </si>
  <si>
    <t>2</t>
  </si>
  <si>
    <t>q1</t>
  </si>
  <si>
    <t>q3</t>
  </si>
  <si>
    <t>iqr</t>
  </si>
  <si>
    <t>law</t>
  </si>
  <si>
    <t>upp</t>
  </si>
  <si>
    <t>LAWEST</t>
  </si>
  <si>
    <t>LARGEST</t>
  </si>
  <si>
    <t>Making a Histogram with Two Sets of Data Using Data Analysis</t>
  </si>
  <si>
    <t xml:space="preserve">Section A </t>
  </si>
  <si>
    <t>Section B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</si>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</sst>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2"/>
      <color theme="1"/>
      <name val="Calibri"/>
    </font>
    <font>
      <sz val="11"/>
      <name val="Calibri"/>
    </font>
    <font>
      <i/>
      <sz val="11"/>
      <color theme="1"/>
      <name val="Calibri"/>
    </font>
    <font>
      <sz val="14"/>
      <color rgb="FF212121"/>
      <name val="Roboto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F5F5F5"/>
        <bgColor rgb="FFF5F5F5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7E1E6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0" xfId="0" applyFont="1"/>
    <xf numFmtId="0" fontId="2" fillId="0" borderId="6" xfId="0" applyFont="1" applyBorder="1"/>
    <xf numFmtId="0" fontId="6" fillId="4" borderId="7" xfId="0" applyFont="1" applyFill="1" applyBorder="1" applyAlignment="1">
      <alignment horizontal="center" vertical="center" wrapText="1"/>
    </xf>
    <xf numFmtId="3" fontId="6" fillId="4" borderId="7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3" fillId="3" borderId="8" xfId="0" applyFont="1" applyFill="1" applyBorder="1" applyAlignment="1">
      <alignment horizontal="center" vertical="center"/>
    </xf>
    <xf numFmtId="164" fontId="2" fillId="0" borderId="0" xfId="0" applyNumberFormat="1" applyFont="1"/>
    <xf numFmtId="2" fontId="2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0" fillId="0" borderId="8" xfId="0" applyNumberFormat="1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8" fillId="0" borderId="10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30E9EAF-765B-4F09-9BE4-FC9DDCEF41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600995188101487"/>
          <c:y val="0.21578235412881083"/>
          <c:w val="0.81579560367454074"/>
          <c:h val="0.4235017161316374"/>
        </c:manualLayout>
      </c:layout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Linear (Frequency)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histogram!$H$5:$H$14</c:f>
              <c:strCache>
                <c:ptCount val="10"/>
                <c:pt idx="0">
                  <c:v>2.00</c:v>
                </c:pt>
                <c:pt idx="1">
                  <c:v>2.25</c:v>
                </c:pt>
                <c:pt idx="2">
                  <c:v>2.50</c:v>
                </c:pt>
                <c:pt idx="3">
                  <c:v>2.75</c:v>
                </c:pt>
                <c:pt idx="4">
                  <c:v>3.00</c:v>
                </c:pt>
                <c:pt idx="5">
                  <c:v>3.25</c:v>
                </c:pt>
                <c:pt idx="6">
                  <c:v>3.50</c:v>
                </c:pt>
                <c:pt idx="7">
                  <c:v>3.75</c:v>
                </c:pt>
                <c:pt idx="8">
                  <c:v>4.00</c:v>
                </c:pt>
                <c:pt idx="9">
                  <c:v>More</c:v>
                </c:pt>
              </c:strCache>
            </c:strRef>
          </c:cat>
          <c:val>
            <c:numRef>
              <c:f>histogram!$I$5:$I$14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4D6-412E-B4DC-FC9BCFE3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892722"/>
        <c:axId val="1895384900"/>
      </c:barChart>
      <c:catAx>
        <c:axId val="472892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5384900"/>
        <c:crosses val="autoZero"/>
        <c:auto val="1"/>
        <c:lblAlgn val="ctr"/>
        <c:lblOffset val="100"/>
        <c:noMultiLvlLbl val="1"/>
      </c:catAx>
      <c:valAx>
        <c:axId val="18953849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289272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Score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histogram!$D$5:$D$24</c:f>
              <c:numCache>
                <c:formatCode>0.00</c:formatCode>
                <c:ptCount val="20"/>
                <c:pt idx="0">
                  <c:v>2.6933728358503615</c:v>
                </c:pt>
                <c:pt idx="1">
                  <c:v>3.5953616867659139</c:v>
                </c:pt>
                <c:pt idx="2">
                  <c:v>2.3449723499972253</c:v>
                </c:pt>
                <c:pt idx="3">
                  <c:v>2.3910631969716567</c:v>
                </c:pt>
                <c:pt idx="4">
                  <c:v>2.6674675694639198</c:v>
                </c:pt>
                <c:pt idx="5">
                  <c:v>2.3509742805132099</c:v>
                </c:pt>
                <c:pt idx="6">
                  <c:v>2.9928806765014704</c:v>
                </c:pt>
                <c:pt idx="7">
                  <c:v>2.179343494256389</c:v>
                </c:pt>
                <c:pt idx="8">
                  <c:v>3.5695164355046307</c:v>
                </c:pt>
                <c:pt idx="9">
                  <c:v>2.4713948237300993</c:v>
                </c:pt>
                <c:pt idx="10">
                  <c:v>2.2433172588722403</c:v>
                </c:pt>
                <c:pt idx="11">
                  <c:v>2.1896279931376004</c:v>
                </c:pt>
                <c:pt idx="12">
                  <c:v>3.5766095465011913</c:v>
                </c:pt>
                <c:pt idx="13">
                  <c:v>2.8267802028208209</c:v>
                </c:pt>
                <c:pt idx="14">
                  <c:v>3.9390562022019413</c:v>
                </c:pt>
                <c:pt idx="15">
                  <c:v>2.2542319405385625</c:v>
                </c:pt>
                <c:pt idx="16">
                  <c:v>2.4513010136427482</c:v>
                </c:pt>
                <c:pt idx="17">
                  <c:v>3.0020196928891165</c:v>
                </c:pt>
                <c:pt idx="18">
                  <c:v>2.9946259631538492</c:v>
                </c:pt>
                <c:pt idx="19">
                  <c:v>3.4694081115469197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BE8-4B3B-A0A8-0DBF3569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651177"/>
        <c:axId val="120056130"/>
      </c:barChart>
      <c:catAx>
        <c:axId val="18556511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056130"/>
        <c:crosses val="autoZero"/>
        <c:auto val="1"/>
        <c:lblAlgn val="ctr"/>
        <c:lblOffset val="100"/>
        <c:noMultiLvlLbl val="1"/>
      </c:catAx>
      <c:valAx>
        <c:axId val="1200561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565117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Sheet1!$O$7:$O$15</c:f>
              <c:strCache>
                <c:ptCount val="9"/>
                <c:pt idx="0">
                  <c:v>2.25</c:v>
                </c:pt>
                <c:pt idx="1">
                  <c:v>2.5</c:v>
                </c:pt>
                <c:pt idx="2">
                  <c:v>2.75</c:v>
                </c:pt>
                <c:pt idx="3">
                  <c:v>3</c:v>
                </c:pt>
                <c:pt idx="4">
                  <c:v>3.25</c:v>
                </c:pt>
                <c:pt idx="5">
                  <c:v>3.5</c:v>
                </c:pt>
                <c:pt idx="6">
                  <c:v>3.75</c:v>
                </c:pt>
                <c:pt idx="7">
                  <c:v>4</c:v>
                </c:pt>
                <c:pt idx="8">
                  <c:v>More</c:v>
                </c:pt>
              </c:strCache>
            </c:strRef>
          </c:cat>
          <c:val>
            <c:numRef>
              <c:f>Sheet1!$P$7:$P$15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8E-4039-A3C2-990E9DF6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832414"/>
        <c:axId val="645554974"/>
      </c:barChart>
      <c:catAx>
        <c:axId val="760832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554974"/>
        <c:crosses val="autoZero"/>
        <c:auto val="1"/>
        <c:lblAlgn val="ctr"/>
        <c:lblOffset val="100"/>
        <c:noMultiLvlLbl val="1"/>
      </c:catAx>
      <c:valAx>
        <c:axId val="6455549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8324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layout>
        <c:manualLayout>
          <c:xMode val="edge"/>
          <c:yMode val="edge"/>
          <c:x val="0.33671200752254671"/>
          <c:y val="1.333333333333333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Linear (Frequency)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Sheet1!$N$26:$N$35</c:f>
              <c:strCache>
                <c:ptCount val="10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More</c:v>
                </c:pt>
              </c:strCache>
            </c:strRef>
          </c:cat>
          <c:val>
            <c:numRef>
              <c:f>Sheet1!$O$26:$O$35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A79-4B60-91A7-7BAF3A27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331743"/>
        <c:axId val="366126201"/>
      </c:barChart>
      <c:catAx>
        <c:axId val="44733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Bins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6126201"/>
        <c:crosses val="autoZero"/>
        <c:auto val="1"/>
        <c:lblAlgn val="ctr"/>
        <c:lblOffset val="100"/>
        <c:noMultiLvlLbl val="1"/>
      </c:catAx>
      <c:valAx>
        <c:axId val="3661262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73317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layout>
        <c:manualLayout>
          <c:xMode val="edge"/>
          <c:yMode val="edge"/>
          <c:x val="0.34587076108142722"/>
          <c:y val="4.6487865307554617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Linear (Frequency)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Sheet4!$J$11:$J$20</c:f>
              <c:strCache>
                <c:ptCount val="10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More</c:v>
                </c:pt>
              </c:strCache>
            </c:strRef>
          </c:cat>
          <c:val>
            <c:numRef>
              <c:f>Sheet4!$K$11:$K$20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CDD-44CC-8B56-66FAC6FE7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86245"/>
        <c:axId val="390944887"/>
      </c:barChart>
      <c:catAx>
        <c:axId val="181186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Bins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944887"/>
        <c:crosses val="autoZero"/>
        <c:auto val="1"/>
        <c:lblAlgn val="ctr"/>
        <c:lblOffset val="100"/>
        <c:noMultiLvlLbl val="1"/>
      </c:catAx>
      <c:valAx>
        <c:axId val="390944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1862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'multiple columns'!$I$5:$I$14</c:f>
              <c:strCache>
                <c:ptCount val="10"/>
                <c:pt idx="0">
                  <c:v>2.00</c:v>
                </c:pt>
                <c:pt idx="1">
                  <c:v>2.25</c:v>
                </c:pt>
                <c:pt idx="2">
                  <c:v>2.50</c:v>
                </c:pt>
                <c:pt idx="3">
                  <c:v>2.75</c:v>
                </c:pt>
                <c:pt idx="4">
                  <c:v>3.00</c:v>
                </c:pt>
                <c:pt idx="5">
                  <c:v>3.25</c:v>
                </c:pt>
                <c:pt idx="6">
                  <c:v>3.50</c:v>
                </c:pt>
                <c:pt idx="7">
                  <c:v>3.75</c:v>
                </c:pt>
                <c:pt idx="8">
                  <c:v>4.00</c:v>
                </c:pt>
                <c:pt idx="9">
                  <c:v>More</c:v>
                </c:pt>
              </c:strCache>
            </c:strRef>
          </c:cat>
          <c:val>
            <c:numRef>
              <c:f>'multiple columns'!$J$5:$J$14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27-49A7-BF36-85356FFB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091936"/>
        <c:axId val="1496647178"/>
      </c:barChart>
      <c:catAx>
        <c:axId val="14790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647178"/>
        <c:crosses val="autoZero"/>
        <c:auto val="1"/>
        <c:lblAlgn val="ctr"/>
        <c:lblOffset val="100"/>
        <c:noMultiLvlLbl val="1"/>
      </c:catAx>
      <c:valAx>
        <c:axId val="14966471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90919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Sheet6!$N$17:$N$25</c:f>
              <c:strCache>
                <c:ptCount val="9"/>
                <c:pt idx="0">
                  <c:v>2.25</c:v>
                </c:pt>
                <c:pt idx="1">
                  <c:v>2.5</c:v>
                </c:pt>
                <c:pt idx="2">
                  <c:v>2.75</c:v>
                </c:pt>
                <c:pt idx="3">
                  <c:v>3</c:v>
                </c:pt>
                <c:pt idx="4">
                  <c:v>3.25</c:v>
                </c:pt>
                <c:pt idx="5">
                  <c:v>3.5</c:v>
                </c:pt>
                <c:pt idx="6">
                  <c:v>3.75</c:v>
                </c:pt>
                <c:pt idx="7">
                  <c:v>4</c:v>
                </c:pt>
                <c:pt idx="8">
                  <c:v>More</c:v>
                </c:pt>
              </c:strCache>
            </c:strRef>
          </c:cat>
          <c:val>
            <c:numRef>
              <c:f>Sheet6!$O$17:$O$25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B-4687-9A1B-879C5DBD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651536"/>
        <c:axId val="406967376"/>
      </c:barChart>
      <c:catAx>
        <c:axId val="11786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967376"/>
        <c:crosses val="autoZero"/>
        <c:auto val="1"/>
        <c:lblAlgn val="ctr"/>
        <c:lblOffset val="100"/>
        <c:noMultiLvlLbl val="0"/>
      </c:catAx>
      <c:valAx>
        <c:axId val="40696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651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Score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(Score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yVal>
            <c:numRef>
              <c:f>Sheet2!$F$7:$F$26</c:f>
              <c:numCache>
                <c:formatCode>0.00</c:formatCode>
                <c:ptCount val="20"/>
                <c:pt idx="0">
                  <c:v>2.6933728358503615</c:v>
                </c:pt>
                <c:pt idx="1">
                  <c:v>3.5953616867659139</c:v>
                </c:pt>
                <c:pt idx="2">
                  <c:v>2.3449723499972253</c:v>
                </c:pt>
                <c:pt idx="3">
                  <c:v>2.3910631969716567</c:v>
                </c:pt>
                <c:pt idx="4">
                  <c:v>2.6674675694639198</c:v>
                </c:pt>
                <c:pt idx="5">
                  <c:v>2.3509742805132099</c:v>
                </c:pt>
                <c:pt idx="6">
                  <c:v>2.9928806765014704</c:v>
                </c:pt>
                <c:pt idx="7">
                  <c:v>2.179343494256389</c:v>
                </c:pt>
                <c:pt idx="8">
                  <c:v>3.5695164355046307</c:v>
                </c:pt>
                <c:pt idx="9">
                  <c:v>2.4713948237300993</c:v>
                </c:pt>
                <c:pt idx="10">
                  <c:v>2.2433172588722403</c:v>
                </c:pt>
                <c:pt idx="11">
                  <c:v>2.1896279931376004</c:v>
                </c:pt>
                <c:pt idx="12">
                  <c:v>3.5766095465011913</c:v>
                </c:pt>
                <c:pt idx="13">
                  <c:v>2.8267802028208209</c:v>
                </c:pt>
                <c:pt idx="14">
                  <c:v>3.9390562022019413</c:v>
                </c:pt>
                <c:pt idx="15">
                  <c:v>2.2542319405385625</c:v>
                </c:pt>
                <c:pt idx="16">
                  <c:v>2.4513010136427482</c:v>
                </c:pt>
                <c:pt idx="17">
                  <c:v>3.0020196928891165</c:v>
                </c:pt>
                <c:pt idx="18">
                  <c:v>2.9946259631538492</c:v>
                </c:pt>
                <c:pt idx="19">
                  <c:v>3.4694081115469197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0D-4730-A42D-6F1F21C4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2933"/>
        <c:axId val="184730610"/>
      </c:scatterChart>
      <c:valAx>
        <c:axId val="92092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730610"/>
        <c:crosses val="autoZero"/>
        <c:crossBetween val="midCat"/>
      </c:valAx>
      <c:valAx>
        <c:axId val="184730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0929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Sheet3!$L$6:$L$14</c:f>
              <c:strCache>
                <c:ptCount val="9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More</c:v>
                </c:pt>
              </c:strCache>
            </c:strRef>
          </c:cat>
          <c:val>
            <c:numRef>
              <c:f>Sheet3!$M$6:$M$14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E-4BE1-9B55-5491AB3FD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8653456"/>
        <c:axId val="1010945136"/>
      </c:barChart>
      <c:catAx>
        <c:axId val="117865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945136"/>
        <c:crosses val="autoZero"/>
        <c:auto val="1"/>
        <c:lblAlgn val="ctr"/>
        <c:lblOffset val="100"/>
        <c:noMultiLvlLbl val="0"/>
      </c:catAx>
      <c:valAx>
        <c:axId val="101094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653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DB12025-C362-45A1-A93E-621B6685231B}">
          <cx:tx>
            <cx:txData>
              <cx:f>_xlchart.v1.2</cx:f>
              <cx:v>Score 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384810</xdr:colOff>
      <xdr:row>3</xdr:row>
      <xdr:rowOff>129540</xdr:rowOff>
    </xdr:from>
    <xdr:ext cx="4143375" cy="2505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381000</xdr:colOff>
      <xdr:row>25</xdr:row>
      <xdr:rowOff>38100</xdr:rowOff>
    </xdr:from>
    <xdr:ext cx="3629025" cy="723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314325</xdr:colOff>
      <xdr:row>4</xdr:row>
      <xdr:rowOff>19050</xdr:rowOff>
    </xdr:from>
    <xdr:ext cx="3486150" cy="20002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381000</xdr:colOff>
      <xdr:row>11</xdr:row>
      <xdr:rowOff>38100</xdr:rowOff>
    </xdr:from>
    <xdr:ext cx="3486150" cy="200025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542925</xdr:colOff>
      <xdr:row>9</xdr:row>
      <xdr:rowOff>66675</xdr:rowOff>
    </xdr:from>
    <xdr:ext cx="3486150" cy="20002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209550</xdr:colOff>
      <xdr:row>3</xdr:row>
      <xdr:rowOff>104775</xdr:rowOff>
    </xdr:from>
    <xdr:ext cx="3400425" cy="26384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12</xdr:row>
      <xdr:rowOff>175260</xdr:rowOff>
    </xdr:from>
    <xdr:to>
      <xdr:col>22</xdr:col>
      <xdr:colOff>251461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6E559-A01A-3F3D-E259-D7FCA98F0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3</xdr:row>
      <xdr:rowOff>66675</xdr:rowOff>
    </xdr:from>
    <xdr:ext cx="2981325" cy="226695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22</xdr:row>
      <xdr:rowOff>99060</xdr:rowOff>
    </xdr:from>
    <xdr:to>
      <xdr:col>18</xdr:col>
      <xdr:colOff>518160</xdr:colOff>
      <xdr:row>37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CF3C36-A102-DCBC-45AE-B2DEBF613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8960" y="4137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251460</xdr:colOff>
      <xdr:row>1</xdr:row>
      <xdr:rowOff>175260</xdr:rowOff>
    </xdr:from>
    <xdr:to>
      <xdr:col>20</xdr:col>
      <xdr:colOff>251460</xdr:colOff>
      <xdr:row>11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D65F21-F5F7-54BF-573E-B23260AA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L1" sqref="B1:O5"/>
    </sheetView>
  </sheetViews>
  <sheetFormatPr defaultColWidth="14.44140625" defaultRowHeight="15" customHeight="1"/>
  <cols>
    <col min="1" max="1" width="4.109375" customWidth="1"/>
    <col min="2" max="2" width="12.33203125" customWidth="1"/>
    <col min="3" max="3" width="16.5546875" customWidth="1"/>
    <col min="4" max="4" width="12.109375" customWidth="1"/>
    <col min="5" max="5" width="9.109375" customWidth="1"/>
    <col min="6" max="6" width="5.33203125" customWidth="1"/>
    <col min="7" max="7" width="9.109375" hidden="1" customWidth="1"/>
    <col min="8" max="26" width="9.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5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2" t="s">
        <v>4</v>
      </c>
      <c r="F4" s="1"/>
      <c r="G4" s="1"/>
      <c r="H4" s="3" t="s">
        <v>5</v>
      </c>
      <c r="I4" s="3" t="s">
        <v>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">
        <v>1612001</v>
      </c>
      <c r="C5" s="4" t="s">
        <v>7</v>
      </c>
      <c r="D5" s="5">
        <v>2.6933728358503615</v>
      </c>
      <c r="E5" s="5">
        <v>2</v>
      </c>
      <c r="F5" s="1"/>
      <c r="G5" s="1"/>
      <c r="H5" s="6">
        <v>2</v>
      </c>
      <c r="I5" s="7">
        <v>0</v>
      </c>
      <c r="J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4">
        <f t="shared" ref="B6:B24" si="0">B5+1</f>
        <v>1612002</v>
      </c>
      <c r="C6" s="4" t="s">
        <v>8</v>
      </c>
      <c r="D6" s="5">
        <v>3.5953616867659139</v>
      </c>
      <c r="E6" s="5">
        <v>2.25</v>
      </c>
      <c r="F6" s="1"/>
      <c r="G6" s="1"/>
      <c r="H6" s="6">
        <v>2.25</v>
      </c>
      <c r="I6" s="7">
        <v>3</v>
      </c>
      <c r="J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4">
        <f t="shared" si="0"/>
        <v>1612003</v>
      </c>
      <c r="C7" s="4" t="s">
        <v>9</v>
      </c>
      <c r="D7" s="5">
        <v>2.3449723499972253</v>
      </c>
      <c r="E7" s="5">
        <v>2.5</v>
      </c>
      <c r="F7" s="1"/>
      <c r="G7" s="1"/>
      <c r="H7" s="6">
        <v>2.5</v>
      </c>
      <c r="I7" s="7">
        <v>6</v>
      </c>
      <c r="J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">
        <f t="shared" si="0"/>
        <v>1612004</v>
      </c>
      <c r="C8" s="4" t="s">
        <v>10</v>
      </c>
      <c r="D8" s="5">
        <v>2.3910631969716567</v>
      </c>
      <c r="E8" s="5">
        <v>2.75</v>
      </c>
      <c r="F8" s="1"/>
      <c r="G8" s="1"/>
      <c r="H8" s="6">
        <v>2.75</v>
      </c>
      <c r="I8" s="7">
        <v>2</v>
      </c>
      <c r="J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4">
        <f t="shared" si="0"/>
        <v>1612005</v>
      </c>
      <c r="C9" s="4" t="s">
        <v>11</v>
      </c>
      <c r="D9" s="5">
        <v>2.6674675694639198</v>
      </c>
      <c r="E9" s="5">
        <v>3</v>
      </c>
      <c r="F9" s="1"/>
      <c r="G9" s="1"/>
      <c r="H9" s="6">
        <v>3</v>
      </c>
      <c r="I9" s="7">
        <v>3</v>
      </c>
      <c r="J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4">
        <f t="shared" si="0"/>
        <v>1612006</v>
      </c>
      <c r="C10" s="4" t="s">
        <v>12</v>
      </c>
      <c r="D10" s="5">
        <v>2.3509742805132099</v>
      </c>
      <c r="E10" s="5">
        <v>3.25</v>
      </c>
      <c r="F10" s="1"/>
      <c r="G10" s="1"/>
      <c r="H10" s="6">
        <v>3.25</v>
      </c>
      <c r="I10" s="7">
        <v>1</v>
      </c>
      <c r="J10" s="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4">
        <f t="shared" si="0"/>
        <v>1612007</v>
      </c>
      <c r="C11" s="4" t="s">
        <v>13</v>
      </c>
      <c r="D11" s="5">
        <v>2.9928806765014704</v>
      </c>
      <c r="E11" s="5">
        <v>3.5</v>
      </c>
      <c r="F11" s="1"/>
      <c r="G11" s="1"/>
      <c r="H11" s="6">
        <v>3.5</v>
      </c>
      <c r="I11" s="7">
        <v>1</v>
      </c>
      <c r="J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4">
        <f t="shared" si="0"/>
        <v>1612008</v>
      </c>
      <c r="C12" s="4" t="s">
        <v>14</v>
      </c>
      <c r="D12" s="5">
        <v>2.179343494256389</v>
      </c>
      <c r="E12" s="5">
        <v>3.75</v>
      </c>
      <c r="F12" s="1"/>
      <c r="G12" s="1"/>
      <c r="H12" s="6">
        <v>3.75</v>
      </c>
      <c r="I12" s="7">
        <v>3</v>
      </c>
      <c r="J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4">
        <f t="shared" si="0"/>
        <v>1612009</v>
      </c>
      <c r="C13" s="4" t="s">
        <v>15</v>
      </c>
      <c r="D13" s="5">
        <v>3.5695164355046307</v>
      </c>
      <c r="E13" s="5">
        <v>4</v>
      </c>
      <c r="F13" s="1"/>
      <c r="G13" s="1"/>
      <c r="H13" s="6">
        <v>4</v>
      </c>
      <c r="I13" s="7">
        <v>1</v>
      </c>
      <c r="J13" s="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">
        <f t="shared" si="0"/>
        <v>1612010</v>
      </c>
      <c r="C14" s="4" t="s">
        <v>16</v>
      </c>
      <c r="D14" s="5">
        <v>2.4713948237300993</v>
      </c>
      <c r="E14" s="1"/>
      <c r="F14" s="1"/>
      <c r="G14" s="1"/>
      <c r="H14" s="8" t="s">
        <v>17</v>
      </c>
      <c r="I14" s="8">
        <v>0</v>
      </c>
      <c r="J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>
        <f t="shared" si="0"/>
        <v>1612011</v>
      </c>
      <c r="C15" s="4" t="s">
        <v>18</v>
      </c>
      <c r="D15" s="5">
        <v>2.2433172588722403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4">
        <f t="shared" si="0"/>
        <v>1612012</v>
      </c>
      <c r="C16" s="4" t="s">
        <v>19</v>
      </c>
      <c r="D16" s="5">
        <v>2.1896279931376004</v>
      </c>
      <c r="E16" s="1"/>
      <c r="F16" s="1"/>
      <c r="G16" s="1"/>
      <c r="H16" s="1"/>
      <c r="I16" s="1"/>
      <c r="J16" s="1" t="s">
        <v>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4">
        <f t="shared" si="0"/>
        <v>1612013</v>
      </c>
      <c r="C17" s="4" t="s">
        <v>21</v>
      </c>
      <c r="D17" s="5">
        <v>3.5766095465011913</v>
      </c>
      <c r="E17" s="1"/>
      <c r="F17" s="1"/>
      <c r="G17" s="1"/>
      <c r="H17" s="1"/>
      <c r="I17" s="1"/>
      <c r="J17" s="1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">
        <f t="shared" si="0"/>
        <v>1612014</v>
      </c>
      <c r="C18" s="4" t="s">
        <v>22</v>
      </c>
      <c r="D18" s="5">
        <v>2.8267802028208209</v>
      </c>
      <c r="E18" s="1"/>
      <c r="F18" s="1"/>
      <c r="G18" s="1"/>
      <c r="H18" s="1"/>
      <c r="I18" s="1"/>
      <c r="J18" s="1">
        <v>2.25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">
        <f t="shared" si="0"/>
        <v>1612015</v>
      </c>
      <c r="C19" s="4" t="s">
        <v>23</v>
      </c>
      <c r="D19" s="5">
        <v>3.9390562022019413</v>
      </c>
      <c r="E19" s="1"/>
      <c r="F19" s="1"/>
      <c r="G19" s="1"/>
      <c r="H19" s="1"/>
      <c r="I19" s="1"/>
      <c r="J19" s="1">
        <v>2.5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">
        <f t="shared" si="0"/>
        <v>1612016</v>
      </c>
      <c r="C20" s="4" t="s">
        <v>24</v>
      </c>
      <c r="D20" s="5">
        <v>2.2542319405385625</v>
      </c>
      <c r="E20" s="1"/>
      <c r="F20" s="1"/>
      <c r="G20" s="1"/>
      <c r="H20" s="1"/>
      <c r="I20" s="1"/>
      <c r="J20" s="1">
        <v>2.75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">
        <f t="shared" si="0"/>
        <v>1612017</v>
      </c>
      <c r="C21" s="4" t="s">
        <v>25</v>
      </c>
      <c r="D21" s="5">
        <v>2.4513010136427482</v>
      </c>
      <c r="E21" s="1"/>
      <c r="F21" s="1"/>
      <c r="G21" s="1"/>
      <c r="H21" s="1"/>
      <c r="I21" s="1"/>
      <c r="J21" s="1">
        <v>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">
        <f t="shared" si="0"/>
        <v>1612018</v>
      </c>
      <c r="C22" s="4" t="s">
        <v>26</v>
      </c>
      <c r="D22" s="5">
        <v>3.0020196928891165</v>
      </c>
      <c r="E22" s="1"/>
      <c r="F22" s="1"/>
      <c r="G22" s="1"/>
      <c r="H22" s="1"/>
      <c r="I22" s="1"/>
      <c r="J22" s="1">
        <v>3.25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">
        <f t="shared" si="0"/>
        <v>1612019</v>
      </c>
      <c r="C23" s="4" t="s">
        <v>27</v>
      </c>
      <c r="D23" s="5">
        <v>2.9946259631538492</v>
      </c>
      <c r="E23" s="1"/>
      <c r="F23" s="1"/>
      <c r="G23" s="1"/>
      <c r="H23" s="1"/>
      <c r="I23" s="1"/>
      <c r="J23" s="1">
        <v>3.5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">
        <f t="shared" si="0"/>
        <v>1612020</v>
      </c>
      <c r="C24" s="4" t="s">
        <v>28</v>
      </c>
      <c r="D24" s="5">
        <v>3.4694081115469197</v>
      </c>
      <c r="E24" s="1"/>
      <c r="F24" s="1"/>
      <c r="G24" s="1"/>
      <c r="H24" s="1"/>
      <c r="I24" s="1"/>
      <c r="J24" s="1">
        <v>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9"/>
      <c r="Q43" s="9"/>
      <c r="R43" s="10"/>
      <c r="S43" s="9"/>
      <c r="T43" s="10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O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P1000"/>
  <sheetViews>
    <sheetView workbookViewId="0"/>
  </sheetViews>
  <sheetFormatPr defaultColWidth="14.44140625" defaultRowHeight="15" customHeight="1"/>
  <cols>
    <col min="1" max="26" width="8.6640625" customWidth="1"/>
  </cols>
  <sheetData>
    <row r="4" spans="4:16" ht="15.6">
      <c r="D4" s="2" t="s">
        <v>1</v>
      </c>
      <c r="E4" s="2" t="s">
        <v>2</v>
      </c>
      <c r="F4" s="2" t="s">
        <v>3</v>
      </c>
      <c r="G4" s="2" t="s">
        <v>29</v>
      </c>
      <c r="H4" s="12"/>
    </row>
    <row r="5" spans="4:16" ht="14.4">
      <c r="D5" s="4">
        <v>1612001</v>
      </c>
      <c r="E5" s="4" t="s">
        <v>7</v>
      </c>
      <c r="F5" s="5">
        <v>2.6933728358503615</v>
      </c>
      <c r="G5" s="11">
        <v>2</v>
      </c>
      <c r="J5" s="11" t="s">
        <v>30</v>
      </c>
      <c r="K5" s="11">
        <f>LARGE(F5:F24,1)</f>
        <v>3.9390562022019413</v>
      </c>
      <c r="L5" s="11">
        <v>2</v>
      </c>
    </row>
    <row r="6" spans="4:16" ht="14.4">
      <c r="D6" s="4">
        <f t="shared" ref="D6:D24" si="0">D5+1</f>
        <v>1612002</v>
      </c>
      <c r="E6" s="4" t="s">
        <v>8</v>
      </c>
      <c r="F6" s="5">
        <v>3.5953616867659139</v>
      </c>
      <c r="G6" s="11">
        <v>2.25</v>
      </c>
      <c r="J6" s="11" t="s">
        <v>31</v>
      </c>
      <c r="K6" s="11">
        <f>SMALL(F5:F24,1)</f>
        <v>2.179343494256389</v>
      </c>
      <c r="L6" s="11">
        <v>4</v>
      </c>
      <c r="O6" s="11" t="s">
        <v>32</v>
      </c>
      <c r="P6" s="11" t="s">
        <v>6</v>
      </c>
    </row>
    <row r="7" spans="4:16" ht="14.4">
      <c r="D7" s="4">
        <f t="shared" si="0"/>
        <v>1612003</v>
      </c>
      <c r="E7" s="4" t="s">
        <v>9</v>
      </c>
      <c r="F7" s="5">
        <v>2.3449723499972253</v>
      </c>
      <c r="G7" s="11">
        <v>2.5</v>
      </c>
      <c r="O7" s="7">
        <v>2.25</v>
      </c>
      <c r="P7" s="11">
        <v>3</v>
      </c>
    </row>
    <row r="8" spans="4:16" ht="14.4">
      <c r="D8" s="4">
        <f t="shared" si="0"/>
        <v>1612004</v>
      </c>
      <c r="E8" s="4" t="s">
        <v>10</v>
      </c>
      <c r="F8" s="5">
        <v>2.3910631969716567</v>
      </c>
      <c r="G8" s="11">
        <v>2.75</v>
      </c>
      <c r="I8" s="11" t="s">
        <v>33</v>
      </c>
      <c r="J8" s="11">
        <f>_xlfn.QUARTILE.INC(F5:F24,1)</f>
        <v>2.3494737978842135</v>
      </c>
      <c r="O8" s="7">
        <v>2.5</v>
      </c>
      <c r="P8" s="11">
        <v>6</v>
      </c>
    </row>
    <row r="9" spans="4:16" ht="14.4">
      <c r="D9" s="4">
        <f t="shared" si="0"/>
        <v>1612005</v>
      </c>
      <c r="E9" s="4" t="s">
        <v>11</v>
      </c>
      <c r="F9" s="5">
        <v>2.6674675694639198</v>
      </c>
      <c r="G9" s="11">
        <v>3</v>
      </c>
      <c r="I9" s="11" t="s">
        <v>34</v>
      </c>
      <c r="J9" s="11">
        <f>_xlfn.QUARTILE.INC(F5:F24,3)</f>
        <v>3.1188667975535673</v>
      </c>
      <c r="O9" s="7">
        <v>2.75</v>
      </c>
      <c r="P9" s="11">
        <v>1</v>
      </c>
    </row>
    <row r="10" spans="4:16" ht="14.4">
      <c r="D10" s="4">
        <f t="shared" si="0"/>
        <v>1612006</v>
      </c>
      <c r="E10" s="4" t="s">
        <v>12</v>
      </c>
      <c r="F10" s="5">
        <v>2.3509742805132099</v>
      </c>
      <c r="G10" s="11">
        <v>3.25</v>
      </c>
      <c r="I10" s="11" t="s">
        <v>35</v>
      </c>
      <c r="J10" s="11">
        <f>J9-J8</f>
        <v>0.76939299966935382</v>
      </c>
      <c r="O10" s="7">
        <v>3</v>
      </c>
      <c r="P10" s="11">
        <v>3</v>
      </c>
    </row>
    <row r="11" spans="4:16" ht="14.4">
      <c r="D11" s="4">
        <f t="shared" si="0"/>
        <v>1612007</v>
      </c>
      <c r="E11" s="4" t="s">
        <v>13</v>
      </c>
      <c r="F11" s="5">
        <v>2.9928806765014704</v>
      </c>
      <c r="G11" s="11">
        <v>3.5</v>
      </c>
      <c r="I11" s="11" t="s">
        <v>36</v>
      </c>
      <c r="J11" s="11">
        <f>J8-(1.25*J10)</f>
        <v>1.3877325482975214</v>
      </c>
      <c r="O11" s="7">
        <v>3.25</v>
      </c>
      <c r="P11" s="11">
        <v>1</v>
      </c>
    </row>
    <row r="12" spans="4:16" ht="14.4">
      <c r="D12" s="4">
        <f t="shared" si="0"/>
        <v>1612008</v>
      </c>
      <c r="E12" s="4" t="s">
        <v>14</v>
      </c>
      <c r="F12" s="5">
        <v>2.179343494256389</v>
      </c>
      <c r="G12" s="11">
        <v>3.75</v>
      </c>
      <c r="I12" s="11" t="s">
        <v>37</v>
      </c>
      <c r="J12" s="11">
        <f>J9+(1.25*J10)</f>
        <v>4.0806080471402595</v>
      </c>
      <c r="K12" s="6">
        <f>AVERAGE(F5:F24)</f>
        <v>2.8101662637429929</v>
      </c>
      <c r="O12" s="7">
        <v>3.5</v>
      </c>
      <c r="P12" s="11">
        <v>1</v>
      </c>
    </row>
    <row r="13" spans="4:16" ht="14.4">
      <c r="D13" s="4">
        <f t="shared" si="0"/>
        <v>1612009</v>
      </c>
      <c r="E13" s="4" t="s">
        <v>15</v>
      </c>
      <c r="F13" s="5">
        <v>3.5695164355046307</v>
      </c>
      <c r="G13" s="11">
        <v>4</v>
      </c>
      <c r="O13" s="7">
        <v>3.75</v>
      </c>
      <c r="P13" s="11">
        <v>3</v>
      </c>
    </row>
    <row r="14" spans="4:16" ht="14.4">
      <c r="D14" s="4">
        <f t="shared" si="0"/>
        <v>1612010</v>
      </c>
      <c r="E14" s="4" t="s">
        <v>16</v>
      </c>
      <c r="F14" s="5">
        <v>2.4713948237300993</v>
      </c>
      <c r="O14" s="7">
        <v>4</v>
      </c>
      <c r="P14" s="11">
        <v>1</v>
      </c>
    </row>
    <row r="15" spans="4:16" ht="14.4">
      <c r="D15" s="4">
        <f t="shared" si="0"/>
        <v>1612011</v>
      </c>
      <c r="E15" s="4" t="s">
        <v>18</v>
      </c>
      <c r="F15" s="5">
        <v>2.2433172588722403</v>
      </c>
      <c r="O15" s="11" t="s">
        <v>17</v>
      </c>
      <c r="P15" s="11">
        <v>0</v>
      </c>
    </row>
    <row r="16" spans="4:16" ht="14.4">
      <c r="D16" s="4">
        <f t="shared" si="0"/>
        <v>1612012</v>
      </c>
      <c r="E16" s="4" t="s">
        <v>19</v>
      </c>
      <c r="F16" s="5">
        <v>2.1896279931376004</v>
      </c>
    </row>
    <row r="17" spans="4:15" ht="14.4">
      <c r="D17" s="4">
        <f t="shared" si="0"/>
        <v>1612013</v>
      </c>
      <c r="E17" s="4" t="s">
        <v>21</v>
      </c>
      <c r="F17" s="5">
        <v>3.5766095465011913</v>
      </c>
    </row>
    <row r="18" spans="4:15" ht="14.4">
      <c r="D18" s="4">
        <f t="shared" si="0"/>
        <v>1612014</v>
      </c>
      <c r="E18" s="4" t="s">
        <v>22</v>
      </c>
      <c r="F18" s="5">
        <v>2.8267802028208209</v>
      </c>
    </row>
    <row r="19" spans="4:15" ht="14.4">
      <c r="D19" s="4">
        <f t="shared" si="0"/>
        <v>1612015</v>
      </c>
      <c r="E19" s="4" t="s">
        <v>23</v>
      </c>
      <c r="F19" s="5">
        <v>3.9390562022019413</v>
      </c>
    </row>
    <row r="20" spans="4:15" ht="14.4">
      <c r="D20" s="4">
        <f t="shared" si="0"/>
        <v>1612016</v>
      </c>
      <c r="E20" s="4" t="s">
        <v>24</v>
      </c>
      <c r="F20" s="5">
        <v>2.2542319405385625</v>
      </c>
    </row>
    <row r="21" spans="4:15" ht="15.75" customHeight="1">
      <c r="D21" s="4">
        <f t="shared" si="0"/>
        <v>1612017</v>
      </c>
      <c r="E21" s="4" t="s">
        <v>25</v>
      </c>
      <c r="F21" s="5">
        <v>2.4513010136427482</v>
      </c>
    </row>
    <row r="22" spans="4:15" ht="15.75" customHeight="1">
      <c r="D22" s="4">
        <f t="shared" si="0"/>
        <v>1612018</v>
      </c>
      <c r="E22" s="4" t="s">
        <v>26</v>
      </c>
      <c r="F22" s="5">
        <v>3.0020196928891165</v>
      </c>
    </row>
    <row r="23" spans="4:15" ht="15.75" customHeight="1">
      <c r="D23" s="4">
        <f t="shared" si="0"/>
        <v>1612019</v>
      </c>
      <c r="E23" s="4" t="s">
        <v>27</v>
      </c>
      <c r="F23" s="5">
        <v>2.9946259631538492</v>
      </c>
    </row>
    <row r="24" spans="4:15" ht="15.75" customHeight="1">
      <c r="D24" s="4">
        <f t="shared" si="0"/>
        <v>1612020</v>
      </c>
      <c r="E24" s="4" t="s">
        <v>28</v>
      </c>
      <c r="F24" s="5">
        <v>3.4694081115469197</v>
      </c>
    </row>
    <row r="25" spans="4:15" ht="15.75" customHeight="1">
      <c r="N25" s="3" t="s">
        <v>29</v>
      </c>
      <c r="O25" s="3" t="s">
        <v>6</v>
      </c>
    </row>
    <row r="26" spans="4:15" ht="15.75" customHeight="1">
      <c r="N26" s="7">
        <v>2</v>
      </c>
      <c r="O26" s="7">
        <v>0</v>
      </c>
    </row>
    <row r="27" spans="4:15" ht="15.75" customHeight="1">
      <c r="N27" s="7">
        <v>2.25</v>
      </c>
      <c r="O27" s="7">
        <v>3</v>
      </c>
    </row>
    <row r="28" spans="4:15" ht="15.75" customHeight="1">
      <c r="N28" s="7">
        <v>2.5</v>
      </c>
      <c r="O28" s="7">
        <v>6</v>
      </c>
    </row>
    <row r="29" spans="4:15" ht="15.75" customHeight="1">
      <c r="N29" s="7">
        <v>2.75</v>
      </c>
      <c r="O29" s="7">
        <v>2</v>
      </c>
    </row>
    <row r="30" spans="4:15" ht="15.75" customHeight="1">
      <c r="N30" s="7">
        <v>3</v>
      </c>
      <c r="O30" s="7">
        <v>3</v>
      </c>
    </row>
    <row r="31" spans="4:15" ht="15.75" customHeight="1">
      <c r="N31" s="7">
        <v>3.25</v>
      </c>
      <c r="O31" s="7">
        <v>1</v>
      </c>
    </row>
    <row r="32" spans="4:15" ht="15.75" customHeight="1">
      <c r="N32" s="7">
        <v>3.5</v>
      </c>
      <c r="O32" s="7">
        <v>1</v>
      </c>
    </row>
    <row r="33" spans="14:15" ht="15.75" customHeight="1">
      <c r="N33" s="7">
        <v>3.75</v>
      </c>
      <c r="O33" s="7">
        <v>3</v>
      </c>
    </row>
    <row r="34" spans="14:15" ht="15.75" customHeight="1">
      <c r="N34" s="7">
        <v>4</v>
      </c>
      <c r="O34" s="7">
        <v>1</v>
      </c>
    </row>
    <row r="35" spans="14:15" ht="15.75" customHeight="1">
      <c r="N35" s="8" t="s">
        <v>17</v>
      </c>
      <c r="O35" s="8">
        <v>0</v>
      </c>
    </row>
    <row r="36" spans="14:15" ht="15.75" customHeight="1"/>
    <row r="37" spans="14:15" ht="15.75" customHeight="1"/>
    <row r="38" spans="14:15" ht="15.75" customHeight="1"/>
    <row r="39" spans="14:15" ht="15.75" customHeight="1"/>
    <row r="40" spans="14:15" ht="15.75" customHeight="1"/>
    <row r="41" spans="14:15" ht="15.75" customHeight="1"/>
    <row r="42" spans="14:15" ht="15.75" customHeight="1"/>
    <row r="43" spans="14:15" ht="15.75" customHeight="1"/>
    <row r="44" spans="14:15" ht="15.75" customHeight="1"/>
    <row r="45" spans="14:15" ht="15.75" customHeight="1"/>
    <row r="46" spans="14:15" ht="15.75" customHeight="1"/>
    <row r="47" spans="14:15" ht="15.75" customHeight="1"/>
    <row r="48" spans="14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D4:G24" xr:uid="{00000000-0009-0000-0000-000002000000}"/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K1000"/>
  <sheetViews>
    <sheetView workbookViewId="0">
      <selection activeCell="D4" sqref="D4:F24"/>
    </sheetView>
  </sheetViews>
  <sheetFormatPr defaultColWidth="14.44140625" defaultRowHeight="15" customHeight="1"/>
  <cols>
    <col min="1" max="26" width="8.6640625" customWidth="1"/>
  </cols>
  <sheetData>
    <row r="4" spans="4:11" ht="15.6">
      <c r="D4" s="2" t="s">
        <v>1</v>
      </c>
      <c r="E4" s="2" t="s">
        <v>2</v>
      </c>
      <c r="F4" s="2" t="s">
        <v>3</v>
      </c>
      <c r="G4" s="2" t="s">
        <v>29</v>
      </c>
      <c r="J4" s="11">
        <v>1</v>
      </c>
    </row>
    <row r="5" spans="4:11" ht="14.4">
      <c r="D5" s="4">
        <v>1612001</v>
      </c>
      <c r="E5" s="4" t="s">
        <v>7</v>
      </c>
      <c r="F5" s="5">
        <v>2.6933728358503615</v>
      </c>
      <c r="G5" s="11">
        <v>2</v>
      </c>
      <c r="H5" s="11">
        <v>2</v>
      </c>
    </row>
    <row r="6" spans="4:11" ht="14.4">
      <c r="D6" s="4">
        <f t="shared" ref="D6:D24" si="0">D5+1</f>
        <v>1612002</v>
      </c>
      <c r="E6" s="4" t="s">
        <v>8</v>
      </c>
      <c r="F6" s="5">
        <v>3.5953616867659139</v>
      </c>
      <c r="G6" s="11">
        <v>2.25</v>
      </c>
      <c r="H6" s="11">
        <v>12</v>
      </c>
      <c r="I6" s="11" t="s">
        <v>38</v>
      </c>
      <c r="J6" s="13">
        <f>SMALL(F5:F24,1)</f>
        <v>2.179343494256389</v>
      </c>
    </row>
    <row r="7" spans="4:11" ht="14.4">
      <c r="D7" s="4">
        <f t="shared" si="0"/>
        <v>1612003</v>
      </c>
      <c r="E7" s="4" t="s">
        <v>9</v>
      </c>
      <c r="F7" s="5">
        <v>2.3449723499972253</v>
      </c>
      <c r="G7" s="11">
        <v>2.5</v>
      </c>
      <c r="H7" s="11">
        <v>22</v>
      </c>
      <c r="I7" s="11" t="s">
        <v>39</v>
      </c>
      <c r="J7" s="11">
        <f>LARGE(F5:F24,1)</f>
        <v>3.9390562022019413</v>
      </c>
    </row>
    <row r="8" spans="4:11" ht="14.4">
      <c r="D8" s="4">
        <f t="shared" si="0"/>
        <v>1612004</v>
      </c>
      <c r="E8" s="4" t="s">
        <v>10</v>
      </c>
      <c r="F8" s="5">
        <v>2.3910631969716567</v>
      </c>
      <c r="G8" s="11">
        <v>2.75</v>
      </c>
      <c r="H8" s="11">
        <v>35</v>
      </c>
    </row>
    <row r="9" spans="4:11" ht="14.4">
      <c r="D9" s="4">
        <f t="shared" si="0"/>
        <v>1612005</v>
      </c>
      <c r="E9" s="4" t="s">
        <v>11</v>
      </c>
      <c r="F9" s="5">
        <v>2.6674675694639198</v>
      </c>
      <c r="G9" s="11">
        <v>3</v>
      </c>
    </row>
    <row r="10" spans="4:11" ht="14.4">
      <c r="D10" s="4">
        <f t="shared" si="0"/>
        <v>1612006</v>
      </c>
      <c r="E10" s="4" t="s">
        <v>12</v>
      </c>
      <c r="F10" s="5">
        <v>2.3509742805132099</v>
      </c>
      <c r="G10" s="11">
        <v>3.25</v>
      </c>
      <c r="J10" s="3" t="s">
        <v>29</v>
      </c>
      <c r="K10" s="3" t="s">
        <v>6</v>
      </c>
    </row>
    <row r="11" spans="4:11" ht="14.4">
      <c r="D11" s="4">
        <f t="shared" si="0"/>
        <v>1612007</v>
      </c>
      <c r="E11" s="4" t="s">
        <v>13</v>
      </c>
      <c r="F11" s="5">
        <v>2.9928806765014704</v>
      </c>
      <c r="G11" s="11">
        <v>3.5</v>
      </c>
      <c r="J11" s="7">
        <v>2</v>
      </c>
      <c r="K11" s="7">
        <v>0</v>
      </c>
    </row>
    <row r="12" spans="4:11" ht="14.4">
      <c r="D12" s="4">
        <f t="shared" si="0"/>
        <v>1612008</v>
      </c>
      <c r="E12" s="4" t="s">
        <v>14</v>
      </c>
      <c r="F12" s="5">
        <v>2.179343494256389</v>
      </c>
      <c r="G12" s="11">
        <v>3.75</v>
      </c>
      <c r="J12" s="7">
        <v>2.25</v>
      </c>
      <c r="K12" s="7">
        <v>3</v>
      </c>
    </row>
    <row r="13" spans="4:11" ht="14.4">
      <c r="D13" s="4">
        <f t="shared" si="0"/>
        <v>1612009</v>
      </c>
      <c r="E13" s="4" t="s">
        <v>15</v>
      </c>
      <c r="F13" s="5">
        <v>3.5695164355046307</v>
      </c>
      <c r="G13" s="11">
        <v>4</v>
      </c>
      <c r="J13" s="7">
        <v>2.5</v>
      </c>
      <c r="K13" s="7">
        <v>6</v>
      </c>
    </row>
    <row r="14" spans="4:11" ht="14.4">
      <c r="D14" s="4">
        <f t="shared" si="0"/>
        <v>1612010</v>
      </c>
      <c r="E14" s="4" t="s">
        <v>16</v>
      </c>
      <c r="F14" s="5">
        <v>2.4713948237300993</v>
      </c>
      <c r="J14" s="7">
        <v>2.75</v>
      </c>
      <c r="K14" s="7">
        <v>2</v>
      </c>
    </row>
    <row r="15" spans="4:11" ht="14.4">
      <c r="D15" s="4">
        <f t="shared" si="0"/>
        <v>1612011</v>
      </c>
      <c r="E15" s="4" t="s">
        <v>18</v>
      </c>
      <c r="F15" s="5">
        <v>2.2433172588722403</v>
      </c>
      <c r="J15" s="7">
        <v>3</v>
      </c>
      <c r="K15" s="7">
        <v>3</v>
      </c>
    </row>
    <row r="16" spans="4:11" ht="14.4">
      <c r="D16" s="4">
        <f t="shared" si="0"/>
        <v>1612012</v>
      </c>
      <c r="E16" s="4" t="s">
        <v>19</v>
      </c>
      <c r="F16" s="5">
        <v>2.1896279931376004</v>
      </c>
      <c r="J16" s="7">
        <v>3.25</v>
      </c>
      <c r="K16" s="7">
        <v>1</v>
      </c>
    </row>
    <row r="17" spans="4:11" ht="14.4">
      <c r="D17" s="4">
        <f t="shared" si="0"/>
        <v>1612013</v>
      </c>
      <c r="E17" s="4" t="s">
        <v>21</v>
      </c>
      <c r="F17" s="5">
        <v>3.5766095465011913</v>
      </c>
      <c r="J17" s="7">
        <v>3.5</v>
      </c>
      <c r="K17" s="7">
        <v>1</v>
      </c>
    </row>
    <row r="18" spans="4:11" ht="14.4">
      <c r="D18" s="4">
        <f t="shared" si="0"/>
        <v>1612014</v>
      </c>
      <c r="E18" s="4" t="s">
        <v>22</v>
      </c>
      <c r="F18" s="5">
        <v>2.8267802028208209</v>
      </c>
      <c r="J18" s="7">
        <v>3.75</v>
      </c>
      <c r="K18" s="7">
        <v>3</v>
      </c>
    </row>
    <row r="19" spans="4:11" ht="14.4">
      <c r="D19" s="4">
        <f t="shared" si="0"/>
        <v>1612015</v>
      </c>
      <c r="E19" s="4" t="s">
        <v>23</v>
      </c>
      <c r="F19" s="5">
        <v>3.9390562022019413</v>
      </c>
      <c r="J19" s="7">
        <v>4</v>
      </c>
      <c r="K19" s="7">
        <v>1</v>
      </c>
    </row>
    <row r="20" spans="4:11" ht="14.4">
      <c r="D20" s="4">
        <f t="shared" si="0"/>
        <v>1612016</v>
      </c>
      <c r="E20" s="4" t="s">
        <v>24</v>
      </c>
      <c r="F20" s="5">
        <v>2.2542319405385625</v>
      </c>
      <c r="J20" s="8" t="s">
        <v>17</v>
      </c>
      <c r="K20" s="8">
        <v>0</v>
      </c>
    </row>
    <row r="21" spans="4:11" ht="15.75" customHeight="1">
      <c r="D21" s="4">
        <f t="shared" si="0"/>
        <v>1612017</v>
      </c>
      <c r="E21" s="4" t="s">
        <v>25</v>
      </c>
      <c r="F21" s="5">
        <v>2.4513010136427482</v>
      </c>
    </row>
    <row r="22" spans="4:11" ht="15.75" customHeight="1">
      <c r="D22" s="4">
        <f t="shared" si="0"/>
        <v>1612018</v>
      </c>
      <c r="E22" s="4" t="s">
        <v>26</v>
      </c>
      <c r="F22" s="5">
        <v>3.0020196928891165</v>
      </c>
    </row>
    <row r="23" spans="4:11" ht="15.75" customHeight="1">
      <c r="D23" s="4">
        <f t="shared" si="0"/>
        <v>1612019</v>
      </c>
      <c r="E23" s="4" t="s">
        <v>27</v>
      </c>
      <c r="F23" s="5">
        <v>2.9946259631538492</v>
      </c>
    </row>
    <row r="24" spans="4:11" ht="15.75" customHeight="1">
      <c r="D24" s="4">
        <f t="shared" si="0"/>
        <v>1612020</v>
      </c>
      <c r="E24" s="4" t="s">
        <v>28</v>
      </c>
      <c r="F24" s="5">
        <v>3.4694081115469197</v>
      </c>
    </row>
    <row r="25" spans="4:11" ht="15.75" customHeight="1"/>
    <row r="26" spans="4:11" ht="15.75" customHeight="1"/>
    <row r="27" spans="4:11" ht="15.75" customHeight="1"/>
    <row r="28" spans="4:11" ht="15.75" customHeight="1"/>
    <row r="29" spans="4:11" ht="15.75" customHeight="1"/>
    <row r="30" spans="4:11" ht="15.75" customHeight="1"/>
    <row r="31" spans="4:11" ht="15.75" customHeight="1"/>
    <row r="32" spans="4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selection activeCell="B4" sqref="B4:E24"/>
    </sheetView>
  </sheetViews>
  <sheetFormatPr defaultColWidth="14.44140625" defaultRowHeight="15" customHeight="1"/>
  <cols>
    <col min="1" max="1" width="4.109375" customWidth="1"/>
    <col min="2" max="2" width="12.33203125" customWidth="1"/>
    <col min="3" max="3" width="16.5546875" customWidth="1"/>
    <col min="4" max="5" width="12.109375" customWidth="1"/>
    <col min="6" max="6" width="9.109375" customWidth="1"/>
    <col min="7" max="7" width="5.33203125" customWidth="1"/>
    <col min="8" max="8" width="9.109375" hidden="1" customWidth="1"/>
    <col min="9" max="26" width="9.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5" t="s">
        <v>40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41</v>
      </c>
      <c r="E4" s="2" t="s">
        <v>42</v>
      </c>
      <c r="F4" s="2" t="s">
        <v>4</v>
      </c>
      <c r="G4" s="1"/>
      <c r="H4" s="1"/>
      <c r="I4" s="3" t="s">
        <v>5</v>
      </c>
      <c r="J4" s="3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">
        <v>1612001</v>
      </c>
      <c r="C5" s="4" t="s">
        <v>7</v>
      </c>
      <c r="D5" s="5">
        <v>2.6933728358503615</v>
      </c>
      <c r="E5" s="5">
        <v>2.9758062067660127</v>
      </c>
      <c r="F5" s="14">
        <v>2</v>
      </c>
      <c r="G5" s="1"/>
      <c r="H5" s="1"/>
      <c r="I5" s="6">
        <v>2</v>
      </c>
      <c r="J5" s="7"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4">
        <f t="shared" ref="B6:B24" si="0">B5+1</f>
        <v>1612002</v>
      </c>
      <c r="C6" s="4" t="s">
        <v>8</v>
      </c>
      <c r="D6" s="5">
        <v>3.5953616867659139</v>
      </c>
      <c r="E6" s="5">
        <v>3.1093548175170396</v>
      </c>
      <c r="F6" s="14">
        <v>2.25</v>
      </c>
      <c r="G6" s="1"/>
      <c r="H6" s="1"/>
      <c r="I6" s="6">
        <v>2.25</v>
      </c>
      <c r="J6" s="7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4">
        <f t="shared" si="0"/>
        <v>1612003</v>
      </c>
      <c r="C7" s="4" t="s">
        <v>9</v>
      </c>
      <c r="D7" s="5">
        <v>2.3449723499972253</v>
      </c>
      <c r="E7" s="5">
        <v>3.1225663521486826</v>
      </c>
      <c r="F7" s="14">
        <v>2.5</v>
      </c>
      <c r="G7" s="1"/>
      <c r="H7" s="1"/>
      <c r="I7" s="6">
        <v>2.5</v>
      </c>
      <c r="J7" s="7">
        <v>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">
        <f t="shared" si="0"/>
        <v>1612004</v>
      </c>
      <c r="C8" s="4" t="s">
        <v>10</v>
      </c>
      <c r="D8" s="5">
        <v>2.3910631969716567</v>
      </c>
      <c r="E8" s="5">
        <v>2.5647780346739477</v>
      </c>
      <c r="F8" s="14">
        <v>2.75</v>
      </c>
      <c r="G8" s="1"/>
      <c r="H8" s="1"/>
      <c r="I8" s="6">
        <v>2.75</v>
      </c>
      <c r="J8" s="7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4">
        <f t="shared" si="0"/>
        <v>1612005</v>
      </c>
      <c r="C9" s="4" t="s">
        <v>11</v>
      </c>
      <c r="D9" s="5">
        <v>2.6674675694639198</v>
      </c>
      <c r="E9" s="5">
        <v>2.9503329385005497</v>
      </c>
      <c r="F9" s="14">
        <v>3</v>
      </c>
      <c r="G9" s="1"/>
      <c r="H9" s="1"/>
      <c r="I9" s="6">
        <v>3</v>
      </c>
      <c r="J9" s="7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4">
        <f t="shared" si="0"/>
        <v>1612006</v>
      </c>
      <c r="C10" s="4" t="s">
        <v>12</v>
      </c>
      <c r="D10" s="5">
        <v>2.3509742805132099</v>
      </c>
      <c r="E10" s="5">
        <v>2.9283375041321706</v>
      </c>
      <c r="F10" s="14">
        <v>3.25</v>
      </c>
      <c r="G10" s="1"/>
      <c r="H10" s="1"/>
      <c r="I10" s="6">
        <v>3.25</v>
      </c>
      <c r="J10" s="7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4">
        <f t="shared" si="0"/>
        <v>1612007</v>
      </c>
      <c r="C11" s="4" t="s">
        <v>13</v>
      </c>
      <c r="D11" s="5">
        <v>2.9928806765014704</v>
      </c>
      <c r="E11" s="5">
        <v>3.5439123676805746</v>
      </c>
      <c r="F11" s="14">
        <v>3.5</v>
      </c>
      <c r="G11" s="1"/>
      <c r="H11" s="1"/>
      <c r="I11" s="6">
        <v>3.5</v>
      </c>
      <c r="J11" s="7">
        <v>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4">
        <f t="shared" si="0"/>
        <v>1612008</v>
      </c>
      <c r="C12" s="4" t="s">
        <v>14</v>
      </c>
      <c r="D12" s="5">
        <v>2.179343494256389</v>
      </c>
      <c r="E12" s="5">
        <v>3.9011043635016556</v>
      </c>
      <c r="F12" s="14">
        <v>3.75</v>
      </c>
      <c r="G12" s="1"/>
      <c r="H12" s="1"/>
      <c r="I12" s="6">
        <v>3.75</v>
      </c>
      <c r="J12" s="7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4">
        <f t="shared" si="0"/>
        <v>1612009</v>
      </c>
      <c r="C13" s="4" t="s">
        <v>15</v>
      </c>
      <c r="D13" s="5">
        <v>3.5695164355046307</v>
      </c>
      <c r="E13" s="5">
        <v>2.9675292624176945</v>
      </c>
      <c r="F13" s="14">
        <v>4</v>
      </c>
      <c r="G13" s="1"/>
      <c r="H13" s="1"/>
      <c r="I13" s="6">
        <v>4</v>
      </c>
      <c r="J13" s="7">
        <v>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">
        <f t="shared" si="0"/>
        <v>1612010</v>
      </c>
      <c r="C14" s="4" t="s">
        <v>16</v>
      </c>
      <c r="D14" s="5">
        <v>2.4713948237300993</v>
      </c>
      <c r="E14" s="5">
        <v>2.7804725155100982</v>
      </c>
      <c r="F14" s="1"/>
      <c r="G14" s="1"/>
      <c r="H14" s="1"/>
      <c r="I14" s="8" t="s">
        <v>17</v>
      </c>
      <c r="J14" s="8"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>
        <f t="shared" si="0"/>
        <v>1612011</v>
      </c>
      <c r="C15" s="4" t="s">
        <v>18</v>
      </c>
      <c r="D15" s="5">
        <v>2.2433172588722403</v>
      </c>
      <c r="E15" s="5">
        <v>3.6494253159162078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4">
        <f t="shared" si="0"/>
        <v>1612012</v>
      </c>
      <c r="C16" s="4" t="s">
        <v>19</v>
      </c>
      <c r="D16" s="5">
        <v>2.1896279931376004</v>
      </c>
      <c r="E16" s="5">
        <v>3.7667432719758009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4">
        <f t="shared" si="0"/>
        <v>1612013</v>
      </c>
      <c r="C17" s="4" t="s">
        <v>21</v>
      </c>
      <c r="D17" s="5">
        <v>3.5766095465011913</v>
      </c>
      <c r="E17" s="5">
        <v>3.1616012410472649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">
        <f t="shared" si="0"/>
        <v>1612014</v>
      </c>
      <c r="C18" s="4" t="s">
        <v>22</v>
      </c>
      <c r="D18" s="5">
        <v>2.8267802028208209</v>
      </c>
      <c r="E18" s="5">
        <v>2.7429071051764966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">
        <f t="shared" si="0"/>
        <v>1612015</v>
      </c>
      <c r="C19" s="4" t="s">
        <v>23</v>
      </c>
      <c r="D19" s="5">
        <v>3.9390562022019413</v>
      </c>
      <c r="E19" s="5">
        <v>3.3538597030580242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">
        <f t="shared" si="0"/>
        <v>1612016</v>
      </c>
      <c r="C20" s="4" t="s">
        <v>24</v>
      </c>
      <c r="D20" s="5">
        <v>2.2542319405385625</v>
      </c>
      <c r="E20" s="5">
        <v>2.7955594755805171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">
        <f t="shared" si="0"/>
        <v>1612017</v>
      </c>
      <c r="C21" s="4" t="s">
        <v>25</v>
      </c>
      <c r="D21" s="5">
        <v>2.4513010136427482</v>
      </c>
      <c r="E21" s="5">
        <v>3.0957559915196695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">
        <f t="shared" si="0"/>
        <v>1612018</v>
      </c>
      <c r="C22" s="4" t="s">
        <v>26</v>
      </c>
      <c r="D22" s="5">
        <v>3.0020196928891165</v>
      </c>
      <c r="E22" s="5">
        <v>3.2511557366743515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">
        <f t="shared" si="0"/>
        <v>1612019</v>
      </c>
      <c r="C23" s="4" t="s">
        <v>27</v>
      </c>
      <c r="D23" s="5">
        <v>2.9946259631538492</v>
      </c>
      <c r="E23" s="5">
        <v>3.9175104850880809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">
        <f t="shared" si="0"/>
        <v>1612020</v>
      </c>
      <c r="C24" s="4" t="s">
        <v>28</v>
      </c>
      <c r="D24" s="5">
        <v>3.4694081115469197</v>
      </c>
      <c r="E24" s="5">
        <v>3.9442480437637579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9"/>
      <c r="R43" s="9"/>
      <c r="S43" s="10"/>
      <c r="T43" s="9"/>
      <c r="U43" s="10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P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E8B6-3D52-4EA6-BDFB-4B2045C103A4}">
  <dimension ref="C7:O27"/>
  <sheetViews>
    <sheetView tabSelected="1" topLeftCell="A4" workbookViewId="0">
      <selection activeCell="Q29" sqref="Q29"/>
    </sheetView>
  </sheetViews>
  <sheetFormatPr defaultRowHeight="14.4"/>
  <sheetData>
    <row r="7" spans="3:15" ht="28.8">
      <c r="C7" s="2" t="s">
        <v>1</v>
      </c>
      <c r="D7" s="2" t="s">
        <v>2</v>
      </c>
      <c r="E7" s="2" t="s">
        <v>41</v>
      </c>
      <c r="F7" s="2" t="s">
        <v>42</v>
      </c>
      <c r="G7" s="22" t="s">
        <v>4</v>
      </c>
      <c r="J7" s="23" t="s">
        <v>43</v>
      </c>
    </row>
    <row r="8" spans="3:15">
      <c r="C8" s="4">
        <v>1612001</v>
      </c>
      <c r="D8" s="4" t="s">
        <v>7</v>
      </c>
      <c r="E8" s="5">
        <v>2.6933728358503615</v>
      </c>
      <c r="F8" s="5">
        <v>2.9758062067660127</v>
      </c>
      <c r="G8">
        <v>2</v>
      </c>
      <c r="J8">
        <f>SMALL(E8:F27,1)</f>
        <v>2.179343494256389</v>
      </c>
    </row>
    <row r="9" spans="3:15">
      <c r="C9" s="4">
        <f t="shared" ref="C9:C27" si="0">C8+1</f>
        <v>1612002</v>
      </c>
      <c r="D9" s="4" t="s">
        <v>8</v>
      </c>
      <c r="E9" s="5">
        <v>3.5953616867659139</v>
      </c>
      <c r="F9" s="5">
        <v>3.1093548175170396</v>
      </c>
      <c r="G9">
        <v>2.25</v>
      </c>
      <c r="J9">
        <f>LARGE(E8:F27,1)</f>
        <v>3.9442480437637579</v>
      </c>
    </row>
    <row r="10" spans="3:15">
      <c r="C10" s="4">
        <f t="shared" si="0"/>
        <v>1612003</v>
      </c>
      <c r="D10" s="4" t="s">
        <v>9</v>
      </c>
      <c r="E10" s="5">
        <v>2.3449723499972253</v>
      </c>
      <c r="F10" s="5">
        <v>3.1225663521486826</v>
      </c>
      <c r="G10">
        <v>2.5</v>
      </c>
    </row>
    <row r="11" spans="3:15">
      <c r="C11" s="4">
        <f t="shared" si="0"/>
        <v>1612004</v>
      </c>
      <c r="D11" s="4" t="s">
        <v>10</v>
      </c>
      <c r="E11" s="5">
        <v>2.3910631969716567</v>
      </c>
      <c r="F11" s="5">
        <v>2.5647780346739477</v>
      </c>
      <c r="G11">
        <v>2.75</v>
      </c>
    </row>
    <row r="12" spans="3:15">
      <c r="C12" s="4">
        <f t="shared" si="0"/>
        <v>1612005</v>
      </c>
      <c r="D12" s="4" t="s">
        <v>11</v>
      </c>
      <c r="E12" s="5">
        <v>2.6674675694639198</v>
      </c>
      <c r="F12" s="5">
        <v>2.9503329385005497</v>
      </c>
      <c r="G12">
        <v>3</v>
      </c>
    </row>
    <row r="13" spans="3:15">
      <c r="C13" s="4">
        <f t="shared" si="0"/>
        <v>1612006</v>
      </c>
      <c r="D13" s="4" t="s">
        <v>12</v>
      </c>
      <c r="E13" s="5">
        <v>2.3509742805132099</v>
      </c>
      <c r="F13" s="5">
        <v>2.9283375041321706</v>
      </c>
      <c r="G13">
        <v>3.25</v>
      </c>
    </row>
    <row r="14" spans="3:15">
      <c r="C14" s="4">
        <f t="shared" si="0"/>
        <v>1612007</v>
      </c>
      <c r="D14" s="4" t="s">
        <v>13</v>
      </c>
      <c r="E14" s="5">
        <v>2.9928806765014704</v>
      </c>
      <c r="F14" s="5">
        <v>3.5439123676805746</v>
      </c>
      <c r="G14">
        <v>3.5</v>
      </c>
    </row>
    <row r="15" spans="3:15" ht="15" thickBot="1">
      <c r="C15" s="4">
        <f t="shared" si="0"/>
        <v>1612008</v>
      </c>
      <c r="D15" s="4" t="s">
        <v>14</v>
      </c>
      <c r="E15" s="5">
        <v>2.179343494256389</v>
      </c>
      <c r="F15" s="5">
        <v>3.9011043635016556</v>
      </c>
      <c r="G15">
        <v>3.75</v>
      </c>
    </row>
    <row r="16" spans="3:15">
      <c r="C16" s="4">
        <f t="shared" si="0"/>
        <v>1612009</v>
      </c>
      <c r="D16" s="4" t="s">
        <v>15</v>
      </c>
      <c r="E16" s="5">
        <v>3.5695164355046307</v>
      </c>
      <c r="F16" s="5">
        <v>2.9675292624176945</v>
      </c>
      <c r="G16">
        <v>4</v>
      </c>
      <c r="N16" s="21" t="s">
        <v>32</v>
      </c>
      <c r="O16" s="21" t="s">
        <v>6</v>
      </c>
    </row>
    <row r="17" spans="3:15">
      <c r="C17" s="4">
        <f t="shared" si="0"/>
        <v>1612010</v>
      </c>
      <c r="D17" s="4" t="s">
        <v>16</v>
      </c>
      <c r="E17" s="5">
        <v>2.4713948237300993</v>
      </c>
      <c r="F17" s="5">
        <v>2.7804725155100982</v>
      </c>
      <c r="N17" s="18">
        <v>2.25</v>
      </c>
      <c r="O17" s="19">
        <v>3</v>
      </c>
    </row>
    <row r="18" spans="3:15">
      <c r="C18" s="4">
        <f t="shared" si="0"/>
        <v>1612011</v>
      </c>
      <c r="D18" s="4" t="s">
        <v>18</v>
      </c>
      <c r="E18" s="5">
        <v>2.2433172588722403</v>
      </c>
      <c r="F18" s="5">
        <v>3.6494253159162078</v>
      </c>
      <c r="N18" s="18">
        <v>2.5</v>
      </c>
      <c r="O18" s="19">
        <v>6</v>
      </c>
    </row>
    <row r="19" spans="3:15">
      <c r="C19" s="4">
        <f t="shared" si="0"/>
        <v>1612012</v>
      </c>
      <c r="D19" s="4" t="s">
        <v>19</v>
      </c>
      <c r="E19" s="5">
        <v>2.1896279931376004</v>
      </c>
      <c r="F19" s="5">
        <v>3.7667432719758009</v>
      </c>
      <c r="N19" s="18">
        <v>2.75</v>
      </c>
      <c r="O19" s="19">
        <v>4</v>
      </c>
    </row>
    <row r="20" spans="3:15">
      <c r="C20" s="4">
        <f t="shared" si="0"/>
        <v>1612013</v>
      </c>
      <c r="D20" s="4" t="s">
        <v>21</v>
      </c>
      <c r="E20" s="5">
        <v>3.5766095465011913</v>
      </c>
      <c r="F20" s="5">
        <v>3.1616012410472649</v>
      </c>
      <c r="N20" s="18">
        <v>3</v>
      </c>
      <c r="O20" s="19">
        <v>9</v>
      </c>
    </row>
    <row r="21" spans="3:15">
      <c r="C21" s="4">
        <f t="shared" si="0"/>
        <v>1612014</v>
      </c>
      <c r="D21" s="4" t="s">
        <v>22</v>
      </c>
      <c r="E21" s="5">
        <v>2.8267802028208209</v>
      </c>
      <c r="F21" s="5">
        <v>2.7429071051764966</v>
      </c>
      <c r="N21" s="18">
        <v>3.25</v>
      </c>
      <c r="O21" s="19">
        <v>5</v>
      </c>
    </row>
    <row r="22" spans="3:15">
      <c r="C22" s="4">
        <f t="shared" si="0"/>
        <v>1612015</v>
      </c>
      <c r="D22" s="4" t="s">
        <v>23</v>
      </c>
      <c r="E22" s="5">
        <v>3.9390562022019413</v>
      </c>
      <c r="F22" s="5">
        <v>3.3538597030580242</v>
      </c>
      <c r="N22" s="18">
        <v>3.5</v>
      </c>
      <c r="O22" s="19">
        <v>3</v>
      </c>
    </row>
    <row r="23" spans="3:15">
      <c r="C23" s="4">
        <f t="shared" si="0"/>
        <v>1612016</v>
      </c>
      <c r="D23" s="4" t="s">
        <v>24</v>
      </c>
      <c r="E23" s="5">
        <v>2.2542319405385625</v>
      </c>
      <c r="F23" s="5">
        <v>2.7955594755805171</v>
      </c>
      <c r="N23" s="18">
        <v>3.75</v>
      </c>
      <c r="O23" s="19">
        <v>5</v>
      </c>
    </row>
    <row r="24" spans="3:15">
      <c r="C24" s="4">
        <f t="shared" si="0"/>
        <v>1612017</v>
      </c>
      <c r="D24" s="4" t="s">
        <v>25</v>
      </c>
      <c r="E24" s="5">
        <v>2.4513010136427482</v>
      </c>
      <c r="F24" s="5">
        <v>3.0957559915196695</v>
      </c>
      <c r="N24" s="18">
        <v>4</v>
      </c>
      <c r="O24" s="19">
        <v>5</v>
      </c>
    </row>
    <row r="25" spans="3:15" ht="15" thickBot="1">
      <c r="C25" s="4">
        <f t="shared" si="0"/>
        <v>1612018</v>
      </c>
      <c r="D25" s="4" t="s">
        <v>26</v>
      </c>
      <c r="E25" s="5">
        <v>3.0020196928891165</v>
      </c>
      <c r="F25" s="5">
        <v>3.2511557366743515</v>
      </c>
      <c r="N25" s="20" t="s">
        <v>17</v>
      </c>
      <c r="O25" s="20">
        <v>0</v>
      </c>
    </row>
    <row r="26" spans="3:15">
      <c r="C26" s="4">
        <f t="shared" si="0"/>
        <v>1612019</v>
      </c>
      <c r="D26" s="4" t="s">
        <v>27</v>
      </c>
      <c r="E26" s="5">
        <v>2.9946259631538492</v>
      </c>
      <c r="F26" s="5">
        <v>3.9175104850880809</v>
      </c>
    </row>
    <row r="27" spans="3:15">
      <c r="C27" s="4">
        <f t="shared" si="0"/>
        <v>1612020</v>
      </c>
      <c r="D27" s="4" t="s">
        <v>28</v>
      </c>
      <c r="E27" s="5">
        <v>3.4694081115469197</v>
      </c>
      <c r="F27" s="5">
        <v>3.9442480437637579</v>
      </c>
    </row>
  </sheetData>
  <sortState xmlns:xlrd2="http://schemas.microsoft.com/office/spreadsheetml/2017/richdata2" ref="N17:N24">
    <sortCondition ref="N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6:F1000"/>
  <sheetViews>
    <sheetView workbookViewId="0"/>
  </sheetViews>
  <sheetFormatPr defaultColWidth="14.44140625" defaultRowHeight="15" customHeight="1"/>
  <cols>
    <col min="1" max="4" width="8.6640625" customWidth="1"/>
    <col min="5" max="5" width="10.5546875" customWidth="1"/>
    <col min="6" max="6" width="14" customWidth="1"/>
    <col min="7" max="26" width="8.6640625" customWidth="1"/>
  </cols>
  <sheetData>
    <row r="6" spans="4:6" ht="15.6">
      <c r="D6" s="2" t="s">
        <v>1</v>
      </c>
      <c r="E6" s="2" t="s">
        <v>2</v>
      </c>
      <c r="F6" s="2" t="s">
        <v>3</v>
      </c>
    </row>
    <row r="7" spans="4:6" ht="14.4">
      <c r="D7" s="4">
        <v>1612001</v>
      </c>
      <c r="E7" s="4" t="s">
        <v>7</v>
      </c>
      <c r="F7" s="5">
        <v>2.6933728358503615</v>
      </c>
    </row>
    <row r="8" spans="4:6" ht="14.4">
      <c r="D8" s="4">
        <f t="shared" ref="D8:D26" si="0">D7+1</f>
        <v>1612002</v>
      </c>
      <c r="E8" s="4" t="s">
        <v>8</v>
      </c>
      <c r="F8" s="5">
        <v>3.5953616867659139</v>
      </c>
    </row>
    <row r="9" spans="4:6" ht="14.4">
      <c r="D9" s="4">
        <f t="shared" si="0"/>
        <v>1612003</v>
      </c>
      <c r="E9" s="4" t="s">
        <v>9</v>
      </c>
      <c r="F9" s="5">
        <v>2.3449723499972253</v>
      </c>
    </row>
    <row r="10" spans="4:6" ht="14.4">
      <c r="D10" s="4">
        <f t="shared" si="0"/>
        <v>1612004</v>
      </c>
      <c r="E10" s="4" t="s">
        <v>10</v>
      </c>
      <c r="F10" s="5">
        <v>2.3910631969716567</v>
      </c>
    </row>
    <row r="11" spans="4:6" ht="14.4">
      <c r="D11" s="4">
        <f t="shared" si="0"/>
        <v>1612005</v>
      </c>
      <c r="E11" s="4" t="s">
        <v>11</v>
      </c>
      <c r="F11" s="5">
        <v>2.6674675694639198</v>
      </c>
    </row>
    <row r="12" spans="4:6" ht="14.4">
      <c r="D12" s="4">
        <f t="shared" si="0"/>
        <v>1612006</v>
      </c>
      <c r="E12" s="4" t="s">
        <v>12</v>
      </c>
      <c r="F12" s="5">
        <v>2.3509742805132099</v>
      </c>
    </row>
    <row r="13" spans="4:6" ht="14.4">
      <c r="D13" s="4">
        <f t="shared" si="0"/>
        <v>1612007</v>
      </c>
      <c r="E13" s="4" t="s">
        <v>13</v>
      </c>
      <c r="F13" s="5">
        <v>2.9928806765014704</v>
      </c>
    </row>
    <row r="14" spans="4:6" ht="14.4">
      <c r="D14" s="4">
        <f t="shared" si="0"/>
        <v>1612008</v>
      </c>
      <c r="E14" s="4" t="s">
        <v>14</v>
      </c>
      <c r="F14" s="5">
        <v>2.179343494256389</v>
      </c>
    </row>
    <row r="15" spans="4:6" ht="14.4">
      <c r="D15" s="4">
        <f t="shared" si="0"/>
        <v>1612009</v>
      </c>
      <c r="E15" s="4" t="s">
        <v>15</v>
      </c>
      <c r="F15" s="5">
        <v>3.5695164355046307</v>
      </c>
    </row>
    <row r="16" spans="4:6" ht="14.4">
      <c r="D16" s="4">
        <f t="shared" si="0"/>
        <v>1612010</v>
      </c>
      <c r="E16" s="4" t="s">
        <v>16</v>
      </c>
      <c r="F16" s="5">
        <v>2.4713948237300993</v>
      </c>
    </row>
    <row r="17" spans="4:6" ht="14.4">
      <c r="D17" s="4">
        <f t="shared" si="0"/>
        <v>1612011</v>
      </c>
      <c r="E17" s="4" t="s">
        <v>18</v>
      </c>
      <c r="F17" s="5">
        <v>2.2433172588722403</v>
      </c>
    </row>
    <row r="18" spans="4:6" ht="14.4">
      <c r="D18" s="4">
        <f t="shared" si="0"/>
        <v>1612012</v>
      </c>
      <c r="E18" s="4" t="s">
        <v>19</v>
      </c>
      <c r="F18" s="5">
        <v>2.1896279931376004</v>
      </c>
    </row>
    <row r="19" spans="4:6" ht="14.4">
      <c r="D19" s="4">
        <f t="shared" si="0"/>
        <v>1612013</v>
      </c>
      <c r="E19" s="4" t="s">
        <v>21</v>
      </c>
      <c r="F19" s="5">
        <v>3.5766095465011913</v>
      </c>
    </row>
    <row r="20" spans="4:6" ht="14.4">
      <c r="D20" s="4">
        <f t="shared" si="0"/>
        <v>1612014</v>
      </c>
      <c r="E20" s="4" t="s">
        <v>22</v>
      </c>
      <c r="F20" s="5">
        <v>2.8267802028208209</v>
      </c>
    </row>
    <row r="21" spans="4:6" ht="15.75" customHeight="1">
      <c r="D21" s="4">
        <f t="shared" si="0"/>
        <v>1612015</v>
      </c>
      <c r="E21" s="4" t="s">
        <v>23</v>
      </c>
      <c r="F21" s="5">
        <v>3.9390562022019413</v>
      </c>
    </row>
    <row r="22" spans="4:6" ht="15.75" customHeight="1">
      <c r="D22" s="4">
        <f t="shared" si="0"/>
        <v>1612016</v>
      </c>
      <c r="E22" s="4" t="s">
        <v>24</v>
      </c>
      <c r="F22" s="5">
        <v>2.2542319405385625</v>
      </c>
    </row>
    <row r="23" spans="4:6" ht="15.75" customHeight="1">
      <c r="D23" s="4">
        <f t="shared" si="0"/>
        <v>1612017</v>
      </c>
      <c r="E23" s="4" t="s">
        <v>25</v>
      </c>
      <c r="F23" s="5">
        <v>2.4513010136427482</v>
      </c>
    </row>
    <row r="24" spans="4:6" ht="15.75" customHeight="1">
      <c r="D24" s="4">
        <f t="shared" si="0"/>
        <v>1612018</v>
      </c>
      <c r="E24" s="4" t="s">
        <v>26</v>
      </c>
      <c r="F24" s="5">
        <v>3.0020196928891165</v>
      </c>
    </row>
    <row r="25" spans="4:6" ht="15.75" customHeight="1">
      <c r="D25" s="4">
        <f t="shared" si="0"/>
        <v>1612019</v>
      </c>
      <c r="E25" s="4" t="s">
        <v>27</v>
      </c>
      <c r="F25" s="5">
        <v>2.9946259631538492</v>
      </c>
    </row>
    <row r="26" spans="4:6" ht="15.75" customHeight="1">
      <c r="D26" s="4">
        <f t="shared" si="0"/>
        <v>1612020</v>
      </c>
      <c r="E26" s="4" t="s">
        <v>28</v>
      </c>
      <c r="F26" s="5">
        <v>3.4694081115469197</v>
      </c>
    </row>
    <row r="27" spans="4:6" ht="15.75" customHeight="1"/>
    <row r="28" spans="4:6" ht="15.75" customHeight="1"/>
    <row r="29" spans="4:6" ht="15.75" customHeight="1"/>
    <row r="30" spans="4:6" ht="15.75" customHeight="1"/>
    <row r="31" spans="4:6" ht="15.75" customHeight="1"/>
    <row r="32" spans="4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1C83-84DA-43ED-81C4-91AA4AE1840B}">
  <dimension ref="D4:M26"/>
  <sheetViews>
    <sheetView workbookViewId="0">
      <selection activeCell="J11" sqref="J11"/>
    </sheetView>
  </sheetViews>
  <sheetFormatPr defaultRowHeight="14.4"/>
  <sheetData>
    <row r="4" spans="4:13" ht="15" thickBot="1"/>
    <row r="5" spans="4:13">
      <c r="L5" s="21" t="s">
        <v>4</v>
      </c>
      <c r="M5" s="21" t="s">
        <v>6</v>
      </c>
    </row>
    <row r="6" spans="4:13" ht="15.6">
      <c r="D6" s="2" t="s">
        <v>1</v>
      </c>
      <c r="E6" s="2" t="s">
        <v>2</v>
      </c>
      <c r="F6" s="2" t="s">
        <v>3</v>
      </c>
      <c r="G6" s="2" t="s">
        <v>4</v>
      </c>
      <c r="L6" s="18">
        <v>2</v>
      </c>
      <c r="M6" s="19">
        <v>0</v>
      </c>
    </row>
    <row r="7" spans="4:13">
      <c r="D7" s="4">
        <v>1612001</v>
      </c>
      <c r="E7" s="4" t="s">
        <v>7</v>
      </c>
      <c r="F7" s="5">
        <v>2.6933728358503615</v>
      </c>
      <c r="G7">
        <v>2</v>
      </c>
      <c r="L7" s="18">
        <v>2.25</v>
      </c>
      <c r="M7" s="19">
        <v>3</v>
      </c>
    </row>
    <row r="8" spans="4:13">
      <c r="D8" s="4">
        <f t="shared" ref="D8:D26" si="0">D7+1</f>
        <v>1612002</v>
      </c>
      <c r="E8" s="4" t="s">
        <v>8</v>
      </c>
      <c r="F8" s="5">
        <v>3.5953616867659139</v>
      </c>
      <c r="G8">
        <v>2.25</v>
      </c>
      <c r="J8">
        <f>SMALL(F7:F26,1)</f>
        <v>2.179343494256389</v>
      </c>
      <c r="L8" s="18">
        <v>2.5</v>
      </c>
      <c r="M8" s="19">
        <v>6</v>
      </c>
    </row>
    <row r="9" spans="4:13">
      <c r="D9" s="4">
        <f t="shared" si="0"/>
        <v>1612003</v>
      </c>
      <c r="E9" s="4" t="s">
        <v>9</v>
      </c>
      <c r="F9" s="5">
        <v>2.3449723499972253</v>
      </c>
      <c r="G9">
        <v>2.5</v>
      </c>
      <c r="J9">
        <f>LARGE(F7:F26,1)</f>
        <v>3.9390562022019413</v>
      </c>
      <c r="L9" s="18">
        <v>2.75</v>
      </c>
      <c r="M9" s="19">
        <v>2</v>
      </c>
    </row>
    <row r="10" spans="4:13">
      <c r="D10" s="4">
        <f t="shared" si="0"/>
        <v>1612004</v>
      </c>
      <c r="E10" s="4" t="s">
        <v>10</v>
      </c>
      <c r="F10" s="5">
        <v>2.3910631969716567</v>
      </c>
      <c r="G10">
        <v>2.75</v>
      </c>
      <c r="L10" s="18">
        <v>3</v>
      </c>
      <c r="M10" s="19">
        <v>3</v>
      </c>
    </row>
    <row r="11" spans="4:13">
      <c r="D11" s="4">
        <f t="shared" si="0"/>
        <v>1612005</v>
      </c>
      <c r="E11" s="4" t="s">
        <v>11</v>
      </c>
      <c r="F11" s="5">
        <v>2.6674675694639198</v>
      </c>
      <c r="G11">
        <v>3</v>
      </c>
      <c r="L11" s="18">
        <v>3.25</v>
      </c>
      <c r="M11" s="19">
        <v>1</v>
      </c>
    </row>
    <row r="12" spans="4:13">
      <c r="D12" s="4">
        <f t="shared" si="0"/>
        <v>1612006</v>
      </c>
      <c r="E12" s="4" t="s">
        <v>12</v>
      </c>
      <c r="F12" s="5">
        <v>2.3509742805132099</v>
      </c>
      <c r="G12">
        <v>3.25</v>
      </c>
      <c r="L12" s="18">
        <v>3.5</v>
      </c>
      <c r="M12" s="19">
        <v>1</v>
      </c>
    </row>
    <row r="13" spans="4:13">
      <c r="D13" s="4">
        <f t="shared" si="0"/>
        <v>1612007</v>
      </c>
      <c r="E13" s="4" t="s">
        <v>13</v>
      </c>
      <c r="F13" s="5">
        <v>2.9928806765014704</v>
      </c>
      <c r="G13">
        <v>3.5</v>
      </c>
      <c r="L13" s="18">
        <v>3.75</v>
      </c>
      <c r="M13" s="19">
        <v>3</v>
      </c>
    </row>
    <row r="14" spans="4:13" ht="15" thickBot="1">
      <c r="D14" s="4">
        <f t="shared" si="0"/>
        <v>1612008</v>
      </c>
      <c r="E14" s="4" t="s">
        <v>14</v>
      </c>
      <c r="F14" s="5">
        <v>2.179343494256389</v>
      </c>
      <c r="G14">
        <v>3.75</v>
      </c>
      <c r="L14" s="20" t="s">
        <v>17</v>
      </c>
      <c r="M14" s="20">
        <v>1</v>
      </c>
    </row>
    <row r="15" spans="4:13">
      <c r="D15" s="4">
        <f t="shared" si="0"/>
        <v>1612009</v>
      </c>
      <c r="E15" s="4" t="s">
        <v>15</v>
      </c>
      <c r="F15" s="5">
        <v>3.5695164355046307</v>
      </c>
      <c r="G15">
        <v>4</v>
      </c>
    </row>
    <row r="16" spans="4:13">
      <c r="D16" s="4">
        <f t="shared" si="0"/>
        <v>1612010</v>
      </c>
      <c r="E16" s="4" t="s">
        <v>16</v>
      </c>
      <c r="F16" s="5">
        <v>2.4713948237300993</v>
      </c>
    </row>
    <row r="17" spans="4:6">
      <c r="D17" s="4">
        <f t="shared" si="0"/>
        <v>1612011</v>
      </c>
      <c r="E17" s="4" t="s">
        <v>18</v>
      </c>
      <c r="F17" s="5">
        <v>2.2433172588722403</v>
      </c>
    </row>
    <row r="18" spans="4:6">
      <c r="D18" s="4">
        <f t="shared" si="0"/>
        <v>1612012</v>
      </c>
      <c r="E18" s="4" t="s">
        <v>19</v>
      </c>
      <c r="F18" s="5">
        <v>2.1896279931376004</v>
      </c>
    </row>
    <row r="19" spans="4:6">
      <c r="D19" s="4">
        <f t="shared" si="0"/>
        <v>1612013</v>
      </c>
      <c r="E19" s="4" t="s">
        <v>21</v>
      </c>
      <c r="F19" s="5">
        <v>3.5766095465011913</v>
      </c>
    </row>
    <row r="20" spans="4:6">
      <c r="D20" s="4">
        <f t="shared" si="0"/>
        <v>1612014</v>
      </c>
      <c r="E20" s="4" t="s">
        <v>22</v>
      </c>
      <c r="F20" s="5">
        <v>2.8267802028208209</v>
      </c>
    </row>
    <row r="21" spans="4:6">
      <c r="D21" s="4">
        <f t="shared" si="0"/>
        <v>1612015</v>
      </c>
      <c r="E21" s="4" t="s">
        <v>23</v>
      </c>
      <c r="F21" s="5">
        <v>3.9390562022019413</v>
      </c>
    </row>
    <row r="22" spans="4:6">
      <c r="D22" s="4">
        <f t="shared" si="0"/>
        <v>1612016</v>
      </c>
      <c r="E22" s="4" t="s">
        <v>24</v>
      </c>
      <c r="F22" s="5">
        <v>2.2542319405385625</v>
      </c>
    </row>
    <row r="23" spans="4:6">
      <c r="D23" s="4">
        <f t="shared" si="0"/>
        <v>1612017</v>
      </c>
      <c r="E23" s="4" t="s">
        <v>25</v>
      </c>
      <c r="F23" s="5">
        <v>2.4513010136427482</v>
      </c>
    </row>
    <row r="24" spans="4:6">
      <c r="D24" s="4">
        <f t="shared" si="0"/>
        <v>1612018</v>
      </c>
      <c r="E24" s="4" t="s">
        <v>26</v>
      </c>
      <c r="F24" s="5">
        <v>3.0020196928891165</v>
      </c>
    </row>
    <row r="25" spans="4:6">
      <c r="D25" s="4">
        <f t="shared" si="0"/>
        <v>1612019</v>
      </c>
      <c r="E25" s="4" t="s">
        <v>27</v>
      </c>
      <c r="F25" s="5">
        <v>2.9946259631538492</v>
      </c>
    </row>
    <row r="26" spans="4:6">
      <c r="D26" s="4">
        <f t="shared" si="0"/>
        <v>1612020</v>
      </c>
      <c r="E26" s="4" t="s">
        <v>28</v>
      </c>
      <c r="F26" s="5">
        <v>3.4694081115469197</v>
      </c>
    </row>
  </sheetData>
  <sortState xmlns:xlrd2="http://schemas.microsoft.com/office/spreadsheetml/2017/richdata2" ref="L6:L13">
    <sortCondition ref="L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histogram</vt:lpstr>
      <vt:lpstr>Sheet1</vt:lpstr>
      <vt:lpstr>Sheet4</vt:lpstr>
      <vt:lpstr>multiple columns</vt:lpstr>
      <vt:lpstr>Sheet6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Ahir</cp:lastModifiedBy>
  <dcterms:modified xsi:type="dcterms:W3CDTF">2024-02-21T01:44:19Z</dcterms:modified>
</cp:coreProperties>
</file>