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63f71839af2729/Desktop/Files/Fintech/"/>
    </mc:Choice>
  </mc:AlternateContent>
  <xr:revisionPtr revIDLastSave="24" documentId="8_{A0E5C3A8-B6F4-4E2F-8837-FABCD3AF1673}" xr6:coauthVersionLast="47" xr6:coauthVersionMax="47" xr10:uidLastSave="{7505B686-EDB1-4BCE-84A6-68FEE8DD6835}"/>
  <bookViews>
    <workbookView xWindow="-108" yWindow="-108" windowWidth="23256" windowHeight="12456" xr2:uid="{A01EFB2A-33E6-483A-AC7A-D53440B73F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D7" i="1" s="1"/>
  <c r="E6" i="1"/>
  <c r="F7" i="1" s="1"/>
  <c r="F6" i="1"/>
  <c r="E7" i="1" l="1"/>
  <c r="C7" i="1"/>
  <c r="F8" i="1" s="1"/>
  <c r="F9" i="1" s="1"/>
  <c r="F10" i="1" s="1"/>
  <c r="F12" i="1" s="1"/>
  <c r="F13" i="1" l="1"/>
  <c r="F14" i="1"/>
</calcChain>
</file>

<file path=xl/sharedStrings.xml><?xml version="1.0" encoding="utf-8"?>
<sst xmlns="http://schemas.openxmlformats.org/spreadsheetml/2006/main" count="24" uniqueCount="23">
  <si>
    <t>Enterprise Value (Cr.)</t>
  </si>
  <si>
    <t>EBITDA</t>
  </si>
  <si>
    <t xml:space="preserve">EV/EBITDA </t>
  </si>
  <si>
    <t>Growth in EBITDA</t>
  </si>
  <si>
    <t>Average 3 yrs growth
 in EBITDA</t>
  </si>
  <si>
    <t>Expected EBITDA</t>
  </si>
  <si>
    <t>Forecasted EV</t>
  </si>
  <si>
    <t>Shares Outstanding</t>
  </si>
  <si>
    <t>Target Price</t>
  </si>
  <si>
    <t>Entry Price</t>
  </si>
  <si>
    <t># copy from moneycontrol</t>
  </si>
  <si>
    <t># EBITDA = EV/(EV/EBITDA)</t>
  </si>
  <si>
    <t># Growth in EBITDA</t>
  </si>
  <si>
    <t># 3 Year Avg EBITDA Growth</t>
  </si>
  <si>
    <t># Current EBITDA + (Avg Growth*Current EBITDA)</t>
  </si>
  <si>
    <t># (Expected EBITDA*Latest EV/EBITDA) - Current Value of Debt {Long Term Liabilities}</t>
  </si>
  <si>
    <t># Forecasted EV/Shares Outstanding</t>
  </si>
  <si>
    <t># No. of outstanding shares</t>
  </si>
  <si>
    <t># Current Share Price</t>
  </si>
  <si>
    <t>Difference</t>
  </si>
  <si>
    <t xml:space="preserve"># Enter if there is atleast 25% margin for Growth </t>
  </si>
  <si>
    <t>Company Name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</si>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</sst>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A0D5-88BB-4224-964F-52280B2598E9}">
  <dimension ref="A1:H14"/>
  <sheetViews>
    <sheetView tabSelected="1" workbookViewId="0">
      <selection activeCell="A2" sqref="A2"/>
    </sheetView>
  </sheetViews>
  <sheetFormatPr defaultRowHeight="14.4" x14ac:dyDescent="0.3"/>
  <cols>
    <col min="1" max="1" width="18.5546875" customWidth="1"/>
    <col min="2" max="2" width="11.33203125" customWidth="1"/>
    <col min="3" max="6" width="12.77734375" bestFit="1" customWidth="1"/>
  </cols>
  <sheetData>
    <row r="1" spans="1:8" x14ac:dyDescent="0.3">
      <c r="A1" t="s">
        <v>21</v>
      </c>
    </row>
    <row r="2" spans="1:8" x14ac:dyDescent="0.3">
      <c r="A2" t="s">
        <v>22</v>
      </c>
    </row>
    <row r="4" spans="1:8" x14ac:dyDescent="0.3">
      <c r="A4" t="s">
        <v>0</v>
      </c>
      <c r="B4" s="3">
        <v>1017464.4</v>
      </c>
      <c r="C4" s="3">
        <v>653357.80000000005</v>
      </c>
      <c r="D4" s="3">
        <v>528420.92000000004</v>
      </c>
      <c r="E4" s="3">
        <v>424125</v>
      </c>
      <c r="F4" s="3">
        <v>344442.92</v>
      </c>
      <c r="H4" t="s">
        <v>10</v>
      </c>
    </row>
    <row r="5" spans="1:8" x14ac:dyDescent="0.3">
      <c r="A5" t="s">
        <v>2</v>
      </c>
      <c r="B5" s="3">
        <v>15.03</v>
      </c>
      <c r="C5" s="3">
        <v>10.9</v>
      </c>
      <c r="D5" s="3">
        <v>10.17</v>
      </c>
      <c r="E5" s="3">
        <v>8.89</v>
      </c>
      <c r="F5" s="3">
        <v>8.5399999999999991</v>
      </c>
      <c r="H5" t="s">
        <v>10</v>
      </c>
    </row>
    <row r="6" spans="1:8" x14ac:dyDescent="0.3">
      <c r="A6" t="s">
        <v>1</v>
      </c>
      <c r="B6" s="3">
        <f>B4/B5</f>
        <v>67695.568862275453</v>
      </c>
      <c r="C6" s="3">
        <f t="shared" ref="C6:F6" si="0">C4/C5</f>
        <v>59941.082568807338</v>
      </c>
      <c r="D6" s="3">
        <f t="shared" si="0"/>
        <v>51958.792527040321</v>
      </c>
      <c r="E6" s="3">
        <f t="shared" si="0"/>
        <v>47708.098987626545</v>
      </c>
      <c r="F6" s="3">
        <f t="shared" si="0"/>
        <v>40332.894613583143</v>
      </c>
      <c r="H6" t="s">
        <v>11</v>
      </c>
    </row>
    <row r="7" spans="1:8" x14ac:dyDescent="0.3">
      <c r="A7" t="s">
        <v>3</v>
      </c>
      <c r="B7" s="3"/>
      <c r="C7" s="3">
        <f t="shared" ref="C7:E7" si="1">(B6-C6)/C6</f>
        <v>0.12936847252577754</v>
      </c>
      <c r="D7" s="3">
        <f t="shared" si="1"/>
        <v>0.15362731991150266</v>
      </c>
      <c r="E7" s="3">
        <f t="shared" si="1"/>
        <v>8.909794415653044E-2</v>
      </c>
      <c r="F7" s="3">
        <f>(E6-F6)/F6</f>
        <v>0.18285829580799814</v>
      </c>
      <c r="H7" t="s">
        <v>12</v>
      </c>
    </row>
    <row r="8" spans="1:8" ht="28.8" x14ac:dyDescent="0.3">
      <c r="A8" s="1" t="s">
        <v>4</v>
      </c>
      <c r="B8" s="3"/>
      <c r="C8" s="3"/>
      <c r="D8" s="3"/>
      <c r="E8" s="3"/>
      <c r="F8" s="3">
        <f>AVERAGE(C7:E7)</f>
        <v>0.12403124553127022</v>
      </c>
      <c r="H8" t="s">
        <v>13</v>
      </c>
    </row>
    <row r="9" spans="1:8" x14ac:dyDescent="0.3">
      <c r="A9" t="s">
        <v>5</v>
      </c>
      <c r="B9" s="3"/>
      <c r="C9" s="3"/>
      <c r="D9" s="3"/>
      <c r="E9" s="3"/>
      <c r="F9" s="3">
        <f>B6*(1+F8)</f>
        <v>76091.934585211347</v>
      </c>
      <c r="H9" t="s">
        <v>14</v>
      </c>
    </row>
    <row r="10" spans="1:8" x14ac:dyDescent="0.3">
      <c r="A10" t="s">
        <v>6</v>
      </c>
      <c r="B10" s="3"/>
      <c r="C10" s="3"/>
      <c r="D10" s="3"/>
      <c r="E10" s="3"/>
      <c r="F10" s="3">
        <f>(F9*B5)-118098</f>
        <v>1025563.7768157264</v>
      </c>
      <c r="H10" t="s">
        <v>15</v>
      </c>
    </row>
    <row r="11" spans="1:8" x14ac:dyDescent="0.3">
      <c r="A11" t="s">
        <v>7</v>
      </c>
      <c r="B11" s="3"/>
      <c r="C11" s="3"/>
      <c r="D11" s="3"/>
      <c r="E11" s="3"/>
      <c r="F11" s="3">
        <v>618.82000000000005</v>
      </c>
      <c r="H11" t="s">
        <v>17</v>
      </c>
    </row>
    <row r="12" spans="1:8" x14ac:dyDescent="0.3">
      <c r="A12" s="2" t="s">
        <v>8</v>
      </c>
      <c r="B12" s="3"/>
      <c r="C12" s="3"/>
      <c r="D12" s="3"/>
      <c r="E12" s="3"/>
      <c r="F12" s="3">
        <f>F10/F11</f>
        <v>1657.2893196983393</v>
      </c>
      <c r="H12" t="s">
        <v>16</v>
      </c>
    </row>
    <row r="13" spans="1:8" x14ac:dyDescent="0.3">
      <c r="A13" s="2" t="s">
        <v>9</v>
      </c>
      <c r="B13" s="3"/>
      <c r="C13" s="3"/>
      <c r="D13" s="3"/>
      <c r="E13" s="3"/>
      <c r="F13" s="3">
        <f>F12*0.75</f>
        <v>1242.9669897737544</v>
      </c>
      <c r="H13" t="s">
        <v>18</v>
      </c>
    </row>
    <row r="14" spans="1:8" x14ac:dyDescent="0.3">
      <c r="A14" s="2" t="s">
        <v>19</v>
      </c>
      <c r="F14">
        <f>(F12-F13)*100/F13</f>
        <v>33.333333333333343</v>
      </c>
      <c r="H1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Patnaik</dc:creator>
  <cp:lastModifiedBy>Rohit Patnaik</cp:lastModifiedBy>
  <dcterms:created xsi:type="dcterms:W3CDTF">2024-05-26T15:25:32Z</dcterms:created>
  <dcterms:modified xsi:type="dcterms:W3CDTF">2024-08-15T07:23:22Z</dcterms:modified>
</cp:coreProperties>
</file>