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3.xml" ContentType="application/vnd.openxmlformats-officedocument.spreadsheetml.pivotTable+xml"/>
  <Override PartName="/xl/tables/table8.xml" ContentType="application/vnd.openxmlformats-officedocument.spreadsheetml.table+xml"/>
  <Override PartName="/xl/pivotTables/pivotTable4.xml" ContentType="application/vnd.openxmlformats-officedocument.spreadsheetml.pivotTable+xml"/>
  <Override PartName="/xl/tables/table9.xml" ContentType="application/vnd.openxmlformats-officedocument.spreadsheetml.table+xml"/>
  <Override PartName="/xl/pivotTables/pivotTable5.xml" ContentType="application/vnd.openxmlformats-officedocument.spreadsheetml.pivotTable+xml"/>
  <Override PartName="/xl/tables/table10.xml" ContentType="application/vnd.openxmlformats-officedocument.spreadsheetml.table+xml"/>
  <Override PartName="/xl/pivotTables/pivotTable6.xml" ContentType="application/vnd.openxmlformats-officedocument.spreadsheetml.pivot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pivotTables/pivotTable7.xml" ContentType="application/vnd.openxmlformats-officedocument.spreadsheetml.pivot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62F9E958-00F4-224C-1CEB-3A4BEE276A53}"/>
  <workbookPr codeName="ThisWorkbook" hidePivotFieldList="1" defaultThemeVersion="166925"/>
  <mc:AlternateContent xmlns:mc="http://schemas.openxmlformats.org/markup-compatibility/2006">
    <mc:Choice Requires="x15">
      <x15ac:absPath xmlns:x15ac="http://schemas.microsoft.com/office/spreadsheetml/2010/11/ac" url="https://d.docs.live.net/0c7b808cb23dc69d/Documents/Downloads/"/>
    </mc:Choice>
  </mc:AlternateContent>
  <xr:revisionPtr revIDLastSave="0" documentId="13_ncr:1_{7608BDC6-ECF2-4428-8BA7-516B67BE1DEC}" xr6:coauthVersionLast="47" xr6:coauthVersionMax="47" xr10:uidLastSave="{00000000-0000-0000-0000-000000000000}"/>
  <bookViews>
    <workbookView minimized="1" showHorizontalScroll="0" showVerticalScroll="0" showSheetTabs="0" xWindow="5738" yWindow="4035" windowWidth="16200" windowHeight="9983" tabRatio="920" activeTab="1" xr2:uid="{FE12683C-7983-40C0-943B-F09F86940C6E}"/>
  </bookViews>
  <sheets>
    <sheet name="Main Dashboard" sheetId="23" r:id="rId1"/>
    <sheet name="City Information" sheetId="17" r:id="rId2"/>
    <sheet name="Data Sources" sheetId="22" r:id="rId3"/>
    <sheet name="Team Members" sheetId="21" r:id="rId4"/>
    <sheet name="Finalized Cities" sheetId="16" r:id="rId5"/>
    <sheet name="DataPull" sheetId="24" r:id="rId6"/>
    <sheet name="Tourist Attractions" sheetId="26" r:id="rId7"/>
    <sheet name="Scrap" sheetId="12" state="hidden" r:id="rId8"/>
    <sheet name="Avg. Salaries" sheetId="25" r:id="rId9"/>
    <sheet name="Temperatures" sheetId="6" r:id="rId10"/>
    <sheet name="Rainfall" sheetId="14" r:id="rId11"/>
    <sheet name="Snowfall" sheetId="13" r:id="rId12"/>
    <sheet name="Tax Rates" sheetId="4" r:id="rId13"/>
    <sheet name="Crime Rate" sheetId="9" r:id="rId14"/>
    <sheet name="Airports" sheetId="8" r:id="rId15"/>
    <sheet name="Cost Of Living" sheetId="7" r:id="rId16"/>
    <sheet name="Appendix" sheetId="1" r:id="rId17"/>
    <sheet name="StateNameCode" sheetId="3" state="hidden" r:id="rId18"/>
  </sheets>
  <definedNames>
    <definedName name="_xlnm._FilterDatabase" localSheetId="14" hidden="1">Airports!#REF!</definedName>
    <definedName name="_xlnm._FilterDatabase" localSheetId="7" hidden="1">Scrap!$K$1:$P$1</definedName>
    <definedName name="_xlnm._FilterDatabase" localSheetId="6" hidden="1">'Tourist Attractions'!$B$2:$C$16</definedName>
    <definedName name="_xlcn.WorksheetConnection_BestPlacesToLiveProjectv0.2.xlsxRainfall_Data1" hidden="1">Rainfall_Data[]</definedName>
    <definedName name="_xlcn.WorksheetConnection_BestPlacesToLiveProjectv0.2.xlsxTable121" hidden="1">Table12[]</definedName>
    <definedName name="_xlcn.WorksheetConnection_BestPlacesToLiveProjectv0.2.xlsxTaxRates_Data1" hidden="1">TaxRates_Data[]</definedName>
    <definedName name="_xlcn.WorksheetConnection_BestPlacesToLiveProjectv0.2.xlsxTemperatureData1" hidden="1">TemperatureData[]</definedName>
    <definedName name="_xlcn.WorksheetConnection_DataSetsv2.xlsxCostOfLivingData1" hidden="1">CostOfLivingData[]</definedName>
    <definedName name="_xlcn.WorksheetConnection_DataSetsv2.xlsxCrimeRate_Data1" hidden="1">CrimeRate_Data[]</definedName>
    <definedName name="_xlcn.WorksheetConnection_DataSetsv2.xlsxSnowfall_Data1" hidden="1">Snowfall_Data[]</definedName>
    <definedName name="_xlcn.WorksheetConnection_Table111" hidden="1">Table11[]</definedName>
    <definedName name="Slicer_City">#N/A</definedName>
  </definedNames>
  <calcPr calcId="191029"/>
  <pivotCaches>
    <pivotCache cacheId="0" r:id="rId19"/>
    <pivotCache cacheId="1" r:id="rId20"/>
    <pivotCache cacheId="2" r:id="rId21"/>
    <pivotCache cacheId="3" r:id="rId22"/>
    <pivotCache cacheId="4" r:id="rId23"/>
    <pivotCache cacheId="5" r:id="rId24"/>
    <pivotCache cacheId="6" r:id="rId25"/>
  </pivotCaches>
  <extLst>
    <ext xmlns:x14="http://schemas.microsoft.com/office/spreadsheetml/2009/9/main" uri="{876F7934-8845-4945-9796-88D515C7AA90}">
      <x14:pivotCaches>
        <pivotCache cacheId="7" r:id="rId26"/>
      </x14:pivotCaches>
    </ext>
    <ext xmlns:x14="http://schemas.microsoft.com/office/spreadsheetml/2009/9/main" uri="{BBE1A952-AA13-448e-AADC-164F8A28A991}">
      <x14:slicerCaches>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1" name="Table11" connection="WorksheetConnection_Table11"/>
          <x15:modelTable id="Snowfall_Data" name="Snowfall_Data" connection="WorksheetConnection_Data Sets v2.xlsx!Snowfall_Data"/>
          <x15:modelTable id="CrimeRate_Data" name="CrimeRate_Data" connection="WorksheetConnection_Data Sets v2.xlsx!CrimeRate_Data"/>
          <x15:modelTable id="CostOfLivingData" name="CostOfLivingData" connection="WorksheetConnection_Data Sets v2.xlsx!CostOfLivingData"/>
          <x15:modelTable id="TemperatureData" name="TemperatureData" connection="WorksheetConnection_BestPlacesToLiveProject v0.2.xlsx!TemperatureData"/>
          <x15:modelTable id="TaxRates_Data" name="TaxRates_Data" connection="WorksheetConnection_BestPlacesToLiveProject v0.2.xlsx!TaxRates_Data"/>
          <x15:modelTable id="Table12" name="Table12" connection="WorksheetConnection_BestPlacesToLiveProject v0.2.xlsx!Table12"/>
          <x15:modelTable id="Rainfall_Data" name="Rainfall_Data" connection="WorksheetConnection_BestPlacesToLiveProject v0.2.xlsx!Rainfall_Data"/>
        </x15:modelTables>
        <x15:modelRelationships>
          <x15:modelRelationship fromTable="CrimeRate_Data" fromColumn="City" toTable="CostOfLivingData" toColumn="City"/>
          <x15:modelRelationship fromTable="CostOfLivingData" fromColumn="City" toTable="Table12" toColumn="City"/>
          <x15:modelRelationship fromTable="Snowfall_Data" fromColumn="City" toTable="TaxRates_Data" toColumn="City"/>
          <x15:modelRelationship fromTable="Table12" fromColumn="City" toTable="Snowfall_Data" toColumn="City"/>
          <x15:modelRelationship fromTable="TaxRates_Data" fromColumn="City" toTable="Rainfall_Data" toColumn="City"/>
          <x15:modelRelationship fromTable="Rainfall_Data" fromColumn="City" toTable="TemperatureData" toColumn="Cit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24" l="1"/>
  <c r="J3" i="24"/>
  <c r="B22" i="4" a="1"/>
  <c r="B22" i="4" s="1"/>
  <c r="C22" i="7" a="1"/>
  <c r="C22" i="7" s="1"/>
  <c r="B21" i="9" a="1"/>
  <c r="B21" i="9"/>
  <c r="B22" i="14" a="1"/>
  <c r="B22" i="14" s="1"/>
  <c r="B22" i="13" a="1"/>
  <c r="B22" i="13" s="1"/>
  <c r="B22" i="6" a="1"/>
  <c r="B22" i="6" s="1"/>
  <c r="A16" i="24"/>
  <c r="G16" i="24"/>
  <c r="F16" i="24"/>
  <c r="E16" i="24"/>
  <c r="D16" i="24"/>
  <c r="C16" i="24"/>
  <c r="B16" i="24"/>
  <c r="D3" i="16"/>
  <c r="D4" i="16"/>
  <c r="D5" i="16"/>
  <c r="D6" i="16"/>
  <c r="D7" i="16"/>
  <c r="D8" i="16"/>
  <c r="D9" i="16"/>
  <c r="D10" i="16"/>
  <c r="D11" i="16"/>
  <c r="D12" i="16"/>
  <c r="D13" i="16"/>
  <c r="D14" i="16"/>
  <c r="D15" i="16"/>
  <c r="D16" i="16"/>
  <c r="C3" i="16"/>
  <c r="C4" i="16"/>
  <c r="C5" i="16"/>
  <c r="C6" i="16"/>
  <c r="C7" i="16"/>
  <c r="C8" i="16"/>
  <c r="C9" i="16"/>
  <c r="C10" i="16"/>
  <c r="C11" i="16"/>
  <c r="C12" i="16"/>
  <c r="C13" i="16"/>
  <c r="C14" i="16"/>
  <c r="C15" i="16"/>
  <c r="C16" i="16"/>
  <c r="I3" i="24"/>
  <c r="H3" i="24"/>
  <c r="G3" i="24"/>
  <c r="F3" i="24"/>
  <c r="E3" i="24"/>
  <c r="D3" i="24"/>
  <c r="C3" i="24"/>
  <c r="B3" i="24"/>
  <c r="C2" i="13"/>
  <c r="C3" i="13"/>
  <c r="C4" i="13"/>
  <c r="C5" i="13"/>
  <c r="C6" i="13"/>
  <c r="C7" i="13"/>
  <c r="C8" i="13"/>
  <c r="C9" i="13"/>
  <c r="C10" i="13"/>
  <c r="C11" i="13"/>
  <c r="C12" i="13"/>
  <c r="C13" i="13"/>
  <c r="C14" i="13"/>
  <c r="C15" i="13"/>
  <c r="K2" i="7"/>
  <c r="K3" i="7"/>
  <c r="K4" i="7"/>
  <c r="K5" i="7"/>
  <c r="K6" i="7"/>
  <c r="K7" i="7"/>
  <c r="K8" i="7"/>
  <c r="K9" i="7"/>
  <c r="K10" i="7"/>
  <c r="K11" i="7"/>
  <c r="K12" i="7"/>
  <c r="K13" i="7"/>
  <c r="K14" i="7"/>
  <c r="K15" i="7"/>
  <c r="G2" i="9"/>
  <c r="G3" i="9"/>
  <c r="G4" i="9"/>
  <c r="G5" i="9"/>
  <c r="G6" i="9"/>
  <c r="G7" i="9"/>
  <c r="G8" i="9"/>
  <c r="G9" i="9"/>
  <c r="G10" i="9"/>
  <c r="G11" i="9"/>
  <c r="G12" i="9"/>
  <c r="G13" i="9"/>
  <c r="G14" i="9"/>
  <c r="G15" i="9"/>
  <c r="G2" i="6"/>
  <c r="G3" i="6"/>
  <c r="G4" i="6"/>
  <c r="G5" i="6"/>
  <c r="G6" i="6"/>
  <c r="G7" i="6"/>
  <c r="G8" i="6"/>
  <c r="G9" i="6"/>
  <c r="G10" i="6"/>
  <c r="G11" i="6"/>
  <c r="G12" i="6"/>
  <c r="G13" i="6"/>
  <c r="G14" i="6"/>
  <c r="G15" i="6"/>
  <c r="G15" i="4"/>
  <c r="G14" i="4"/>
  <c r="G13" i="4"/>
  <c r="G12" i="4"/>
  <c r="G11" i="4"/>
  <c r="G10" i="4"/>
  <c r="G9" i="4"/>
  <c r="G8" i="4"/>
  <c r="G7" i="4"/>
  <c r="G6" i="4"/>
  <c r="G5" i="4"/>
  <c r="G4" i="4"/>
  <c r="G3" i="4"/>
  <c r="G2" i="4"/>
  <c r="F15" i="14"/>
  <c r="F14" i="14"/>
  <c r="F13" i="14"/>
  <c r="F12" i="14"/>
  <c r="F11" i="14"/>
  <c r="F10" i="14"/>
  <c r="F9" i="14"/>
  <c r="F8" i="14"/>
  <c r="F7" i="14"/>
  <c r="F6" i="14"/>
  <c r="F5" i="14"/>
  <c r="F4" i="14"/>
  <c r="F3" i="14"/>
  <c r="F2" i="14"/>
  <c r="P44" i="12"/>
  <c r="O44" i="12"/>
  <c r="N44" i="12"/>
  <c r="M44" i="12"/>
  <c r="L44" i="12"/>
  <c r="P43" i="12"/>
  <c r="O43" i="12"/>
  <c r="N43" i="12"/>
  <c r="M43" i="12"/>
  <c r="L43" i="12"/>
  <c r="P42" i="12"/>
  <c r="O42" i="12"/>
  <c r="N42" i="12"/>
  <c r="M42" i="12"/>
  <c r="L42" i="12"/>
  <c r="P41" i="12"/>
  <c r="O41" i="12"/>
  <c r="N41" i="12"/>
  <c r="M41" i="12"/>
  <c r="L41" i="12"/>
  <c r="P40" i="12"/>
  <c r="O40" i="12"/>
  <c r="N40" i="12"/>
  <c r="M40" i="12"/>
  <c r="L40" i="12"/>
  <c r="P39" i="12"/>
  <c r="O39" i="12"/>
  <c r="N39" i="12"/>
  <c r="M39" i="12"/>
  <c r="L39" i="12"/>
  <c r="P38" i="12"/>
  <c r="O38" i="12"/>
  <c r="N38" i="12"/>
  <c r="M38" i="12"/>
  <c r="L38" i="12"/>
  <c r="P37" i="12"/>
  <c r="O37" i="12"/>
  <c r="N37" i="12"/>
  <c r="M37" i="12"/>
  <c r="L37" i="12"/>
  <c r="P36" i="12"/>
  <c r="O36" i="12"/>
  <c r="N36" i="12"/>
  <c r="M36" i="12"/>
  <c r="L36" i="12"/>
  <c r="P35" i="12"/>
  <c r="O35" i="12"/>
  <c r="N35" i="12"/>
  <c r="M35" i="12"/>
  <c r="L35" i="12"/>
  <c r="P34" i="12"/>
  <c r="O34" i="12"/>
  <c r="N34" i="12"/>
  <c r="M34" i="12"/>
  <c r="L34" i="12"/>
  <c r="P33" i="12"/>
  <c r="O33" i="12"/>
  <c r="N33" i="12"/>
  <c r="M33" i="12"/>
  <c r="L33" i="12"/>
  <c r="P32" i="12"/>
  <c r="O32" i="12"/>
  <c r="N32" i="12"/>
  <c r="M32" i="12"/>
  <c r="L32" i="12"/>
  <c r="P31" i="12"/>
  <c r="O31" i="12"/>
  <c r="N31" i="12"/>
  <c r="M31" i="12"/>
  <c r="L31" i="12"/>
  <c r="P30" i="12"/>
  <c r="O30" i="12"/>
  <c r="N30" i="12"/>
  <c r="M30" i="12"/>
  <c r="L30" i="12"/>
  <c r="P29" i="12"/>
  <c r="O29" i="12"/>
  <c r="N29" i="12"/>
  <c r="M29" i="12"/>
  <c r="L29" i="12"/>
  <c r="P28" i="12"/>
  <c r="O28" i="12"/>
  <c r="N28" i="12"/>
  <c r="M28" i="12"/>
  <c r="L28" i="12"/>
  <c r="P27" i="12"/>
  <c r="O27" i="12"/>
  <c r="N27" i="12"/>
  <c r="M27" i="12"/>
  <c r="L27" i="12"/>
  <c r="P26" i="12"/>
  <c r="O26" i="12"/>
  <c r="N26" i="12"/>
  <c r="M26" i="12"/>
  <c r="L26" i="12"/>
  <c r="P25" i="12"/>
  <c r="O25" i="12"/>
  <c r="N25" i="12"/>
  <c r="M25" i="12"/>
  <c r="L25" i="12"/>
  <c r="P24" i="12"/>
  <c r="O24" i="12"/>
  <c r="N24" i="12"/>
  <c r="M24" i="12"/>
  <c r="L24" i="12"/>
  <c r="P23" i="12"/>
  <c r="O23" i="12"/>
  <c r="N23" i="12"/>
  <c r="M23" i="12"/>
  <c r="L23" i="12"/>
  <c r="P22" i="12"/>
  <c r="O22" i="12"/>
  <c r="N22" i="12"/>
  <c r="M22" i="12"/>
  <c r="L22" i="12"/>
  <c r="P21" i="12"/>
  <c r="O21" i="12"/>
  <c r="N21" i="12"/>
  <c r="M21" i="12"/>
  <c r="L21" i="12"/>
  <c r="P20" i="12"/>
  <c r="O20" i="12"/>
  <c r="N20" i="12"/>
  <c r="M20" i="12"/>
  <c r="L20" i="12"/>
  <c r="P19" i="12"/>
  <c r="O19" i="12"/>
  <c r="N19" i="12"/>
  <c r="M19" i="12"/>
  <c r="L19" i="12"/>
  <c r="P18" i="12"/>
  <c r="O18" i="12"/>
  <c r="N18" i="12"/>
  <c r="M18" i="12"/>
  <c r="L18" i="12"/>
  <c r="P17" i="12"/>
  <c r="O17" i="12"/>
  <c r="N17" i="12"/>
  <c r="M17" i="12"/>
  <c r="L17" i="12"/>
  <c r="P16" i="12"/>
  <c r="O16" i="12"/>
  <c r="N16" i="12"/>
  <c r="M16" i="12"/>
  <c r="L16" i="12"/>
  <c r="P15" i="12"/>
  <c r="O15" i="12"/>
  <c r="N15" i="12"/>
  <c r="M15" i="12"/>
  <c r="L15" i="12"/>
  <c r="P14" i="12"/>
  <c r="O14" i="12"/>
  <c r="N14" i="12"/>
  <c r="M14" i="12"/>
  <c r="L14" i="12"/>
  <c r="P13" i="12"/>
  <c r="O13" i="12"/>
  <c r="N13" i="12"/>
  <c r="M13" i="12"/>
  <c r="L13" i="12"/>
  <c r="P12" i="12"/>
  <c r="O12" i="12"/>
  <c r="N12" i="12"/>
  <c r="M12" i="12"/>
  <c r="L12" i="12"/>
  <c r="P11" i="12"/>
  <c r="O11" i="12"/>
  <c r="N11" i="12"/>
  <c r="M11" i="12"/>
  <c r="L11" i="12"/>
  <c r="P10" i="12"/>
  <c r="O10" i="12"/>
  <c r="N10" i="12"/>
  <c r="M10" i="12"/>
  <c r="L10" i="12"/>
  <c r="P9" i="12"/>
  <c r="O9" i="12"/>
  <c r="N9" i="12"/>
  <c r="M9" i="12"/>
  <c r="L9" i="12"/>
  <c r="P8" i="12"/>
  <c r="O8" i="12"/>
  <c r="N8" i="12"/>
  <c r="M8" i="12"/>
  <c r="L8" i="12"/>
  <c r="P7" i="12"/>
  <c r="O7" i="12"/>
  <c r="N7" i="12"/>
  <c r="M7" i="12"/>
  <c r="L7" i="12"/>
  <c r="P6" i="12"/>
  <c r="O6" i="12"/>
  <c r="N6" i="12"/>
  <c r="M6" i="12"/>
  <c r="L6" i="12"/>
  <c r="P5" i="12"/>
  <c r="O5" i="12"/>
  <c r="N5" i="12"/>
  <c r="M5" i="12"/>
  <c r="L5" i="12"/>
  <c r="P4" i="12"/>
  <c r="O4" i="12"/>
  <c r="N4" i="12"/>
  <c r="M4" i="12"/>
  <c r="L4" i="12"/>
  <c r="P3" i="12"/>
  <c r="O3" i="12"/>
  <c r="N3" i="12"/>
  <c r="M3" i="12"/>
  <c r="L3" i="12"/>
  <c r="P2" i="12"/>
  <c r="O2" i="12"/>
  <c r="N2" i="12"/>
  <c r="M2" i="12"/>
  <c r="L2"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7BAFA71-F13E-4891-861A-6AF2ECA1DFE4}" keepAlive="1" name="Query - Average annual temperatures for large US cities" description="Connection to the 'Average annual temperatures for large US cities' query in the workbook." type="5" refreshedVersion="0" background="1">
    <dbPr connection="Provider=Microsoft.Mashup.OleDb.1;Data Source=$Workbook$;Location=&quot;Average annual temperatures for large US cities&quot;;Extended Properties=&quot;&quot;" command="SELECT * FROM [Average annual temperatures for large US cities]"/>
  </connection>
  <connection id="2" xr16:uid="{6E3B0402-2F32-4F69-8ACE-5CA3A6A2C78F}" keepAlive="1" name="Query - State and Local Sales Tax Rates in Major Cities" description="Connection to the 'State and Local Sales Tax Rates in Major Cities' query in the workbook." type="5" refreshedVersion="0" background="1">
    <dbPr connection="Provider=Microsoft.Mashup.OleDb.1;Data Source=$Workbook$;Location=&quot;State and Local Sales Tax Rates in Major Cities&quot;;Extended Properties=&quot;&quot;" command="SELECT * FROM [State and Local Sales Tax Rates in Major Cities]"/>
  </connection>
  <connection id="3" xr16:uid="{908DC79A-5E9E-4B99-8D3E-0FCE4D0D163A}" keepAlive="1" name="Query - WeatherEvents_Jan2016-Dec2021" description="Connection to the 'WeatherEvents_Jan2016-Dec2021' query in the workbook." type="5" refreshedVersion="8" background="1" saveData="1">
    <dbPr connection="Provider=Microsoft.Mashup.OleDb.1;Data Source=$Workbook$;Location=WeatherEvents_Jan2016-Dec2021;Extended Properties=&quot;&quot;" command="SELECT * FROM [WeatherEvents_Jan2016-Dec2021]"/>
  </connection>
  <connection id="4" xr16:uid="{5FEC6864-4976-42F9-917D-4C246A83EEA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BCB4D3A7-F733-4AD4-B5F7-42482E34FDAD}" name="WorksheetConnection_BestPlacesToLiveProject v0.2.xlsx!Rainfall_Data" type="102" refreshedVersion="8" minRefreshableVersion="5">
    <extLst>
      <ext xmlns:x15="http://schemas.microsoft.com/office/spreadsheetml/2010/11/main" uri="{DE250136-89BD-433C-8126-D09CA5730AF9}">
        <x15:connection id="Rainfall_Data" autoDelete="1">
          <x15:rangePr sourceName="_xlcn.WorksheetConnection_BestPlacesToLiveProjectv0.2.xlsxRainfall_Data1"/>
        </x15:connection>
      </ext>
    </extLst>
  </connection>
  <connection id="6" xr16:uid="{1509D826-DD37-4467-A437-561DB082C0A5}" name="WorksheetConnection_BestPlacesToLiveProject v0.2.xlsx!Table12" type="102" refreshedVersion="8" minRefreshableVersion="5">
    <extLst>
      <ext xmlns:x15="http://schemas.microsoft.com/office/spreadsheetml/2010/11/main" uri="{DE250136-89BD-433C-8126-D09CA5730AF9}">
        <x15:connection id="Table12" autoDelete="1">
          <x15:rangePr sourceName="_xlcn.WorksheetConnection_BestPlacesToLiveProjectv0.2.xlsxTable121"/>
        </x15:connection>
      </ext>
    </extLst>
  </connection>
  <connection id="7" xr16:uid="{25C19397-A2EC-4C41-80D1-4D6C4299774F}" name="WorksheetConnection_BestPlacesToLiveProject v0.2.xlsx!TaxRates_Data" type="102" refreshedVersion="8" minRefreshableVersion="5">
    <extLst>
      <ext xmlns:x15="http://schemas.microsoft.com/office/spreadsheetml/2010/11/main" uri="{DE250136-89BD-433C-8126-D09CA5730AF9}">
        <x15:connection id="TaxRates_Data" autoDelete="1">
          <x15:rangePr sourceName="_xlcn.WorksheetConnection_BestPlacesToLiveProjectv0.2.xlsxTaxRates_Data1"/>
        </x15:connection>
      </ext>
    </extLst>
  </connection>
  <connection id="8" xr16:uid="{F08BC3CA-5D66-4856-97DB-22E772EA2FFF}" name="WorksheetConnection_BestPlacesToLiveProject v0.2.xlsx!TemperatureData" type="102" refreshedVersion="8" minRefreshableVersion="5">
    <extLst>
      <ext xmlns:x15="http://schemas.microsoft.com/office/spreadsheetml/2010/11/main" uri="{DE250136-89BD-433C-8126-D09CA5730AF9}">
        <x15:connection id="TemperatureData" autoDelete="1">
          <x15:rangePr sourceName="_xlcn.WorksheetConnection_BestPlacesToLiveProjectv0.2.xlsxTemperatureData1"/>
        </x15:connection>
      </ext>
    </extLst>
  </connection>
  <connection id="9" xr16:uid="{3727A4CD-C518-4C7A-A40D-84F041606CCF}" name="WorksheetConnection_Data Sets v2.xlsx!CostOfLivingData" type="102" refreshedVersion="8" minRefreshableVersion="5">
    <extLst>
      <ext xmlns:x15="http://schemas.microsoft.com/office/spreadsheetml/2010/11/main" uri="{DE250136-89BD-433C-8126-D09CA5730AF9}">
        <x15:connection id="CostOfLivingData" autoDelete="1">
          <x15:rangePr sourceName="_xlcn.WorksheetConnection_DataSetsv2.xlsxCostOfLivingData1"/>
        </x15:connection>
      </ext>
    </extLst>
  </connection>
  <connection id="10" xr16:uid="{D1645351-DB94-415A-8CC4-AE8F22312FBC}" name="WorksheetConnection_Data Sets v2.xlsx!CrimeRate_Data" type="102" refreshedVersion="8" minRefreshableVersion="5">
    <extLst>
      <ext xmlns:x15="http://schemas.microsoft.com/office/spreadsheetml/2010/11/main" uri="{DE250136-89BD-433C-8126-D09CA5730AF9}">
        <x15:connection id="CrimeRate_Data" autoDelete="1">
          <x15:rangePr sourceName="_xlcn.WorksheetConnection_DataSetsv2.xlsxCrimeRate_Data1"/>
        </x15:connection>
      </ext>
    </extLst>
  </connection>
  <connection id="11" xr16:uid="{93097371-6378-4313-815D-099D1243AD76}" name="WorksheetConnection_Data Sets v2.xlsx!Snowfall_Data" type="102" refreshedVersion="8" minRefreshableVersion="5">
    <extLst>
      <ext xmlns:x15="http://schemas.microsoft.com/office/spreadsheetml/2010/11/main" uri="{DE250136-89BD-433C-8126-D09CA5730AF9}">
        <x15:connection id="Snowfall_Data" autoDelete="1">
          <x15:rangePr sourceName="_xlcn.WorksheetConnection_DataSetsv2.xlsxSnowfall_Data1"/>
        </x15:connection>
      </ext>
    </extLst>
  </connection>
  <connection id="12" xr16:uid="{7BB8A90D-DA82-4C4D-8C77-00064CBF0DF5}" name="WorksheetConnection_Table11" type="102" refreshedVersion="8" minRefreshableVersion="5">
    <extLst>
      <ext xmlns:x15="http://schemas.microsoft.com/office/spreadsheetml/2010/11/main" uri="{DE250136-89BD-433C-8126-D09CA5730AF9}">
        <x15:connection id="Table11">
          <x15:rangePr sourceName="_xlcn.WorksheetConnection_Table11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<sst xmlns="http://schemas.openxmlformats.org/spreadsheetml/2006/main" count="1259" uniqueCount="396">
  <si>
    <t>City</t>
  </si>
  <si>
    <t>State</t>
  </si>
  <si>
    <t>Rank</t>
  </si>
  <si>
    <t>Crime Rate</t>
  </si>
  <si>
    <t>Cost of Living Index</t>
  </si>
  <si>
    <t>Cost of living Index</t>
  </si>
  <si>
    <t>Major Airport Cities For India</t>
  </si>
  <si>
    <t>Weather forecast in USA</t>
  </si>
  <si>
    <t>Sales tax information</t>
  </si>
  <si>
    <t>Air Quality Index</t>
  </si>
  <si>
    <t>Minor</t>
  </si>
  <si>
    <t>Major</t>
  </si>
  <si>
    <t>Tacoma</t>
  </si>
  <si>
    <t>Chicago</t>
  </si>
  <si>
    <t>Fremont</t>
  </si>
  <si>
    <t>Long Beach</t>
  </si>
  <si>
    <t>Oakland</t>
  </si>
  <si>
    <t>Seattle</t>
  </si>
  <si>
    <t>Birmingham</t>
  </si>
  <si>
    <t>Baton Rouge</t>
  </si>
  <si>
    <t>Memphis</t>
  </si>
  <si>
    <t>St. Louis</t>
  </si>
  <si>
    <t>Los Angeles</t>
  </si>
  <si>
    <t>Santa Clarita</t>
  </si>
  <si>
    <t>New Orleans</t>
  </si>
  <si>
    <t>San Jose</t>
  </si>
  <si>
    <t>Nashville</t>
  </si>
  <si>
    <t>Oxnard</t>
  </si>
  <si>
    <t>Santa Ana</t>
  </si>
  <si>
    <t>Glendale</t>
  </si>
  <si>
    <t>Overland Park</t>
  </si>
  <si>
    <t>Huntsville</t>
  </si>
  <si>
    <t>Spokane</t>
  </si>
  <si>
    <t>Stockton</t>
  </si>
  <si>
    <t>Atlanta</t>
  </si>
  <si>
    <t>New York City</t>
  </si>
  <si>
    <t>Yonkers</t>
  </si>
  <si>
    <t>Kansas City</t>
  </si>
  <si>
    <t>Denver</t>
  </si>
  <si>
    <t>Buffalo</t>
  </si>
  <si>
    <t>Chula Vista</t>
  </si>
  <si>
    <t>Riverside</t>
  </si>
  <si>
    <t>Sacramento</t>
  </si>
  <si>
    <t>San Bernardino</t>
  </si>
  <si>
    <t>Tucson</t>
  </si>
  <si>
    <t>Oklahoma City</t>
  </si>
  <si>
    <t>San Francisco</t>
  </si>
  <si>
    <t>Phoenix</t>
  </si>
  <si>
    <t>Tulsa</t>
  </si>
  <si>
    <t>Henderson</t>
  </si>
  <si>
    <t>Las Vegas</t>
  </si>
  <si>
    <t>North Las Vegas</t>
  </si>
  <si>
    <t>Spring Valley</t>
  </si>
  <si>
    <t>Fresno</t>
  </si>
  <si>
    <t>Mesa</t>
  </si>
  <si>
    <t>Reno</t>
  </si>
  <si>
    <t>Corpus Christi</t>
  </si>
  <si>
    <t>Frisco</t>
  </si>
  <si>
    <t>Laredo</t>
  </si>
  <si>
    <t>Lubbock</t>
  </si>
  <si>
    <t>McKinney</t>
  </si>
  <si>
    <t>San Antonio</t>
  </si>
  <si>
    <t>Austin</t>
  </si>
  <si>
    <t>Bakersfield</t>
  </si>
  <si>
    <t>Dallas</t>
  </si>
  <si>
    <t>El Paso</t>
  </si>
  <si>
    <t>Fort Worth</t>
  </si>
  <si>
    <t>Garland</t>
  </si>
  <si>
    <t>Houston</t>
  </si>
  <si>
    <t>Irving</t>
  </si>
  <si>
    <t>Plano</t>
  </si>
  <si>
    <t>Colorado Springs</t>
  </si>
  <si>
    <t>Tempe</t>
  </si>
  <si>
    <t>Scottsdale</t>
  </si>
  <si>
    <t>Minneapolis</t>
  </si>
  <si>
    <t>Arlington</t>
  </si>
  <si>
    <t>Aurora</t>
  </si>
  <si>
    <t>Cleveland</t>
  </si>
  <si>
    <t>Philadelphia</t>
  </si>
  <si>
    <t>Rochester</t>
  </si>
  <si>
    <t>St. Paul</t>
  </si>
  <si>
    <t>Albuquerque</t>
  </si>
  <si>
    <t>Modesto</t>
  </si>
  <si>
    <t>Chandler</t>
  </si>
  <si>
    <t>Cincinnati</t>
  </si>
  <si>
    <t>Gilbert</t>
  </si>
  <si>
    <t>Salt Lake City</t>
  </si>
  <si>
    <t>Anaheim</t>
  </si>
  <si>
    <t>Fontana</t>
  </si>
  <si>
    <t>Irvine</t>
  </si>
  <si>
    <t>Moreno Valley</t>
  </si>
  <si>
    <t>San Diego</t>
  </si>
  <si>
    <t>Columbus</t>
  </si>
  <si>
    <t>Durham</t>
  </si>
  <si>
    <t>Jacksonville</t>
  </si>
  <si>
    <t>Wichita</t>
  </si>
  <si>
    <t>Charlotte</t>
  </si>
  <si>
    <t>Lincoln</t>
  </si>
  <si>
    <t>Raleigh</t>
  </si>
  <si>
    <t>Toledo</t>
  </si>
  <si>
    <t>Fayetteville</t>
  </si>
  <si>
    <t>Fort Wayne</t>
  </si>
  <si>
    <t>Indianapolis</t>
  </si>
  <si>
    <t>Omaha</t>
  </si>
  <si>
    <t>Winston-Salem</t>
  </si>
  <si>
    <t>Des Moines</t>
  </si>
  <si>
    <t>Hialeah</t>
  </si>
  <si>
    <t>Miami</t>
  </si>
  <si>
    <t>Pittsburgh</t>
  </si>
  <si>
    <t>Port St. Lucie</t>
  </si>
  <si>
    <t>St. Petersburg</t>
  </si>
  <si>
    <t>Tampa</t>
  </si>
  <si>
    <t>Paradise</t>
  </si>
  <si>
    <t>Greensboro</t>
  </si>
  <si>
    <t>Jersey City</t>
  </si>
  <si>
    <t>Newark</t>
  </si>
  <si>
    <t>Cape Coral</t>
  </si>
  <si>
    <t>Orlando</t>
  </si>
  <si>
    <t>Boston</t>
  </si>
  <si>
    <t>Chesapeake</t>
  </si>
  <si>
    <t>Norfolk</t>
  </si>
  <si>
    <t>Richmond</t>
  </si>
  <si>
    <t>Virginia Beach</t>
  </si>
  <si>
    <t>Baltimore</t>
  </si>
  <si>
    <t>Boise</t>
  </si>
  <si>
    <t>Detroit</t>
  </si>
  <si>
    <t>Grand Rapids</t>
  </si>
  <si>
    <t>Lexington</t>
  </si>
  <si>
    <t>Louisville</t>
  </si>
  <si>
    <t>Washington</t>
  </si>
  <si>
    <t>Madison</t>
  </si>
  <si>
    <t>Milwaukee</t>
  </si>
  <si>
    <t>Honolulu</t>
  </si>
  <si>
    <t>Anchorage</t>
  </si>
  <si>
    <t>Portland</t>
  </si>
  <si>
    <t>Alpha code</t>
  </si>
  <si>
    <t>Alabama</t>
  </si>
  <si>
    <t>AL</t>
  </si>
  <si>
    <t>Alaska</t>
  </si>
  <si>
    <t>AK</t>
  </si>
  <si>
    <t>Arizona</t>
  </si>
  <si>
    <t>AZ</t>
  </si>
  <si>
    <t>Arkansas</t>
  </si>
  <si>
    <t>AR</t>
  </si>
  <si>
    <t>California</t>
  </si>
  <si>
    <t>CA</t>
  </si>
  <si>
    <t>Colorado</t>
  </si>
  <si>
    <t>CO</t>
  </si>
  <si>
    <t>Connecticut</t>
  </si>
  <si>
    <t>CT</t>
  </si>
  <si>
    <t>Delaware</t>
  </si>
  <si>
    <t>DE</t>
  </si>
  <si>
    <t>District of Columbia</t>
  </si>
  <si>
    <t>DC</t>
  </si>
  <si>
    <t>Florida</t>
  </si>
  <si>
    <t>FL</t>
  </si>
  <si>
    <t>Georgia</t>
  </si>
  <si>
    <t>GA</t>
  </si>
  <si>
    <t>Hawaii</t>
  </si>
  <si>
    <t>HI</t>
  </si>
  <si>
    <t>Idaho</t>
  </si>
  <si>
    <t>ID</t>
  </si>
  <si>
    <t>Illinois</t>
  </si>
  <si>
    <t>IL</t>
  </si>
  <si>
    <t>Indiana</t>
  </si>
  <si>
    <t>IN</t>
  </si>
  <si>
    <t>Iowa</t>
  </si>
  <si>
    <t>IA</t>
  </si>
  <si>
    <t>Kansas</t>
  </si>
  <si>
    <t>KS</t>
  </si>
  <si>
    <t>Kentucky</t>
  </si>
  <si>
    <t>KY</t>
  </si>
  <si>
    <t>Louisiana</t>
  </si>
  <si>
    <t>LA</t>
  </si>
  <si>
    <t>Maine</t>
  </si>
  <si>
    <t>ME</t>
  </si>
  <si>
    <t>Maryland</t>
  </si>
  <si>
    <t>MD</t>
  </si>
  <si>
    <t>Massachusetts</t>
  </si>
  <si>
    <t>MA</t>
  </si>
  <si>
    <t>Michigan</t>
  </si>
  <si>
    <t>MI</t>
  </si>
  <si>
    <t>Minnesota</t>
  </si>
  <si>
    <t>MN</t>
  </si>
  <si>
    <t>Mississippi</t>
  </si>
  <si>
    <t>MS</t>
  </si>
  <si>
    <t>Missouri</t>
  </si>
  <si>
    <t>MO</t>
  </si>
  <si>
    <t>Montana</t>
  </si>
  <si>
    <t>MT</t>
  </si>
  <si>
    <t>Nebraska</t>
  </si>
  <si>
    <t>NE</t>
  </si>
  <si>
    <t>Nevada</t>
  </si>
  <si>
    <t>NV</t>
  </si>
  <si>
    <t>New Hampshire</t>
  </si>
  <si>
    <t>NH</t>
  </si>
  <si>
    <t>New Jersey</t>
  </si>
  <si>
    <t>NJ</t>
  </si>
  <si>
    <t>New Mexico</t>
  </si>
  <si>
    <t>NM</t>
  </si>
  <si>
    <t>New York</t>
  </si>
  <si>
    <t>NY</t>
  </si>
  <si>
    <t>North Carolina</t>
  </si>
  <si>
    <t>NC</t>
  </si>
  <si>
    <t>North Dakota</t>
  </si>
  <si>
    <t>ND</t>
  </si>
  <si>
    <t>Ohio</t>
  </si>
  <si>
    <t>OH</t>
  </si>
  <si>
    <t>Oklahoma</t>
  </si>
  <si>
    <t>OK</t>
  </si>
  <si>
    <t>Oregon</t>
  </si>
  <si>
    <t>OR</t>
  </si>
  <si>
    <t>Pennsylvania</t>
  </si>
  <si>
    <t>PA</t>
  </si>
  <si>
    <t>Rhode Island</t>
  </si>
  <si>
    <t>RI</t>
  </si>
  <si>
    <t>South Carolina</t>
  </si>
  <si>
    <t>SC</t>
  </si>
  <si>
    <t>South Dakota</t>
  </si>
  <si>
    <t>SD</t>
  </si>
  <si>
    <t>Tennessee</t>
  </si>
  <si>
    <t>TN</t>
  </si>
  <si>
    <t>Texas</t>
  </si>
  <si>
    <t>TX</t>
  </si>
  <si>
    <t>Utah</t>
  </si>
  <si>
    <t>UT</t>
  </si>
  <si>
    <t>Vermont</t>
  </si>
  <si>
    <t>VT</t>
  </si>
  <si>
    <t>Virginia</t>
  </si>
  <si>
    <t>VA</t>
  </si>
  <si>
    <t>WA</t>
  </si>
  <si>
    <t>West Virginia</t>
  </si>
  <si>
    <t>WV</t>
  </si>
  <si>
    <t>Wisconsin</t>
  </si>
  <si>
    <t>WI</t>
  </si>
  <si>
    <t>Wyoming</t>
  </si>
  <si>
    <t>WY</t>
  </si>
  <si>
    <t>State Name</t>
  </si>
  <si>
    <t>State Code</t>
  </si>
  <si>
    <t>State Tax</t>
  </si>
  <si>
    <t>Local Tax</t>
  </si>
  <si>
    <t>Total Tax</t>
  </si>
  <si>
    <t>https://taxfoundation.org/sales-tax-rates-by-city-2021/</t>
  </si>
  <si>
    <t>Data Set</t>
  </si>
  <si>
    <t>Major/Minor</t>
  </si>
  <si>
    <t>Ref Link</t>
  </si>
  <si>
    <t>Tab Link</t>
  </si>
  <si>
    <t>&gt;&gt;</t>
  </si>
  <si>
    <t>High °F</t>
  </si>
  <si>
    <t>Low °F</t>
  </si>
  <si>
    <t>High °C</t>
  </si>
  <si>
    <t>Low °C</t>
  </si>
  <si>
    <t>Hartford</t>
  </si>
  <si>
    <t>Providence</t>
  </si>
  <si>
    <t>https://www.currentresults.com/Weather/US/average-annual-temperatures-large-cities.php</t>
  </si>
  <si>
    <t>https://www.numbeo.com/cost-of-living/region_rankings_current.jsp?region=021</t>
  </si>
  <si>
    <t>Rent Index</t>
  </si>
  <si>
    <t>Cost of Living Plus Rent Index</t>
  </si>
  <si>
    <t>Groceries Index</t>
  </si>
  <si>
    <t>Restaurant Price Index</t>
  </si>
  <si>
    <t>Local Purchasing Power Index</t>
  </si>
  <si>
    <t>Eugene</t>
  </si>
  <si>
    <t>Fort Lauderdale</t>
  </si>
  <si>
    <t>Saint Louis</t>
  </si>
  <si>
    <t>Saint Petersburg</t>
  </si>
  <si>
    <t>Knoxville</t>
  </si>
  <si>
    <t>Washington D.C.</t>
  </si>
  <si>
    <t>https://flyustravels.com/blog/best-and-cheap-usa-to-india-flight-options/, https://www.indianeagle.com/travelbeats/cheap-nonstop-flights-from-usa-to-india/</t>
  </si>
  <si>
    <t>Crime Index</t>
  </si>
  <si>
    <t>Safety Index</t>
  </si>
  <si>
    <t>Brooklyn</t>
  </si>
  <si>
    <t>https://www.numbeo.com/crime/region_rankings.jsp?title=2023&amp;region=021</t>
  </si>
  <si>
    <t>No Direct Flights</t>
  </si>
  <si>
    <t>Direct Flights?</t>
  </si>
  <si>
    <t>Row Labels</t>
  </si>
  <si>
    <t>Grand Total</t>
  </si>
  <si>
    <t>City - Tax rates</t>
  </si>
  <si>
    <t>City - Temp</t>
  </si>
  <si>
    <t>City - Crime</t>
  </si>
  <si>
    <t>City - Airport</t>
  </si>
  <si>
    <t>City - Cost of Living</t>
  </si>
  <si>
    <t>Average Snowfall (in.)</t>
  </si>
  <si>
    <t>Albany</t>
  </si>
  <si>
    <t>Asheville</t>
  </si>
  <si>
    <t>Atlantic City</t>
  </si>
  <si>
    <t>Billings</t>
  </si>
  <si>
    <t>Bismarck</t>
  </si>
  <si>
    <t>Bridgeport</t>
  </si>
  <si>
    <t>Burlington</t>
  </si>
  <si>
    <t>Caribou</t>
  </si>
  <si>
    <t>Casper</t>
  </si>
  <si>
    <t>Charleston</t>
  </si>
  <si>
    <t>Cheyenne</t>
  </si>
  <si>
    <t>Columbia</t>
  </si>
  <si>
    <t>Concord</t>
  </si>
  <si>
    <t>Dallas-Ft. Worth</t>
  </si>
  <si>
    <t>Dodge City</t>
  </si>
  <si>
    <t>Duluth</t>
  </si>
  <si>
    <t>Fairbanks</t>
  </si>
  <si>
    <t>Fargo</t>
  </si>
  <si>
    <t>Grand Junction</t>
  </si>
  <si>
    <t>Helena</t>
  </si>
  <si>
    <t>Jackson</t>
  </si>
  <si>
    <t>Juneau</t>
  </si>
  <si>
    <t>Little Rock</t>
  </si>
  <si>
    <t>Minneapolis–S Paul</t>
  </si>
  <si>
    <t>Mobile</t>
  </si>
  <si>
    <t>Montgomery</t>
  </si>
  <si>
    <t>Mt. Washington</t>
  </si>
  <si>
    <t>Olympia</t>
  </si>
  <si>
    <t>Roswell</t>
  </si>
  <si>
    <t>Savannah</t>
  </si>
  <si>
    <t>Seattle-Tacoma</t>
  </si>
  <si>
    <t>Sioux Falls</t>
  </si>
  <si>
    <t>Springfield</t>
  </si>
  <si>
    <t>Vero Beach</t>
  </si>
  <si>
    <t>Wilmington</t>
  </si>
  <si>
    <t>City- Snow</t>
  </si>
  <si>
    <t>Days</t>
  </si>
  <si>
    <t>Inches</t>
  </si>
  <si>
    <t>Milli­metres</t>
  </si>
  <si>
    <t>City-Rainfall</t>
  </si>
  <si>
    <t>Filter</t>
  </si>
  <si>
    <t>Column1</t>
  </si>
  <si>
    <t>Tax Rate</t>
  </si>
  <si>
    <t>Direct Flights Available</t>
  </si>
  <si>
    <t>City Selected</t>
  </si>
  <si>
    <t>Temp - High</t>
  </si>
  <si>
    <t>Temp - Low</t>
  </si>
  <si>
    <t>Rainy Days</t>
  </si>
  <si>
    <t>Snowfall</t>
  </si>
  <si>
    <t>Tax Rates</t>
  </si>
  <si>
    <t>Airport</t>
  </si>
  <si>
    <t>Cost of Living</t>
  </si>
  <si>
    <t>Crime Rate INDEX</t>
  </si>
  <si>
    <t xml:space="preserve"> </t>
  </si>
  <si>
    <t>Operators</t>
  </si>
  <si>
    <t>&gt;=</t>
  </si>
  <si>
    <t>&lt;=</t>
  </si>
  <si>
    <t>&gt;</t>
  </si>
  <si>
    <t>&lt;</t>
  </si>
  <si>
    <t>=</t>
  </si>
  <si>
    <t>Sl.No</t>
  </si>
  <si>
    <t>Reference Link</t>
  </si>
  <si>
    <t>Rainfall</t>
  </si>
  <si>
    <t>https://www.currentresults.com/Weather/US/annual-snowfall-by-city.php</t>
  </si>
  <si>
    <t>https://www.currentresults.com/Weather/US/average-annual-precipitation-by-city.php</t>
  </si>
  <si>
    <t xml:space="preserve"> California</t>
  </si>
  <si>
    <t xml:space="preserve"> Washington</t>
  </si>
  <si>
    <t xml:space="preserve"> Massachusetts</t>
  </si>
  <si>
    <t xml:space="preserve"> New York</t>
  </si>
  <si>
    <t xml:space="preserve"> D.C.</t>
  </si>
  <si>
    <t xml:space="preserve"> Colorado</t>
  </si>
  <si>
    <t xml:space="preserve"> Texas</t>
  </si>
  <si>
    <t xml:space="preserve"> Illinois</t>
  </si>
  <si>
    <t xml:space="preserve"> Pennsylvania</t>
  </si>
  <si>
    <t xml:space="preserve"> Arizona</t>
  </si>
  <si>
    <t>Avg. salary</t>
  </si>
  <si>
    <t>https://www.careerbuilder.com/advice/blog/average-salary-by-city</t>
  </si>
  <si>
    <t>Salaries</t>
  </si>
  <si>
    <t>Latitude</t>
  </si>
  <si>
    <t>Longitude</t>
  </si>
  <si>
    <t>Average Salary</t>
  </si>
  <si>
    <t>High</t>
  </si>
  <si>
    <t>Low</t>
  </si>
  <si>
    <t>Temperature</t>
  </si>
  <si>
    <t>Tourist Attraction</t>
  </si>
  <si>
    <t>Selected Value</t>
  </si>
  <si>
    <t>-&gt; Independence Hall and the Liberty Bell
-&gt; Reading Terminal Market
-&gt; Philadelphia Museum of Art
-&gt; Rocky Steps
-&gt; Eastern State Penitentiary
-&gt; Franklin Institute
-&gt; Philadelphia Zoo
-&gt; South Street</t>
  </si>
  <si>
    <t>-&gt; Golden Gate Bridge
-&gt; Fisherman's Wharf
-&gt; Alcatraz Island
-&gt; Golden Gate Park
-&gt; Cable cars
-&gt; Palace of Fine Arts
-&gt; Coit Tower
-&gt; Chinatown</t>
  </si>
  <si>
    <t>-&gt; The National Mall and monuments
-&gt; Smithsonian museums
-&gt; National Zoo
-&gt; White House
-&gt; U.S. Capitol
-&gt; Lincoln Memorial
-&gt; National Gallery of Art
-&gt; International Spy Museum</t>
  </si>
  <si>
    <t>-&gt; Desert Botanical Garden
-&gt; Camelback Mountain
-&gt; Heard Museum
-&gt; Papago Park
-&gt; Phoenix Art Museum
-&gt; Musical Instrument Museum
-&gt; South Mountain Park
-&gt; Chase Field (home of the Arizona Diamondbacks)</t>
  </si>
  <si>
    <t>-&gt; Space Needle
-&gt; Pike Place Market
-&gt; Chihuly Garden and Glass
-&gt; Museum of Pop Culture
-&gt; Seattle Art Museum
-&gt; Seattle Great Wheel
-&gt; Kerry Park
-&gt; Seattle Aquarium</t>
  </si>
  <si>
    <t>-&gt; Hollywood Sign
-&gt; Santa Monica Pier
-&gt; Venice Beach
-&gt; Griffith Observatory
-&gt; Getty Center
-&gt; Universal Studios Hollywood
-&gt; Disneyland
-&gt; The Grove</t>
  </si>
  <si>
    <t>-&gt; Sixth Floor Museum at Dealey Plaza
-&gt; Dallas Arboretum and Botanical Garden
-&gt; Reunion Tower
-&gt; Dallas Museum of Art
-&gt; Klyde Warren Park
-&gt; AT&amp;T Stadium (home of the Dallas Cowboys)
-&gt; Nasher Sculpture Center
-&gt; Bishop Arts District</t>
  </si>
  <si>
    <t>-&gt; Statue of Liberty and Ellis Island
-&gt; Central Park
-&gt; Empire State Building
-&gt; Times Square
-&gt; Metropolitan Museum of Art
-&gt; One World Trade Center and 9/11 Memorial and Museum
-&gt; Broadway
-&gt; Rockefeller Center</t>
  </si>
  <si>
    <t>-&gt; Winchester Mystery House
-&gt; Santana Row
-&gt; Rosicrucian Egyptian Museum
-&gt; The Tech Interactive
-&gt; Alum Rock Park
-&gt; San Jose Museum of Art
-&gt; California's Great America
-&gt; Japantown</t>
  </si>
  <si>
    <t>-&gt; Red Rocks Park and Amphitheatre
-&gt; Denver Art Museum
-&gt; Coors Field (home of the Colorado Rockies)
-&gt; Colorado State Capitol Building
-&gt; Denver Botanic Gardens
-&gt; Denver Zoo
-&gt; 16th Street Mall
-&gt; Union Station</t>
  </si>
  <si>
    <t>-&gt; San Diego Zoo and Safari Park
-&gt; Balboa Park
-&gt; USS Midway Museum
-&gt; Coronado Island
-&gt; La Jolla Cove
-&gt; Gaslamp Quarter
-&gt; Seaport Village
-&gt; Legoland California</t>
  </si>
  <si>
    <t>-&gt; Texas State Capitol
-&gt; Barton Springs Pool
-&gt; Lady Bird Lake
-&gt; South Congress Avenue
-&gt; Sixth Street
-&gt; Zilker Park
-&gt; The Domain
-&gt; Mount Bonnell</t>
  </si>
  <si>
    <t>-&gt; Freedom Trail
-&gt; Fenway Park (home of the Boston Red Sox)
-&gt; USS Constitution Museum
-&gt; Boston Tea Party Ships and Museum
-&gt; New England Aquarium
-&gt; Museum of Fine Arts
-&gt; Boston Common
-&gt; Harvard University and MIT campuses</t>
  </si>
  <si>
    <t>-&gt;  The Magnificent Mile
-&gt;  Millennium Park and the Cloud Gate sculpture
-&gt; Navy Pier Willis Tower (formerly known as Sears Tower)
-&gt; Art Institute of Chicago
-&gt; Shedd Aquarium Field
-&gt;  Wrigley Field</t>
  </si>
  <si>
    <t>Values</t>
  </si>
  <si>
    <t>Mode Selected</t>
  </si>
  <si>
    <t>Pheonix</t>
  </si>
  <si>
    <r>
      <t>Team 7's Dashboard -</t>
    </r>
    <r>
      <rPr>
        <sz val="36"/>
        <color theme="7" tint="-0.499984740745262"/>
        <rFont val="Calibri Light"/>
        <family val="2"/>
        <scheme val="major"/>
      </rPr>
      <t xml:space="preserve"> Best Places to Live</t>
    </r>
  </si>
  <si>
    <r>
      <t xml:space="preserve">Team 7's Dashboard </t>
    </r>
    <r>
      <rPr>
        <sz val="36"/>
        <color theme="7" tint="-0.499984740745262"/>
        <rFont val="Calibri Light"/>
        <family val="2"/>
        <scheme val="major"/>
      </rPr>
      <t>- Best Places to Live</t>
    </r>
  </si>
  <si>
    <t>https://flyustravels.com/blog/best-and-cheap-usa-to-india-flight-options/</t>
  </si>
  <si>
    <t>Description</t>
  </si>
  <si>
    <t>We have taken crime indiex for the major US cities, the index with highest number has high crime rates</t>
  </si>
  <si>
    <t>The data has the average snowfall data in inches till 2021</t>
  </si>
  <si>
    <t>We have used this site to map US cities with direct flights to india</t>
  </si>
  <si>
    <t>From this site we have collected average temperatures recorded in the major US cities till 2021</t>
  </si>
  <si>
    <t>The data has allowed us to compare cost of living indices of major US cities considering New York as the reference.</t>
  </si>
  <si>
    <t>We have collected sales tax in the states the specific city from this site.</t>
  </si>
  <si>
    <t>The rainfall data is the average rainfall received in the major US cities till 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</si>
</sst>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6" formatCode="&quot;$&quot;#,##0_);[Red]\(&quot;$&quot;#,##0\)"/>
    <numFmt numFmtId="164" formatCode="0.0"/>
    <numFmt numFmtId="165" formatCode="&quot;$&quot;#,##0"/>
  </numFmts>
  <fonts count="18" x14ac:knownFonts="1">
    <font>
      <sz val="11"/>
      <color theme="1"/>
      <name val="Calibri"/>
      <family val="2"/>
      <scheme val="minor"/>
    </font>
    <font>
      <sz val="11"/>
      <color theme="1"/>
      <name val="Calibri"/>
      <family val="2"/>
      <scheme val="minor"/>
    </font>
    <font>
      <sz val="10"/>
      <name val="Arial"/>
      <family val="2"/>
    </font>
    <font>
      <sz val="11"/>
      <color indexed="8"/>
      <name val="Calibri"/>
      <family val="2"/>
    </font>
    <font>
      <u/>
      <sz val="10"/>
      <color theme="10"/>
      <name val="Arial"/>
      <family val="2"/>
    </font>
    <font>
      <sz val="8"/>
      <name val="Calibri"/>
      <family val="2"/>
      <scheme val="minor"/>
    </font>
    <font>
      <b/>
      <sz val="11"/>
      <color theme="0"/>
      <name val="Calibri"/>
      <family val="2"/>
      <scheme val="minor"/>
    </font>
    <font>
      <sz val="11"/>
      <name val="Calibri"/>
      <family val="2"/>
      <scheme val="minor"/>
    </font>
    <font>
      <sz val="18"/>
      <color theme="3"/>
      <name val="Calibri Light"/>
      <family val="2"/>
      <scheme val="major"/>
    </font>
    <font>
      <b/>
      <sz val="18"/>
      <color theme="1"/>
      <name val="Calibri"/>
      <family val="2"/>
      <scheme val="minor"/>
    </font>
    <font>
      <b/>
      <sz val="18"/>
      <color indexed="8"/>
      <name val="Calibri"/>
      <family val="2"/>
      <scheme val="minor"/>
    </font>
    <font>
      <sz val="28"/>
      <color theme="3"/>
      <name val="Calibri Light"/>
      <family val="2"/>
      <scheme val="major"/>
    </font>
    <font>
      <b/>
      <sz val="28"/>
      <color theme="3"/>
      <name val="Calibri Light"/>
      <family val="2"/>
      <scheme val="major"/>
    </font>
    <font>
      <sz val="11"/>
      <color theme="0"/>
      <name val="Calibri"/>
      <family val="2"/>
      <scheme val="minor"/>
    </font>
    <font>
      <b/>
      <sz val="11"/>
      <color theme="4"/>
      <name val="Calibri"/>
      <family val="2"/>
      <scheme val="minor"/>
    </font>
    <font>
      <sz val="14"/>
      <color theme="1"/>
      <name val="Calibri"/>
      <family val="2"/>
      <scheme val="minor"/>
    </font>
    <font>
      <b/>
      <sz val="36"/>
      <color theme="7" tint="-0.499984740745262"/>
      <name val="Calibri Light"/>
      <family val="2"/>
      <scheme val="major"/>
    </font>
    <font>
      <sz val="36"/>
      <color theme="7" tint="-0.499984740745262"/>
      <name val="Calibri Light"/>
      <family val="2"/>
      <scheme val="major"/>
    </font>
  </fonts>
  <fills count="6">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7" tint="0.79998168889431442"/>
        <bgColor indexed="64"/>
      </patternFill>
    </fill>
  </fills>
  <borders count="4">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xf numFmtId="0" fontId="4" fillId="0" borderId="0" applyNumberFormat="0" applyFill="0" applyBorder="0" applyAlignment="0" applyProtection="0"/>
    <xf numFmtId="0" fontId="8" fillId="0" borderId="0" applyNumberFormat="0" applyFill="0" applyBorder="0" applyAlignment="0" applyProtection="0"/>
  </cellStyleXfs>
  <cellXfs count="44">
    <xf numFmtId="0" fontId="0" fillId="0" borderId="0" xfId="0"/>
    <xf numFmtId="10" fontId="0" fillId="0" borderId="0" xfId="1" applyNumberFormat="1" applyFont="1"/>
    <xf numFmtId="0" fontId="4" fillId="0" borderId="0" xfId="4" applyAlignment="1">
      <alignment vertical="center"/>
    </xf>
    <xf numFmtId="0" fontId="4" fillId="0" borderId="0" xfId="4" applyAlignment="1">
      <alignment vertical="center" wrapText="1"/>
    </xf>
    <xf numFmtId="0" fontId="0" fillId="0" borderId="0" xfId="0" applyAlignment="1">
      <alignment vertical="center"/>
    </xf>
    <xf numFmtId="0" fontId="6" fillId="2" borderId="1" xfId="0" applyFont="1" applyFill="1" applyBorder="1"/>
    <xf numFmtId="0" fontId="0" fillId="3" borderId="1" xfId="0" applyFill="1" applyBorder="1"/>
    <xf numFmtId="0" fontId="0" fillId="0" borderId="1" xfId="0" applyBorder="1"/>
    <xf numFmtId="0" fontId="6" fillId="2" borderId="2" xfId="0" applyFont="1" applyFill="1" applyBorder="1"/>
    <xf numFmtId="0" fontId="0" fillId="3" borderId="2" xfId="0" applyFill="1" applyBorder="1"/>
    <xf numFmtId="0" fontId="0" fillId="0" borderId="2" xfId="0" applyBorder="1"/>
    <xf numFmtId="0" fontId="0" fillId="0" borderId="0" xfId="0" pivotButton="1"/>
    <xf numFmtId="0" fontId="0" fillId="0" borderId="0" xfId="0" applyAlignment="1">
      <alignment horizontal="left"/>
    </xf>
    <xf numFmtId="10" fontId="0" fillId="0" borderId="0" xfId="0" applyNumberFormat="1"/>
    <xf numFmtId="0" fontId="7" fillId="4" borderId="1" xfId="0" applyFont="1" applyFill="1" applyBorder="1"/>
    <xf numFmtId="0" fontId="6" fillId="2" borderId="0" xfId="0" applyFont="1" applyFill="1"/>
    <xf numFmtId="0" fontId="0" fillId="3" borderId="0" xfId="0" applyFill="1"/>
    <xf numFmtId="0" fontId="0" fillId="3" borderId="3" xfId="0" applyFill="1" applyBorder="1"/>
    <xf numFmtId="2" fontId="0" fillId="0" borderId="0" xfId="0" applyNumberFormat="1"/>
    <xf numFmtId="2" fontId="0" fillId="3" borderId="3" xfId="0" applyNumberFormat="1" applyFill="1" applyBorder="1"/>
    <xf numFmtId="0" fontId="10" fillId="0" borderId="0" xfId="0" applyFont="1" applyAlignment="1">
      <alignment vertical="center"/>
    </xf>
    <xf numFmtId="0" fontId="9" fillId="0" borderId="0" xfId="0" applyFont="1" applyAlignment="1">
      <alignment vertical="center"/>
    </xf>
    <xf numFmtId="164" fontId="0" fillId="0" borderId="0" xfId="0" applyNumberFormat="1"/>
    <xf numFmtId="0" fontId="12" fillId="0" borderId="0" xfId="5" applyFont="1" applyAlignment="1">
      <alignment vertical="center"/>
    </xf>
    <xf numFmtId="0" fontId="0" fillId="0" borderId="0" xfId="0" applyAlignment="1">
      <alignment horizontal="center" vertical="center"/>
    </xf>
    <xf numFmtId="0" fontId="0" fillId="0" borderId="0" xfId="0" applyAlignment="1">
      <alignment horizontal="left" vertical="center"/>
    </xf>
    <xf numFmtId="0" fontId="4" fillId="0" borderId="0" xfId="4" applyAlignment="1">
      <alignment horizontal="left" vertical="center"/>
    </xf>
    <xf numFmtId="0" fontId="7" fillId="0" borderId="0" xfId="0" applyFont="1"/>
    <xf numFmtId="6" fontId="0" fillId="0" borderId="0" xfId="0" applyNumberFormat="1"/>
    <xf numFmtId="0" fontId="4" fillId="0" borderId="0" xfId="4"/>
    <xf numFmtId="0" fontId="12" fillId="0" borderId="0" xfId="5" applyFont="1" applyAlignment="1">
      <alignment horizontal="center" vertical="center"/>
    </xf>
    <xf numFmtId="0" fontId="11" fillId="0" borderId="0" xfId="5" applyFont="1" applyAlignment="1">
      <alignment horizontal="center" vertical="center"/>
    </xf>
    <xf numFmtId="165" fontId="0" fillId="0" borderId="0" xfId="0" applyNumberFormat="1"/>
    <xf numFmtId="0" fontId="0" fillId="0" borderId="0" xfId="0" applyAlignment="1">
      <alignment wrapText="1"/>
    </xf>
    <xf numFmtId="0" fontId="0" fillId="0" borderId="0" xfId="0" quotePrefix="1" applyAlignment="1">
      <alignment wrapText="1"/>
    </xf>
    <xf numFmtId="0" fontId="14" fillId="0" borderId="0" xfId="0" applyFont="1" applyAlignment="1">
      <alignment vertical="center"/>
    </xf>
    <xf numFmtId="0" fontId="13" fillId="0" borderId="0" xfId="0" applyFont="1"/>
    <xf numFmtId="9" fontId="0" fillId="0" borderId="0" xfId="0" applyNumberFormat="1"/>
    <xf numFmtId="0" fontId="7" fillId="0" borderId="1" xfId="0" applyFont="1" applyBorder="1"/>
    <xf numFmtId="0" fontId="4" fillId="0" borderId="0" xfId="4" applyAlignment="1">
      <alignment horizontal="left" vertical="center" wrapText="1"/>
    </xf>
    <xf numFmtId="0" fontId="16" fillId="0" borderId="0" xfId="5" applyFont="1" applyAlignment="1">
      <alignment vertical="center"/>
    </xf>
    <xf numFmtId="0" fontId="0" fillId="0" borderId="0" xfId="0" applyAlignment="1">
      <alignment horizontal="center"/>
    </xf>
    <xf numFmtId="0" fontId="16" fillId="0" borderId="0" xfId="5" applyFont="1" applyAlignment="1">
      <alignment horizontal="center" vertical="center"/>
    </xf>
    <xf numFmtId="0" fontId="15" fillId="5" borderId="0" xfId="0" applyFont="1" applyFill="1" applyAlignment="1">
      <alignment horizontal="left"/>
    </xf>
  </cellXfs>
  <cellStyles count="6">
    <cellStyle name="Excel Built-in Normal" xfId="3" xr:uid="{01D8FEEF-28E4-4EB8-9DEA-1D78A593E13F}"/>
    <cellStyle name="Hyperlink" xfId="4" builtinId="8"/>
    <cellStyle name="Normal" xfId="0" builtinId="0"/>
    <cellStyle name="Normal 2" xfId="2" xr:uid="{2BAEF1C0-2BB5-4980-A0C9-DF7C7508D4BA}"/>
    <cellStyle name="Percent" xfId="1" builtinId="5"/>
    <cellStyle name="Title" xfId="5" builtinId="15"/>
  </cellStyles>
  <dxfs count="25">
    <dxf>
      <numFmt numFmtId="0" formatCode="General"/>
    </dxf>
    <dxf>
      <numFmt numFmtId="0" formatCode="General"/>
    </dxf>
    <dxf>
      <numFmt numFmtId="0" formatCode="General"/>
    </dxf>
    <dxf>
      <numFmt numFmtId="0" formatCode="General"/>
    </dxf>
    <dxf>
      <numFmt numFmtId="14" formatCode="0.00%"/>
    </dxf>
    <dxf>
      <numFmt numFmtId="14" formatCode="0.00%"/>
    </dxf>
    <dxf>
      <numFmt numFmtId="14" formatCode="0.00%"/>
    </dxf>
    <dxf>
      <numFmt numFmtId="14" formatCode="0.00%"/>
    </dxf>
    <dxf>
      <numFmt numFmtId="0" formatCode="General"/>
    </dxf>
    <dxf>
      <numFmt numFmtId="2" formatCode="0.00"/>
    </dxf>
    <dxf>
      <numFmt numFmtId="0" formatCode="General"/>
    </dxf>
    <dxf>
      <numFmt numFmtId="0" formatCode="General"/>
    </dxf>
    <dxf>
      <numFmt numFmtId="0" formatCode="General"/>
    </dxf>
    <dxf>
      <numFmt numFmtId="10" formatCode="&quot;$&quot;#,##0_);[Red]\(&quot;$&quot;#,##0\)"/>
    </dxf>
    <dxf>
      <numFmt numFmtId="164" formatCode="0.0"/>
    </dxf>
    <dxf>
      <font>
        <b val="0"/>
        <i val="0"/>
        <strike val="0"/>
        <condense val="0"/>
        <extend val="0"/>
        <outline val="0"/>
        <shadow val="0"/>
        <u val="none"/>
        <vertAlign val="baseline"/>
        <sz val="11"/>
        <color theme="1"/>
        <name val="Calibri"/>
        <family val="2"/>
        <scheme val="minor"/>
      </font>
      <numFmt numFmtId="14" formatCode="0.00%"/>
    </dxf>
    <dxf>
      <numFmt numFmtId="0" formatCode="General"/>
    </dxf>
    <dxf>
      <border diagonalUp="0" diagonalDown="0">
        <left/>
        <right/>
        <top style="thin">
          <color theme="4" tint="0.39997558519241921"/>
        </top>
        <bottom style="thin">
          <color theme="4" tint="0.39997558519241921"/>
        </bottom>
        <vertical/>
        <horizontal/>
      </border>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gradientFill degree="90">
          <stop position="0">
            <color theme="7" tint="0.40000610370189521"/>
          </stop>
          <stop position="1">
            <color theme="7" tint="-0.25098422193060094"/>
          </stop>
        </gradientFill>
      </fill>
    </dxf>
  </dxfs>
  <tableStyles count="1" defaultTableStyle="TableStyleMedium2" defaultPivotStyle="PivotStyleLight16">
    <tableStyle name="Slicer Style 1" pivot="0" table="0" count="1" xr9:uid="{E6758720-E33B-405E-BD3C-7D83229C6FB4}">
      <tableStyleElement type="wholeTable" dxfId="24"/>
    </tableStyle>
  </tableStyles>
  <colors>
    <mruColors>
      <color rgb="FF745800"/>
      <color rgb="FFBC8F00"/>
      <color rgb="FF967200"/>
      <color rgb="FFD6A300"/>
      <color rgb="FFF2B800"/>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8.xml"/><Relationship Id="rId21" Type="http://schemas.openxmlformats.org/officeDocument/2006/relationships/pivotCacheDefinition" Target="pivotCache/pivotCacheDefinition3.xml"/><Relationship Id="rId34" Type="http://schemas.openxmlformats.org/officeDocument/2006/relationships/calcChain" Target="calcChain.xml"/><Relationship Id="rId42" Type="http://schemas.openxmlformats.org/officeDocument/2006/relationships/customXml" Target="../customXml/item8.xml"/><Relationship Id="rId47" Type="http://schemas.openxmlformats.org/officeDocument/2006/relationships/customXml" Target="../customXml/item13.xml"/><Relationship Id="rId50" Type="http://schemas.openxmlformats.org/officeDocument/2006/relationships/customXml" Target="../customXml/item16.xml"/><Relationship Id="rId55" Type="http://schemas.openxmlformats.org/officeDocument/2006/relationships/customXml" Target="../customXml/item21.xml"/><Relationship Id="rId63" Type="http://schemas.openxmlformats.org/officeDocument/2006/relationships/customXml" Target="../customXml/item29.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connections" Target="connections.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openxmlformats.org/officeDocument/2006/relationships/sheetMetadata" Target="metadata.xml"/><Relationship Id="rId37" Type="http://schemas.openxmlformats.org/officeDocument/2006/relationships/customXml" Target="../customXml/item3.xml"/><Relationship Id="rId40" Type="http://schemas.openxmlformats.org/officeDocument/2006/relationships/customXml" Target="../customXml/item6.xml"/><Relationship Id="rId45" Type="http://schemas.openxmlformats.org/officeDocument/2006/relationships/customXml" Target="../customXml/item11.xml"/><Relationship Id="rId53" Type="http://schemas.openxmlformats.org/officeDocument/2006/relationships/customXml" Target="../customXml/item19.xml"/><Relationship Id="rId58" Type="http://schemas.openxmlformats.org/officeDocument/2006/relationships/customXml" Target="../customXml/item24.xml"/><Relationship Id="rId5" Type="http://schemas.openxmlformats.org/officeDocument/2006/relationships/worksheet" Target="worksheets/sheet5.xml"/><Relationship Id="rId61" Type="http://schemas.openxmlformats.org/officeDocument/2006/relationships/customXml" Target="../customXml/item27.xml"/><Relationship Id="rId19" Type="http://schemas.openxmlformats.org/officeDocument/2006/relationships/pivotCacheDefinition" Target="pivotCache/pivotCacheDefinition1.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1.xml"/><Relationship Id="rId30" Type="http://schemas.openxmlformats.org/officeDocument/2006/relationships/styles" Target="styles.xml"/><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56" Type="http://schemas.openxmlformats.org/officeDocument/2006/relationships/customXml" Target="../customXml/item22.xml"/><Relationship Id="rId64" Type="http://schemas.openxmlformats.org/officeDocument/2006/relationships/customXml" Target="../customXml/item30.xml"/><Relationship Id="rId8" Type="http://schemas.openxmlformats.org/officeDocument/2006/relationships/worksheet" Target="worksheets/sheet8.xml"/><Relationship Id="rId51" Type="http://schemas.openxmlformats.org/officeDocument/2006/relationships/customXml" Target="../customXml/item17.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7.xml"/><Relationship Id="rId33" Type="http://schemas.openxmlformats.org/officeDocument/2006/relationships/powerPivotData" Target="model/item.data"/><Relationship Id="rId38" Type="http://schemas.openxmlformats.org/officeDocument/2006/relationships/customXml" Target="../customXml/item4.xml"/><Relationship Id="rId46" Type="http://schemas.openxmlformats.org/officeDocument/2006/relationships/customXml" Target="../customXml/item12.xml"/><Relationship Id="rId59" Type="http://schemas.openxmlformats.org/officeDocument/2006/relationships/customXml" Target="../customXml/item25.xml"/><Relationship Id="rId20" Type="http://schemas.openxmlformats.org/officeDocument/2006/relationships/pivotCacheDefinition" Target="pivotCache/pivotCacheDefinition2.xml"/><Relationship Id="rId41" Type="http://schemas.openxmlformats.org/officeDocument/2006/relationships/customXml" Target="../customXml/item7.xml"/><Relationship Id="rId54" Type="http://schemas.openxmlformats.org/officeDocument/2006/relationships/customXml" Target="../customXml/item20.xml"/><Relationship Id="rId62" Type="http://schemas.openxmlformats.org/officeDocument/2006/relationships/customXml" Target="../customXml/item2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openxmlformats.org/officeDocument/2006/relationships/theme" Target="theme/theme1.xml"/><Relationship Id="rId36" Type="http://schemas.openxmlformats.org/officeDocument/2006/relationships/customXml" Target="../customXml/item2.xml"/><Relationship Id="rId49" Type="http://schemas.openxmlformats.org/officeDocument/2006/relationships/customXml" Target="../customXml/item15.xml"/><Relationship Id="rId57" Type="http://schemas.openxmlformats.org/officeDocument/2006/relationships/customXml" Target="../customXml/item23.xml"/><Relationship Id="rId10" Type="http://schemas.openxmlformats.org/officeDocument/2006/relationships/worksheet" Target="worksheets/sheet10.xml"/><Relationship Id="rId31" Type="http://schemas.openxmlformats.org/officeDocument/2006/relationships/sharedStrings" Target="sharedStrings.xml"/><Relationship Id="rId44" Type="http://schemas.openxmlformats.org/officeDocument/2006/relationships/customXml" Target="../customXml/item10.xml"/><Relationship Id="rId52" Type="http://schemas.openxmlformats.org/officeDocument/2006/relationships/customXml" Target="../customXml/item18.xml"/><Relationship Id="rId60" Type="http://schemas.openxmlformats.org/officeDocument/2006/relationships/customXml" Target="../customXml/item26.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customXml" Target="../customXml/item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[BestPlacesToLiveProject v1.0.xlsm]Snowfall!PivotTable6</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baseline="0"/>
              <a:t>Snowfall Precipitation (in.)</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8356753482737744E-2"/>
          <c:y val="0.18097222222222226"/>
          <c:w val="0.87495941853422166"/>
          <c:h val="0.54374693637220495"/>
        </c:manualLayout>
      </c:layout>
      <c:barChart>
        <c:barDir val="col"/>
        <c:grouping val="clustered"/>
        <c:varyColors val="0"/>
        <c:ser>
          <c:idx val="0"/>
          <c:order val="0"/>
          <c:tx>
            <c:strRef>
              <c:f>Snowfall!$G$1</c:f>
              <c:strCache>
                <c:ptCount val="1"/>
                <c:pt idx="0">
                  <c:v>Total</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Snowfall!$F$2:$F$16</c:f>
              <c:strCache>
                <c:ptCount val="14"/>
                <c:pt idx="0">
                  <c:v>Denver</c:v>
                </c:pt>
                <c:pt idx="1">
                  <c:v>Boston</c:v>
                </c:pt>
                <c:pt idx="2">
                  <c:v>Chicago</c:v>
                </c:pt>
                <c:pt idx="3">
                  <c:v>New York City</c:v>
                </c:pt>
                <c:pt idx="4">
                  <c:v>Philadelphia</c:v>
                </c:pt>
                <c:pt idx="5">
                  <c:v>Washington</c:v>
                </c:pt>
                <c:pt idx="6">
                  <c:v>Seattle</c:v>
                </c:pt>
                <c:pt idx="7">
                  <c:v>Dallas</c:v>
                </c:pt>
                <c:pt idx="8">
                  <c:v>Austin</c:v>
                </c:pt>
                <c:pt idx="9">
                  <c:v>San Jose</c:v>
                </c:pt>
                <c:pt idx="10">
                  <c:v>Los Angeles</c:v>
                </c:pt>
                <c:pt idx="11">
                  <c:v>San Diego</c:v>
                </c:pt>
                <c:pt idx="12">
                  <c:v>San Francisco</c:v>
                </c:pt>
                <c:pt idx="13">
                  <c:v>Phoenix</c:v>
                </c:pt>
              </c:strCache>
            </c:strRef>
          </c:cat>
          <c:val>
            <c:numRef>
              <c:f>Snowfall!$G$2:$G$16</c:f>
              <c:numCache>
                <c:formatCode>0.00</c:formatCode>
                <c:ptCount val="14"/>
                <c:pt idx="0">
                  <c:v>60.3</c:v>
                </c:pt>
                <c:pt idx="1">
                  <c:v>42.8</c:v>
                </c:pt>
                <c:pt idx="2">
                  <c:v>38</c:v>
                </c:pt>
                <c:pt idx="3">
                  <c:v>28.6</c:v>
                </c:pt>
                <c:pt idx="4">
                  <c:v>20.8</c:v>
                </c:pt>
                <c:pt idx="5">
                  <c:v>17.100000000000001</c:v>
                </c:pt>
                <c:pt idx="6">
                  <c:v>6.3</c:v>
                </c:pt>
                <c:pt idx="7">
                  <c:v>2.6</c:v>
                </c:pt>
                <c:pt idx="8">
                  <c:v>0.9</c:v>
                </c:pt>
                <c:pt idx="9">
                  <c:v>0</c:v>
                </c:pt>
                <c:pt idx="10">
                  <c:v>0</c:v>
                </c:pt>
                <c:pt idx="11">
                  <c:v>0</c:v>
                </c:pt>
                <c:pt idx="12">
                  <c:v>0</c:v>
                </c:pt>
                <c:pt idx="13">
                  <c:v>0</c:v>
                </c:pt>
              </c:numCache>
            </c:numRef>
          </c:val>
          <c:extLst>
            <c:ext xmlns:c16="http://schemas.microsoft.com/office/drawing/2014/chart" uri="{C3380CC4-5D6E-409C-BE32-E72D297353CC}">
              <c16:uniqueId val="{00000000-0EF0-4584-8FD1-A8E3253FA418}"/>
            </c:ext>
          </c:extLst>
        </c:ser>
        <c:dLbls>
          <c:dLblPos val="outEnd"/>
          <c:showLegendKey val="0"/>
          <c:showVal val="1"/>
          <c:showCatName val="0"/>
          <c:showSerName val="0"/>
          <c:showPercent val="0"/>
          <c:showBubbleSize val="0"/>
        </c:dLbls>
        <c:gapWidth val="219"/>
        <c:overlap val="-27"/>
        <c:axId val="440972415"/>
        <c:axId val="440973375"/>
      </c:barChart>
      <c:catAx>
        <c:axId val="44097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973375"/>
        <c:crosses val="autoZero"/>
        <c:auto val="1"/>
        <c:lblAlgn val="ctr"/>
        <c:lblOffset val="100"/>
        <c:noMultiLvlLbl val="0"/>
      </c:catAx>
      <c:valAx>
        <c:axId val="440973375"/>
        <c:scaling>
          <c:orientation val="minMax"/>
          <c:max val="70"/>
          <c:min val="0"/>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972415"/>
        <c:crosses val="autoZero"/>
        <c:crossBetween val="between"/>
        <c:majorUnit val="10"/>
        <c:minorUnit val="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[BestPlacesToLiveProject v1.0.xlsm]Cost Of Living!CostOfLiving_Pivot</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Cost of Living Index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4"/>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'Cost Of Living'!$N$1</c:f>
              <c:strCache>
                <c:ptCount val="1"/>
                <c:pt idx="0">
                  <c:v>Total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 Of Living'!$M$2:$M$16</c:f>
              <c:strCache>
                <c:ptCount val="14"/>
                <c:pt idx="0">
                  <c:v>Austin</c:v>
                </c:pt>
                <c:pt idx="1">
                  <c:v>Boston</c:v>
                </c:pt>
                <c:pt idx="2">
                  <c:v>Chicago</c:v>
                </c:pt>
                <c:pt idx="3">
                  <c:v>Dallas</c:v>
                </c:pt>
                <c:pt idx="4">
                  <c:v>Denver</c:v>
                </c:pt>
                <c:pt idx="5">
                  <c:v>Los Angeles</c:v>
                </c:pt>
                <c:pt idx="6">
                  <c:v>New York City</c:v>
                </c:pt>
                <c:pt idx="7">
                  <c:v>Philadelphia</c:v>
                </c:pt>
                <c:pt idx="8">
                  <c:v>Phoenix</c:v>
                </c:pt>
                <c:pt idx="9">
                  <c:v>San Diego</c:v>
                </c:pt>
                <c:pt idx="10">
                  <c:v>San Francisco</c:v>
                </c:pt>
                <c:pt idx="11">
                  <c:v>San Jose</c:v>
                </c:pt>
                <c:pt idx="12">
                  <c:v>Seattle</c:v>
                </c:pt>
                <c:pt idx="13">
                  <c:v>Washington</c:v>
                </c:pt>
              </c:strCache>
            </c:strRef>
          </c:cat>
          <c:val>
            <c:numRef>
              <c:f>'Cost Of Living'!$N$2:$N$16</c:f>
              <c:numCache>
                <c:formatCode>General</c:formatCode>
                <c:ptCount val="14"/>
                <c:pt idx="0">
                  <c:v>71.099999999999994</c:v>
                </c:pt>
                <c:pt idx="1">
                  <c:v>82.7</c:v>
                </c:pt>
                <c:pt idx="2">
                  <c:v>70</c:v>
                </c:pt>
                <c:pt idx="3">
                  <c:v>66.7</c:v>
                </c:pt>
                <c:pt idx="4">
                  <c:v>69.099999999999994</c:v>
                </c:pt>
                <c:pt idx="5">
                  <c:v>77.2</c:v>
                </c:pt>
                <c:pt idx="6">
                  <c:v>100</c:v>
                </c:pt>
                <c:pt idx="7">
                  <c:v>66.400000000000006</c:v>
                </c:pt>
                <c:pt idx="8">
                  <c:v>61.8</c:v>
                </c:pt>
                <c:pt idx="9">
                  <c:v>82.8</c:v>
                </c:pt>
                <c:pt idx="10">
                  <c:v>96</c:v>
                </c:pt>
                <c:pt idx="11">
                  <c:v>81.599999999999994</c:v>
                </c:pt>
                <c:pt idx="12">
                  <c:v>83.4</c:v>
                </c:pt>
                <c:pt idx="13">
                  <c:v>78.599999999999994</c:v>
                </c:pt>
              </c:numCache>
            </c:numRef>
          </c:val>
          <c:smooth val="0"/>
          <c:extLst>
            <c:ext xmlns:c16="http://schemas.microsoft.com/office/drawing/2014/chart" uri="{C3380CC4-5D6E-409C-BE32-E72D297353CC}">
              <c16:uniqueId val="{00000000-BBE0-422A-8AF4-AB80F8095525}"/>
            </c:ext>
          </c:extLst>
        </c:ser>
        <c:dLbls>
          <c:dLblPos val="t"/>
          <c:showLegendKey val="0"/>
          <c:showVal val="1"/>
          <c:showCatName val="0"/>
          <c:showSerName val="0"/>
          <c:showPercent val="0"/>
          <c:showBubbleSize val="0"/>
        </c:dLbls>
        <c:marker val="1"/>
        <c:smooth val="0"/>
        <c:axId val="838692191"/>
        <c:axId val="838672511"/>
      </c:lineChart>
      <c:catAx>
        <c:axId val="838692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8672511"/>
        <c:crosses val="autoZero"/>
        <c:auto val="1"/>
        <c:lblAlgn val="ctr"/>
        <c:lblOffset val="100"/>
        <c:noMultiLvlLbl val="0"/>
      </c:catAx>
      <c:valAx>
        <c:axId val="838672511"/>
        <c:scaling>
          <c:orientation val="minMax"/>
          <c:min val="5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86921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[BestPlacesToLiveProject v1.0.xlsm]Tax Rates!PivotTable2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baseline="0"/>
              <a:t>Sales Tax Rates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'Tax Rates'!$J$1</c:f>
              <c:strCache>
                <c:ptCount val="1"/>
                <c:pt idx="0">
                  <c:v>Total</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'Tax Rates'!$I$2:$I$16</c:f>
              <c:strCache>
                <c:ptCount val="14"/>
                <c:pt idx="0">
                  <c:v>Washington</c:v>
                </c:pt>
                <c:pt idx="1">
                  <c:v>Boston</c:v>
                </c:pt>
                <c:pt idx="2">
                  <c:v>San Diego</c:v>
                </c:pt>
                <c:pt idx="3">
                  <c:v>Philadelphia</c:v>
                </c:pt>
                <c:pt idx="4">
                  <c:v>Austin</c:v>
                </c:pt>
                <c:pt idx="5">
                  <c:v>Dallas</c:v>
                </c:pt>
                <c:pt idx="6">
                  <c:v>Phoenix</c:v>
                </c:pt>
                <c:pt idx="7">
                  <c:v>San Francisco</c:v>
                </c:pt>
                <c:pt idx="8">
                  <c:v>Denver</c:v>
                </c:pt>
                <c:pt idx="9">
                  <c:v>New York City</c:v>
                </c:pt>
                <c:pt idx="10">
                  <c:v>San Jose</c:v>
                </c:pt>
                <c:pt idx="11">
                  <c:v>Los Angeles</c:v>
                </c:pt>
                <c:pt idx="12">
                  <c:v>Seattle</c:v>
                </c:pt>
                <c:pt idx="13">
                  <c:v>Chicago</c:v>
                </c:pt>
              </c:strCache>
            </c:strRef>
          </c:cat>
          <c:val>
            <c:numRef>
              <c:f>'Tax Rates'!$J$2:$J$16</c:f>
              <c:numCache>
                <c:formatCode>0.00%</c:formatCode>
                <c:ptCount val="14"/>
                <c:pt idx="0">
                  <c:v>0.06</c:v>
                </c:pt>
                <c:pt idx="1">
                  <c:v>6.25E-2</c:v>
                </c:pt>
                <c:pt idx="2">
                  <c:v>7.7499999999999999E-2</c:v>
                </c:pt>
                <c:pt idx="3">
                  <c:v>0.08</c:v>
                </c:pt>
                <c:pt idx="4">
                  <c:v>8.2500000000000004E-2</c:v>
                </c:pt>
                <c:pt idx="5">
                  <c:v>8.2500000000000004E-2</c:v>
                </c:pt>
                <c:pt idx="6">
                  <c:v>8.5999999999999993E-2</c:v>
                </c:pt>
                <c:pt idx="7">
                  <c:v>8.6249999999999993E-2</c:v>
                </c:pt>
                <c:pt idx="8">
                  <c:v>8.8099999999999998E-2</c:v>
                </c:pt>
                <c:pt idx="9">
                  <c:v>8.8749999999999996E-2</c:v>
                </c:pt>
                <c:pt idx="10">
                  <c:v>9.375E-2</c:v>
                </c:pt>
                <c:pt idx="11">
                  <c:v>9.5000000000000001E-2</c:v>
                </c:pt>
                <c:pt idx="12">
                  <c:v>0.10249999999999999</c:v>
                </c:pt>
                <c:pt idx="13">
                  <c:v>0.10249999999999999</c:v>
                </c:pt>
              </c:numCache>
            </c:numRef>
          </c:val>
          <c:extLst>
            <c:ext xmlns:c16="http://schemas.microsoft.com/office/drawing/2014/chart" uri="{C3380CC4-5D6E-409C-BE32-E72D297353CC}">
              <c16:uniqueId val="{00000000-65DD-487D-9397-5FFC52266C8C}"/>
            </c:ext>
          </c:extLst>
        </c:ser>
        <c:dLbls>
          <c:dLblPos val="outEnd"/>
          <c:showLegendKey val="0"/>
          <c:showVal val="1"/>
          <c:showCatName val="0"/>
          <c:showSerName val="0"/>
          <c:showPercent val="0"/>
          <c:showBubbleSize val="0"/>
        </c:dLbls>
        <c:gapWidth val="182"/>
        <c:axId val="319677119"/>
        <c:axId val="319675679"/>
      </c:barChart>
      <c:catAx>
        <c:axId val="3196771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9675679"/>
        <c:crosses val="autoZero"/>
        <c:auto val="1"/>
        <c:lblAlgn val="ctr"/>
        <c:lblOffset val="100"/>
        <c:noMultiLvlLbl val="0"/>
      </c:catAx>
      <c:valAx>
        <c:axId val="319675679"/>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96771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[BestPlacesToLiveProject v1.0.xlsm]Rainfall!PivotTable3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kern="1200" spc="0" baseline="0">
                <a:solidFill>
                  <a:sysClr val="windowText" lastClr="000000">
                    <a:lumMod val="65000"/>
                    <a:lumOff val="35000"/>
                  </a:sysClr>
                </a:solidFill>
              </a:rPr>
              <a:t>Rainy Days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b"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Rainfall!$I$1</c:f>
              <c:strCache>
                <c:ptCount val="1"/>
                <c:pt idx="0">
                  <c:v>Total</c:v>
                </c:pt>
              </c:strCache>
            </c:strRef>
          </c:tx>
          <c:spPr>
            <a:solidFill>
              <a:schemeClr val="accent4"/>
            </a:solidFill>
            <a:ln>
              <a:noFill/>
            </a:ln>
            <a:effectLst/>
          </c:spPr>
          <c:dLbls>
            <c:spPr>
              <a:noFill/>
              <a:ln>
                <a:noFill/>
              </a:ln>
              <a:effectLst/>
            </c:spPr>
            <c:txPr>
              <a:bodyPr rot="0" spcFirstLastPara="1" vertOverflow="ellipsis" vert="horz" wrap="square" lIns="38100" tIns="19050" rIns="38100" bIns="19050" anchor="b"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Rainfall!$H$2:$H$15</c:f>
              <c:strCache>
                <c:ptCount val="14"/>
                <c:pt idx="0">
                  <c:v>Austin</c:v>
                </c:pt>
                <c:pt idx="1">
                  <c:v>Boston</c:v>
                </c:pt>
                <c:pt idx="2">
                  <c:v>Chicago</c:v>
                </c:pt>
                <c:pt idx="3">
                  <c:v>Dallas</c:v>
                </c:pt>
                <c:pt idx="4">
                  <c:v>Denver</c:v>
                </c:pt>
                <c:pt idx="5">
                  <c:v>Los Angeles</c:v>
                </c:pt>
                <c:pt idx="6">
                  <c:v>New York City</c:v>
                </c:pt>
                <c:pt idx="7">
                  <c:v>Philadelphia</c:v>
                </c:pt>
                <c:pt idx="8">
                  <c:v>Phoenix</c:v>
                </c:pt>
                <c:pt idx="9">
                  <c:v>San Diego</c:v>
                </c:pt>
                <c:pt idx="10">
                  <c:v>San Francisco</c:v>
                </c:pt>
                <c:pt idx="11">
                  <c:v>San Jose</c:v>
                </c:pt>
                <c:pt idx="12">
                  <c:v>Seattle</c:v>
                </c:pt>
                <c:pt idx="13">
                  <c:v>Washington</c:v>
                </c:pt>
              </c:strCache>
            </c:strRef>
          </c:cat>
          <c:val>
            <c:numRef>
              <c:f>Rainfall!$I$2:$I$15</c:f>
              <c:numCache>
                <c:formatCode>General</c:formatCode>
                <c:ptCount val="14"/>
                <c:pt idx="0">
                  <c:v>86</c:v>
                </c:pt>
                <c:pt idx="1">
                  <c:v>128</c:v>
                </c:pt>
                <c:pt idx="2">
                  <c:v>127</c:v>
                </c:pt>
                <c:pt idx="3">
                  <c:v>82</c:v>
                </c:pt>
                <c:pt idx="4">
                  <c:v>84</c:v>
                </c:pt>
                <c:pt idx="5">
                  <c:v>34</c:v>
                </c:pt>
                <c:pt idx="6">
                  <c:v>125</c:v>
                </c:pt>
                <c:pt idx="7">
                  <c:v>121</c:v>
                </c:pt>
                <c:pt idx="8">
                  <c:v>33</c:v>
                </c:pt>
                <c:pt idx="9">
                  <c:v>40</c:v>
                </c:pt>
                <c:pt idx="10">
                  <c:v>71</c:v>
                </c:pt>
                <c:pt idx="11">
                  <c:v>59</c:v>
                </c:pt>
                <c:pt idx="12">
                  <c:v>156</c:v>
                </c:pt>
                <c:pt idx="13">
                  <c:v>118</c:v>
                </c:pt>
              </c:numCache>
            </c:numRef>
          </c:val>
          <c:extLst>
            <c:ext xmlns:c16="http://schemas.microsoft.com/office/drawing/2014/chart" uri="{C3380CC4-5D6E-409C-BE32-E72D297353CC}">
              <c16:uniqueId val="{00000000-BEFE-4081-A422-90CD3AE97B24}"/>
            </c:ext>
          </c:extLst>
        </c:ser>
        <c:dLbls>
          <c:showLegendKey val="0"/>
          <c:showVal val="1"/>
          <c:showCatName val="0"/>
          <c:showSerName val="0"/>
          <c:showPercent val="0"/>
          <c:showBubbleSize val="0"/>
        </c:dLbls>
        <c:axId val="543835919"/>
        <c:axId val="543832559"/>
      </c:areaChart>
      <c:catAx>
        <c:axId val="54383591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832559"/>
        <c:crosses val="autoZero"/>
        <c:auto val="1"/>
        <c:lblAlgn val="ctr"/>
        <c:lblOffset val="100"/>
        <c:noMultiLvlLbl val="0"/>
      </c:catAx>
      <c:valAx>
        <c:axId val="54383255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835919"/>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[BestPlacesToLiveProject v1.0.xlsm]Temperatures!PivotTable6</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baseline="0"/>
              <a:t>High and Low Temperatures</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4"/>
            </a:solidFill>
            <a:round/>
          </a:ln>
          <a:effectLst/>
        </c:spPr>
        <c:marker>
          <c:symbol val="circle"/>
          <c:size val="5"/>
          <c:spPr>
            <a:solidFill>
              <a:schemeClr val="accent4">
                <a:shade val="76000"/>
              </a:schemeClr>
            </a:solidFill>
            <a:ln w="9525">
              <a:solidFill>
                <a:schemeClr val="accent4">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4"/>
            </a:solidFill>
            <a:round/>
          </a:ln>
          <a:effectLst/>
        </c:spPr>
        <c:marker>
          <c:symbol val="circle"/>
          <c:size val="5"/>
          <c:spPr>
            <a:solidFill>
              <a:schemeClr val="accent4">
                <a:tint val="77000"/>
              </a:schemeClr>
            </a:solidFill>
            <a:ln w="9525">
              <a:solidFill>
                <a:schemeClr val="accent4">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Temperatures!$K$1</c:f>
              <c:strCache>
                <c:ptCount val="1"/>
                <c:pt idx="0">
                  <c:v>Low °F</c:v>
                </c:pt>
              </c:strCache>
            </c:strRef>
          </c:tx>
          <c:spPr>
            <a:ln w="28575" cap="rnd">
              <a:solidFill>
                <a:schemeClr val="accent4">
                  <a:shade val="76000"/>
                </a:schemeClr>
              </a:solidFill>
              <a:round/>
            </a:ln>
            <a:effectLst/>
          </c:spPr>
          <c:marker>
            <c:symbol val="circle"/>
            <c:size val="5"/>
            <c:spPr>
              <a:solidFill>
                <a:schemeClr val="accent4">
                  <a:shade val="76000"/>
                </a:schemeClr>
              </a:solidFill>
              <a:ln w="9525">
                <a:solidFill>
                  <a:schemeClr val="accent4">
                    <a:shade val="76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Temperatures!$J$2:$J$15</c:f>
              <c:strCache>
                <c:ptCount val="14"/>
                <c:pt idx="0">
                  <c:v>Austin</c:v>
                </c:pt>
                <c:pt idx="1">
                  <c:v>Boston</c:v>
                </c:pt>
                <c:pt idx="2">
                  <c:v>Chicago</c:v>
                </c:pt>
                <c:pt idx="3">
                  <c:v>Dallas</c:v>
                </c:pt>
                <c:pt idx="4">
                  <c:v>Denver</c:v>
                </c:pt>
                <c:pt idx="5">
                  <c:v>Los Angeles</c:v>
                </c:pt>
                <c:pt idx="6">
                  <c:v>New York City</c:v>
                </c:pt>
                <c:pt idx="7">
                  <c:v>Philadelphia</c:v>
                </c:pt>
                <c:pt idx="8">
                  <c:v>Phoenix</c:v>
                </c:pt>
                <c:pt idx="9">
                  <c:v>San Diego</c:v>
                </c:pt>
                <c:pt idx="10">
                  <c:v>San Francisco</c:v>
                </c:pt>
                <c:pt idx="11">
                  <c:v>San Jose</c:v>
                </c:pt>
                <c:pt idx="12">
                  <c:v>Seattle</c:v>
                </c:pt>
                <c:pt idx="13">
                  <c:v>Washington</c:v>
                </c:pt>
              </c:strCache>
            </c:strRef>
          </c:cat>
          <c:val>
            <c:numRef>
              <c:f>Temperatures!$K$2:$K$15</c:f>
              <c:numCache>
                <c:formatCode>General</c:formatCode>
                <c:ptCount val="14"/>
                <c:pt idx="0">
                  <c:v>59</c:v>
                </c:pt>
                <c:pt idx="1">
                  <c:v>45</c:v>
                </c:pt>
                <c:pt idx="2">
                  <c:v>44</c:v>
                </c:pt>
                <c:pt idx="3">
                  <c:v>58</c:v>
                </c:pt>
                <c:pt idx="4">
                  <c:v>37</c:v>
                </c:pt>
                <c:pt idx="5">
                  <c:v>57</c:v>
                </c:pt>
                <c:pt idx="6">
                  <c:v>49</c:v>
                </c:pt>
                <c:pt idx="7">
                  <c:v>47</c:v>
                </c:pt>
                <c:pt idx="8">
                  <c:v>64</c:v>
                </c:pt>
                <c:pt idx="9">
                  <c:v>59</c:v>
                </c:pt>
                <c:pt idx="10">
                  <c:v>51</c:v>
                </c:pt>
                <c:pt idx="11">
                  <c:v>50</c:v>
                </c:pt>
                <c:pt idx="12">
                  <c:v>46</c:v>
                </c:pt>
                <c:pt idx="13">
                  <c:v>51</c:v>
                </c:pt>
              </c:numCache>
            </c:numRef>
          </c:val>
          <c:smooth val="0"/>
          <c:extLst>
            <c:ext xmlns:c16="http://schemas.microsoft.com/office/drawing/2014/chart" uri="{C3380CC4-5D6E-409C-BE32-E72D297353CC}">
              <c16:uniqueId val="{00000000-2A3F-4220-9070-827F9E91B56D}"/>
            </c:ext>
          </c:extLst>
        </c:ser>
        <c:ser>
          <c:idx val="1"/>
          <c:order val="1"/>
          <c:tx>
            <c:strRef>
              <c:f>Temperatures!$L$1</c:f>
              <c:strCache>
                <c:ptCount val="1"/>
                <c:pt idx="0">
                  <c:v>High °F</c:v>
                </c:pt>
              </c:strCache>
            </c:strRef>
          </c:tx>
          <c:spPr>
            <a:ln w="28575" cap="rnd">
              <a:solidFill>
                <a:schemeClr val="accent4">
                  <a:tint val="77000"/>
                </a:schemeClr>
              </a:solidFill>
              <a:round/>
            </a:ln>
            <a:effectLst/>
          </c:spPr>
          <c:marker>
            <c:symbol val="circle"/>
            <c:size val="5"/>
            <c:spPr>
              <a:solidFill>
                <a:schemeClr val="accent4">
                  <a:tint val="77000"/>
                </a:schemeClr>
              </a:solidFill>
              <a:ln w="9525">
                <a:solidFill>
                  <a:schemeClr val="accent4">
                    <a:tint val="77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Temperatures!$J$2:$J$15</c:f>
              <c:strCache>
                <c:ptCount val="14"/>
                <c:pt idx="0">
                  <c:v>Austin</c:v>
                </c:pt>
                <c:pt idx="1">
                  <c:v>Boston</c:v>
                </c:pt>
                <c:pt idx="2">
                  <c:v>Chicago</c:v>
                </c:pt>
                <c:pt idx="3">
                  <c:v>Dallas</c:v>
                </c:pt>
                <c:pt idx="4">
                  <c:v>Denver</c:v>
                </c:pt>
                <c:pt idx="5">
                  <c:v>Los Angeles</c:v>
                </c:pt>
                <c:pt idx="6">
                  <c:v>New York City</c:v>
                </c:pt>
                <c:pt idx="7">
                  <c:v>Philadelphia</c:v>
                </c:pt>
                <c:pt idx="8">
                  <c:v>Phoenix</c:v>
                </c:pt>
                <c:pt idx="9">
                  <c:v>San Diego</c:v>
                </c:pt>
                <c:pt idx="10">
                  <c:v>San Francisco</c:v>
                </c:pt>
                <c:pt idx="11">
                  <c:v>San Jose</c:v>
                </c:pt>
                <c:pt idx="12">
                  <c:v>Seattle</c:v>
                </c:pt>
                <c:pt idx="13">
                  <c:v>Washington</c:v>
                </c:pt>
              </c:strCache>
            </c:strRef>
          </c:cat>
          <c:val>
            <c:numRef>
              <c:f>Temperatures!$L$2:$L$15</c:f>
              <c:numCache>
                <c:formatCode>General</c:formatCode>
                <c:ptCount val="14"/>
                <c:pt idx="0">
                  <c:v>81</c:v>
                </c:pt>
                <c:pt idx="1">
                  <c:v>59</c:v>
                </c:pt>
                <c:pt idx="2">
                  <c:v>61</c:v>
                </c:pt>
                <c:pt idx="3">
                  <c:v>78</c:v>
                </c:pt>
                <c:pt idx="4">
                  <c:v>66</c:v>
                </c:pt>
                <c:pt idx="5">
                  <c:v>75</c:v>
                </c:pt>
                <c:pt idx="6">
                  <c:v>63</c:v>
                </c:pt>
                <c:pt idx="7">
                  <c:v>65</c:v>
                </c:pt>
                <c:pt idx="8">
                  <c:v>87</c:v>
                </c:pt>
                <c:pt idx="9">
                  <c:v>71</c:v>
                </c:pt>
                <c:pt idx="10">
                  <c:v>64</c:v>
                </c:pt>
                <c:pt idx="11">
                  <c:v>71</c:v>
                </c:pt>
                <c:pt idx="12">
                  <c:v>61</c:v>
                </c:pt>
                <c:pt idx="13">
                  <c:v>68</c:v>
                </c:pt>
              </c:numCache>
            </c:numRef>
          </c:val>
          <c:smooth val="0"/>
          <c:extLst>
            <c:ext xmlns:c16="http://schemas.microsoft.com/office/drawing/2014/chart" uri="{C3380CC4-5D6E-409C-BE32-E72D297353CC}">
              <c16:uniqueId val="{00000001-2A3F-4220-9070-827F9E91B56D}"/>
            </c:ext>
          </c:extLst>
        </c:ser>
        <c:dLbls>
          <c:dLblPos val="t"/>
          <c:showLegendKey val="0"/>
          <c:showVal val="1"/>
          <c:showCatName val="0"/>
          <c:showSerName val="0"/>
          <c:showPercent val="0"/>
          <c:showBubbleSize val="0"/>
        </c:dLbls>
        <c:marker val="1"/>
        <c:smooth val="0"/>
        <c:axId val="1337807136"/>
        <c:axId val="1337808096"/>
      </c:lineChart>
      <c:catAx>
        <c:axId val="1337807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808096"/>
        <c:crosses val="autoZero"/>
        <c:auto val="1"/>
        <c:lblAlgn val="ctr"/>
        <c:lblOffset val="100"/>
        <c:noMultiLvlLbl val="0"/>
      </c:catAx>
      <c:valAx>
        <c:axId val="133780809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8071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withinLinear" id="17">
  <a:schemeClr val="accent4"/>
</cs:colorStyle>
</file>

<file path=xl/charts/colors4.xml><?xml version="1.0" encoding="utf-8"?>
<cs:colorStyle xmlns:cs="http://schemas.microsoft.com/office/drawing/2012/chartStyle" xmlns:a="http://schemas.openxmlformats.org/drawingml/2006/main" meth="withinLinear" id="17">
  <a:schemeClr val="accent4"/>
</cs:colorStyle>
</file>

<file path=xl/charts/colors5.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3" Type="http://schemas.openxmlformats.org/officeDocument/2006/relationships/hyperlink" Target="#'Data Sources'!A1"/><Relationship Id="rId7" Type="http://schemas.openxmlformats.org/officeDocument/2006/relationships/chart" Target="../charts/chart3.xml"/><Relationship Id="rId2" Type="http://schemas.openxmlformats.org/officeDocument/2006/relationships/hyperlink" Target="#'Main Dashboard'!A1"/><Relationship Id="rId1" Type="http://schemas.openxmlformats.org/officeDocument/2006/relationships/hyperlink" Target="#'City Information'!A1"/><Relationship Id="rId6" Type="http://schemas.openxmlformats.org/officeDocument/2006/relationships/chart" Target="../charts/chart2.xml"/><Relationship Id="rId5" Type="http://schemas.openxmlformats.org/officeDocument/2006/relationships/chart" Target="../charts/chart1.xml"/><Relationship Id="rId4" Type="http://schemas.openxmlformats.org/officeDocument/2006/relationships/hyperlink" Target="#'Team Members'!A1"/><Relationship Id="rId9" Type="http://schemas.openxmlformats.org/officeDocument/2006/relationships/chart" Target="../charts/chart5.xm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10.svg"/><Relationship Id="rId18" Type="http://schemas.openxmlformats.org/officeDocument/2006/relationships/image" Target="../media/image15.svg"/><Relationship Id="rId3" Type="http://schemas.openxmlformats.org/officeDocument/2006/relationships/hyperlink" Target="#'Team Members'!A1"/><Relationship Id="rId7" Type="http://schemas.openxmlformats.org/officeDocument/2006/relationships/image" Target="../media/image4.svg"/><Relationship Id="rId12" Type="http://schemas.openxmlformats.org/officeDocument/2006/relationships/image" Target="../media/image9.png"/><Relationship Id="rId17" Type="http://schemas.openxmlformats.org/officeDocument/2006/relationships/image" Target="../media/image14.svg"/><Relationship Id="rId2" Type="http://schemas.openxmlformats.org/officeDocument/2006/relationships/hyperlink" Target="#'Data Sources'!A1"/><Relationship Id="rId16" Type="http://schemas.openxmlformats.org/officeDocument/2006/relationships/image" Target="../media/image13.png"/><Relationship Id="rId1" Type="http://schemas.openxmlformats.org/officeDocument/2006/relationships/hyperlink" Target="#'Main Dashboard'!A1"/><Relationship Id="rId6" Type="http://schemas.openxmlformats.org/officeDocument/2006/relationships/image" Target="../media/image3.png"/><Relationship Id="rId11" Type="http://schemas.openxmlformats.org/officeDocument/2006/relationships/image" Target="../media/image8.svg"/><Relationship Id="rId5" Type="http://schemas.openxmlformats.org/officeDocument/2006/relationships/image" Target="../media/image2.svg"/><Relationship Id="rId15" Type="http://schemas.openxmlformats.org/officeDocument/2006/relationships/image" Target="../media/image12.svg"/><Relationship Id="rId10" Type="http://schemas.openxmlformats.org/officeDocument/2006/relationships/image" Target="../media/image7.png"/><Relationship Id="rId19" Type="http://schemas.openxmlformats.org/officeDocument/2006/relationships/hyperlink" Target="#'City Information'!A1"/><Relationship Id="rId4" Type="http://schemas.openxmlformats.org/officeDocument/2006/relationships/image" Target="../media/image1.png"/><Relationship Id="rId9" Type="http://schemas.openxmlformats.org/officeDocument/2006/relationships/image" Target="../media/image6.svg"/><Relationship Id="rId14" Type="http://schemas.openxmlformats.org/officeDocument/2006/relationships/image" Target="../media/image11.png"/></Relationships>
</file>

<file path=xl/drawings/_rels/drawing3.xml.rels><?xml version="1.0" encoding="UTF-8" standalone="yes"?>
<Relationships xmlns="http://schemas.openxmlformats.org/package/2006/relationships"><Relationship Id="rId3" Type="http://schemas.openxmlformats.org/officeDocument/2006/relationships/hyperlink" Target="#Datasources!A1"/><Relationship Id="rId2" Type="http://schemas.openxmlformats.org/officeDocument/2006/relationships/hyperlink" Target="#'Main Dashboard'!A1"/><Relationship Id="rId1" Type="http://schemas.openxmlformats.org/officeDocument/2006/relationships/hyperlink" Target="#'City Information'!A1"/><Relationship Id="rId5" Type="http://schemas.openxmlformats.org/officeDocument/2006/relationships/hyperlink" Target="#'Data Sources'!A1"/><Relationship Id="rId4" Type="http://schemas.openxmlformats.org/officeDocument/2006/relationships/hyperlink" Target="#'Team Members'!A1"/></Relationships>
</file>

<file path=xl/drawings/_rels/drawing4.xml.rels><?xml version="1.0" encoding="UTF-8" standalone="yes"?>
<Relationships xmlns="http://schemas.openxmlformats.org/package/2006/relationships"><Relationship Id="rId3" Type="http://schemas.openxmlformats.org/officeDocument/2006/relationships/hyperlink" Target="#'Data Sources'!A1"/><Relationship Id="rId2" Type="http://schemas.openxmlformats.org/officeDocument/2006/relationships/hyperlink" Target="#'Main Dashboard'!A1"/><Relationship Id="rId1" Type="http://schemas.openxmlformats.org/officeDocument/2006/relationships/hyperlink" Target="#'City Information'!A1"/><Relationship Id="rId4" Type="http://schemas.openxmlformats.org/officeDocument/2006/relationships/hyperlink" Target="#'Team Members'!A1"/></Relationships>
</file>

<file path=xl/drawings/drawing1.xml><?xml version="1.0" encoding="utf-8"?>
<xdr:wsDr xmlns:xdr="http://schemas.openxmlformats.org/drawingml/2006/spreadsheetDrawing" xmlns:a="http://schemas.openxmlformats.org/drawingml/2006/main">
  <xdr:twoCellAnchor>
    <xdr:from>
      <xdr:col>0</xdr:col>
      <xdr:colOff>150706</xdr:colOff>
      <xdr:row>8</xdr:row>
      <xdr:rowOff>4798</xdr:rowOff>
    </xdr:from>
    <xdr:to>
      <xdr:col>2</xdr:col>
      <xdr:colOff>272626</xdr:colOff>
      <xdr:row>9</xdr:row>
      <xdr:rowOff>130104</xdr:rowOff>
    </xdr:to>
    <xdr:sp macro="" textlink="">
      <xdr:nvSpPr>
        <xdr:cNvPr id="3" name="TextBox 2">
          <a:hlinkClick xmlns:r="http://schemas.openxmlformats.org/officeDocument/2006/relationships" r:id="rId1"/>
          <a:extLst>
            <a:ext uri="{FF2B5EF4-FFF2-40B4-BE49-F238E27FC236}">
              <a16:creationId xmlns:a16="http://schemas.microsoft.com/office/drawing/2014/main" id="{A89521B1-86E9-465B-9CA9-EAA6C50ABA0D}"/>
            </a:ext>
          </a:extLst>
        </xdr:cNvPr>
        <xdr:cNvSpPr txBox="1"/>
      </xdr:nvSpPr>
      <xdr:spPr>
        <a:xfrm>
          <a:off x="150706" y="1122398"/>
          <a:ext cx="1341120" cy="3115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Arial" panose="020B0604020202020204" pitchFamily="34" charset="0"/>
              <a:cs typeface="Arial" panose="020B0604020202020204" pitchFamily="34" charset="0"/>
            </a:rPr>
            <a:t>City Information</a:t>
          </a:r>
        </a:p>
      </xdr:txBody>
    </xdr:sp>
    <xdr:clientData/>
  </xdr:twoCellAnchor>
  <xdr:twoCellAnchor>
    <xdr:from>
      <xdr:col>0</xdr:col>
      <xdr:colOff>150706</xdr:colOff>
      <xdr:row>6</xdr:row>
      <xdr:rowOff>18626</xdr:rowOff>
    </xdr:from>
    <xdr:to>
      <xdr:col>2</xdr:col>
      <xdr:colOff>272626</xdr:colOff>
      <xdr:row>7</xdr:row>
      <xdr:rowOff>113454</xdr:rowOff>
    </xdr:to>
    <xdr:sp macro="" textlink="">
      <xdr:nvSpPr>
        <xdr:cNvPr id="4" name="TextBox 3">
          <a:hlinkClick xmlns:r="http://schemas.openxmlformats.org/officeDocument/2006/relationships" r:id="rId2"/>
          <a:extLst>
            <a:ext uri="{FF2B5EF4-FFF2-40B4-BE49-F238E27FC236}">
              <a16:creationId xmlns:a16="http://schemas.microsoft.com/office/drawing/2014/main" id="{E64D5EB3-059F-4763-82C5-95A06E881B6C}"/>
            </a:ext>
          </a:extLst>
        </xdr:cNvPr>
        <xdr:cNvSpPr txBox="1"/>
      </xdr:nvSpPr>
      <xdr:spPr>
        <a:xfrm>
          <a:off x="150706" y="763693"/>
          <a:ext cx="1341120" cy="28109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Arial" panose="020B0604020202020204" pitchFamily="34" charset="0"/>
              <a:cs typeface="Arial" panose="020B0604020202020204" pitchFamily="34" charset="0"/>
            </a:rPr>
            <a:t>Main Dashboard</a:t>
          </a:r>
        </a:p>
      </xdr:txBody>
    </xdr:sp>
    <xdr:clientData/>
  </xdr:twoCellAnchor>
  <xdr:twoCellAnchor>
    <xdr:from>
      <xdr:col>0</xdr:col>
      <xdr:colOff>167640</xdr:colOff>
      <xdr:row>10</xdr:row>
      <xdr:rowOff>21449</xdr:rowOff>
    </xdr:from>
    <xdr:to>
      <xdr:col>2</xdr:col>
      <xdr:colOff>289560</xdr:colOff>
      <xdr:row>11</xdr:row>
      <xdr:rowOff>116275</xdr:rowOff>
    </xdr:to>
    <xdr:sp macro="" textlink="">
      <xdr:nvSpPr>
        <xdr:cNvPr id="5" name="TextBox 4">
          <a:hlinkClick xmlns:r="http://schemas.openxmlformats.org/officeDocument/2006/relationships" r:id="rId3"/>
          <a:extLst>
            <a:ext uri="{FF2B5EF4-FFF2-40B4-BE49-F238E27FC236}">
              <a16:creationId xmlns:a16="http://schemas.microsoft.com/office/drawing/2014/main" id="{05FC0267-1643-4EED-9250-D8E497749058}"/>
            </a:ext>
          </a:extLst>
        </xdr:cNvPr>
        <xdr:cNvSpPr txBox="1"/>
      </xdr:nvSpPr>
      <xdr:spPr>
        <a:xfrm>
          <a:off x="167640" y="1511582"/>
          <a:ext cx="1341120" cy="2810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Arial" panose="020B0604020202020204" pitchFamily="34" charset="0"/>
              <a:cs typeface="Arial" panose="020B0604020202020204" pitchFamily="34" charset="0"/>
            </a:rPr>
            <a:t>Data</a:t>
          </a:r>
          <a:r>
            <a:rPr lang="en-IN" sz="1100" b="1" baseline="0">
              <a:latin typeface="Arial" panose="020B0604020202020204" pitchFamily="34" charset="0"/>
              <a:cs typeface="Arial" panose="020B0604020202020204" pitchFamily="34" charset="0"/>
            </a:rPr>
            <a:t> Sources</a:t>
          </a:r>
          <a:endParaRPr lang="en-IN" sz="1100" b="1">
            <a:latin typeface="Arial" panose="020B0604020202020204" pitchFamily="34" charset="0"/>
            <a:cs typeface="Arial" panose="020B0604020202020204" pitchFamily="34" charset="0"/>
          </a:endParaRPr>
        </a:p>
      </xdr:txBody>
    </xdr:sp>
    <xdr:clientData/>
  </xdr:twoCellAnchor>
  <xdr:twoCellAnchor>
    <xdr:from>
      <xdr:col>0</xdr:col>
      <xdr:colOff>167640</xdr:colOff>
      <xdr:row>12</xdr:row>
      <xdr:rowOff>7620</xdr:rowOff>
    </xdr:from>
    <xdr:to>
      <xdr:col>2</xdr:col>
      <xdr:colOff>289560</xdr:colOff>
      <xdr:row>13</xdr:row>
      <xdr:rowOff>99060</xdr:rowOff>
    </xdr:to>
    <xdr:sp macro="" textlink="">
      <xdr:nvSpPr>
        <xdr:cNvPr id="6" name="TextBox 5">
          <a:hlinkClick xmlns:r="http://schemas.openxmlformats.org/officeDocument/2006/relationships" r:id="rId4"/>
          <a:extLst>
            <a:ext uri="{FF2B5EF4-FFF2-40B4-BE49-F238E27FC236}">
              <a16:creationId xmlns:a16="http://schemas.microsoft.com/office/drawing/2014/main" id="{A2A5F966-85AC-4276-BE8B-20BFF3FD1AB4}"/>
            </a:ext>
          </a:extLst>
        </xdr:cNvPr>
        <xdr:cNvSpPr txBox="1"/>
      </xdr:nvSpPr>
      <xdr:spPr>
        <a:xfrm>
          <a:off x="167640" y="2202180"/>
          <a:ext cx="1341120" cy="2743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Arial" panose="020B0604020202020204" pitchFamily="34" charset="0"/>
              <a:cs typeface="Arial" panose="020B0604020202020204" pitchFamily="34" charset="0"/>
            </a:rPr>
            <a:t>Team Members</a:t>
          </a:r>
        </a:p>
      </xdr:txBody>
    </xdr:sp>
    <xdr:clientData/>
  </xdr:twoCellAnchor>
  <xdr:twoCellAnchor>
    <xdr:from>
      <xdr:col>0</xdr:col>
      <xdr:colOff>192194</xdr:colOff>
      <xdr:row>6</xdr:row>
      <xdr:rowOff>50800</xdr:rowOff>
    </xdr:from>
    <xdr:to>
      <xdr:col>2</xdr:col>
      <xdr:colOff>413174</xdr:colOff>
      <xdr:row>7</xdr:row>
      <xdr:rowOff>183728</xdr:rowOff>
    </xdr:to>
    <xdr:sp macro="" textlink="">
      <xdr:nvSpPr>
        <xdr:cNvPr id="8" name="Rectangle: Rounded Corners 7">
          <a:hlinkClick xmlns:r="http://schemas.openxmlformats.org/officeDocument/2006/relationships" r:id="rId2"/>
          <a:extLst>
            <a:ext uri="{FF2B5EF4-FFF2-40B4-BE49-F238E27FC236}">
              <a16:creationId xmlns:a16="http://schemas.microsoft.com/office/drawing/2014/main" id="{CC0FBC9B-98F2-A5BF-C22B-941FFC5965F7}"/>
            </a:ext>
          </a:extLst>
        </xdr:cNvPr>
        <xdr:cNvSpPr/>
      </xdr:nvSpPr>
      <xdr:spPr>
        <a:xfrm>
          <a:off x="192194" y="795867"/>
          <a:ext cx="1440180" cy="319194"/>
        </a:xfrm>
        <a:prstGeom prst="roundRect">
          <a:avLst/>
        </a:prstGeom>
        <a:gradFill>
          <a:gsLst>
            <a:gs pos="55000">
              <a:schemeClr val="accent4">
                <a:lumMod val="110000"/>
                <a:satMod val="105000"/>
                <a:tint val="67000"/>
                <a:alpha val="10000"/>
              </a:schemeClr>
            </a:gs>
            <a:gs pos="85000">
              <a:schemeClr val="accent4">
                <a:lumMod val="105000"/>
                <a:satMod val="103000"/>
                <a:tint val="73000"/>
              </a:schemeClr>
            </a:gs>
            <a:gs pos="83000">
              <a:schemeClr val="accent4">
                <a:lumMod val="105000"/>
                <a:satMod val="109000"/>
                <a:tint val="81000"/>
              </a:schemeClr>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latin typeface="Arial" panose="020B0604020202020204" pitchFamily="34" charset="0"/>
            <a:cs typeface="Arial" panose="020B0604020202020204" pitchFamily="34" charset="0"/>
          </a:endParaRPr>
        </a:p>
      </xdr:txBody>
    </xdr:sp>
    <xdr:clientData/>
  </xdr:twoCellAnchor>
  <xdr:twoCellAnchor>
    <xdr:from>
      <xdr:col>0</xdr:col>
      <xdr:colOff>25400</xdr:colOff>
      <xdr:row>0</xdr:row>
      <xdr:rowOff>8467</xdr:rowOff>
    </xdr:from>
    <xdr:to>
      <xdr:col>1</xdr:col>
      <xdr:colOff>40640</xdr:colOff>
      <xdr:row>2</xdr:row>
      <xdr:rowOff>31327</xdr:rowOff>
    </xdr:to>
    <xdr:sp macro="" textlink="">
      <xdr:nvSpPr>
        <xdr:cNvPr id="13" name="Rectangle 12">
          <a:extLst>
            <a:ext uri="{FF2B5EF4-FFF2-40B4-BE49-F238E27FC236}">
              <a16:creationId xmlns:a16="http://schemas.microsoft.com/office/drawing/2014/main" id="{383B02CE-D9CE-948C-9B40-C7A6DAD92684}"/>
            </a:ext>
          </a:extLst>
        </xdr:cNvPr>
        <xdr:cNvSpPr/>
      </xdr:nvSpPr>
      <xdr:spPr>
        <a:xfrm>
          <a:off x="25400" y="8467"/>
          <a:ext cx="624840" cy="39539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472440</xdr:colOff>
      <xdr:row>5</xdr:row>
      <xdr:rowOff>7620</xdr:rowOff>
    </xdr:from>
    <xdr:to>
      <xdr:col>2</xdr:col>
      <xdr:colOff>472440</xdr:colOff>
      <xdr:row>49</xdr:row>
      <xdr:rowOff>8467</xdr:rowOff>
    </xdr:to>
    <xdr:cxnSp macro="">
      <xdr:nvCxnSpPr>
        <xdr:cNvPr id="15" name="Straight Connector 14">
          <a:extLst>
            <a:ext uri="{FF2B5EF4-FFF2-40B4-BE49-F238E27FC236}">
              <a16:creationId xmlns:a16="http://schemas.microsoft.com/office/drawing/2014/main" id="{6F03507B-7277-429C-EAE2-F1119C8D08BB}"/>
            </a:ext>
          </a:extLst>
        </xdr:cNvPr>
        <xdr:cNvCxnSpPr/>
      </xdr:nvCxnSpPr>
      <xdr:spPr>
        <a:xfrm>
          <a:off x="1691640" y="566420"/>
          <a:ext cx="0" cy="8196580"/>
        </a:xfrm>
        <a:prstGeom prst="line">
          <a:avLst/>
        </a:prstGeom>
      </xdr:spPr>
      <xdr:style>
        <a:lnRef idx="1">
          <a:schemeClr val="accent3"/>
        </a:lnRef>
        <a:fillRef idx="0">
          <a:schemeClr val="accent3"/>
        </a:fillRef>
        <a:effectRef idx="0">
          <a:schemeClr val="accent3"/>
        </a:effectRef>
        <a:fontRef idx="minor">
          <a:schemeClr val="tx1"/>
        </a:fontRef>
      </xdr:style>
    </xdr:cxnSp>
    <xdr:clientData/>
  </xdr:twoCellAnchor>
  <xdr:twoCellAnchor>
    <xdr:from>
      <xdr:col>6</xdr:col>
      <xdr:colOff>133767</xdr:colOff>
      <xdr:row>18</xdr:row>
      <xdr:rowOff>15240</xdr:rowOff>
    </xdr:from>
    <xdr:to>
      <xdr:col>14</xdr:col>
      <xdr:colOff>194727</xdr:colOff>
      <xdr:row>33</xdr:row>
      <xdr:rowOff>15240</xdr:rowOff>
    </xdr:to>
    <xdr:graphicFrame macro="">
      <xdr:nvGraphicFramePr>
        <xdr:cNvPr id="20" name="Chart 1">
          <a:extLst>
            <a:ext uri="{FF2B5EF4-FFF2-40B4-BE49-F238E27FC236}">
              <a16:creationId xmlns:a16="http://schemas.microsoft.com/office/drawing/2014/main" id="{B04B6331-7C93-C2B9-5741-6D9A07F745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130513</xdr:colOff>
      <xdr:row>33</xdr:row>
      <xdr:rowOff>107022</xdr:rowOff>
    </xdr:from>
    <xdr:to>
      <xdr:col>22</xdr:col>
      <xdr:colOff>21779</xdr:colOff>
      <xdr:row>48</xdr:row>
      <xdr:rowOff>153255</xdr:rowOff>
    </xdr:to>
    <xdr:graphicFrame macro="">
      <xdr:nvGraphicFramePr>
        <xdr:cNvPr id="22" name="Chart 1">
          <a:extLst>
            <a:ext uri="{FF2B5EF4-FFF2-40B4-BE49-F238E27FC236}">
              <a16:creationId xmlns:a16="http://schemas.microsoft.com/office/drawing/2014/main" id="{170E89D2-485E-BC4E-FF13-4953922356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304794</xdr:colOff>
      <xdr:row>18</xdr:row>
      <xdr:rowOff>11430</xdr:rowOff>
    </xdr:from>
    <xdr:to>
      <xdr:col>21</xdr:col>
      <xdr:colOff>609594</xdr:colOff>
      <xdr:row>32</xdr:row>
      <xdr:rowOff>146897</xdr:rowOff>
    </xdr:to>
    <xdr:graphicFrame macro="">
      <xdr:nvGraphicFramePr>
        <xdr:cNvPr id="10" name="Chart 1">
          <a:extLst>
            <a:ext uri="{FF2B5EF4-FFF2-40B4-BE49-F238E27FC236}">
              <a16:creationId xmlns:a16="http://schemas.microsoft.com/office/drawing/2014/main" id="{D3DAEF9B-CAFE-3200-6A15-CE530F73D5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313260</xdr:colOff>
      <xdr:row>5</xdr:row>
      <xdr:rowOff>28363</xdr:rowOff>
    </xdr:from>
    <xdr:to>
      <xdr:col>22</xdr:col>
      <xdr:colOff>8460</xdr:colOff>
      <xdr:row>17</xdr:row>
      <xdr:rowOff>110067</xdr:rowOff>
    </xdr:to>
    <xdr:graphicFrame macro="">
      <xdr:nvGraphicFramePr>
        <xdr:cNvPr id="12" name="Chart 1">
          <a:extLst>
            <a:ext uri="{FF2B5EF4-FFF2-40B4-BE49-F238E27FC236}">
              <a16:creationId xmlns:a16="http://schemas.microsoft.com/office/drawing/2014/main" id="{2EF4AFFC-3971-95E1-AF37-D36F7DB055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152394</xdr:colOff>
      <xdr:row>5</xdr:row>
      <xdr:rowOff>19897</xdr:rowOff>
    </xdr:from>
    <xdr:to>
      <xdr:col>14</xdr:col>
      <xdr:colOff>194727</xdr:colOff>
      <xdr:row>17</xdr:row>
      <xdr:rowOff>118533</xdr:rowOff>
    </xdr:to>
    <xdr:graphicFrame macro="">
      <xdr:nvGraphicFramePr>
        <xdr:cNvPr id="23" name="Chart 2">
          <a:extLst>
            <a:ext uri="{FF2B5EF4-FFF2-40B4-BE49-F238E27FC236}">
              <a16:creationId xmlns:a16="http://schemas.microsoft.com/office/drawing/2014/main" id="{97EEB4A0-09B2-ED58-EF14-90E072C630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2</xdr:col>
      <xdr:colOff>607906</xdr:colOff>
      <xdr:row>5</xdr:row>
      <xdr:rowOff>21166</xdr:rowOff>
    </xdr:from>
    <xdr:to>
      <xdr:col>5</xdr:col>
      <xdr:colOff>607906</xdr:colOff>
      <xdr:row>27</xdr:row>
      <xdr:rowOff>59266</xdr:rowOff>
    </xdr:to>
    <mc:AlternateContent xmlns:mc="http://schemas.openxmlformats.org/markup-compatibility/2006" xmlns:a14="http://schemas.microsoft.com/office/drawing/2010/main">
      <mc:Choice Requires="a14">
        <xdr:graphicFrame macro="">
          <xdr:nvGraphicFramePr>
            <xdr:cNvPr id="24" name="City">
              <a:extLst>
                <a:ext uri="{FF2B5EF4-FFF2-40B4-BE49-F238E27FC236}">
                  <a16:creationId xmlns:a16="http://schemas.microsoft.com/office/drawing/2014/main" id="{A9E1A0CB-A347-814A-3AE9-8FB53547AE04}"/>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827106" y="952499"/>
              <a:ext cx="1828800" cy="41359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167640</xdr:colOff>
      <xdr:row>7</xdr:row>
      <xdr:rowOff>139701</xdr:rowOff>
    </xdr:from>
    <xdr:to>
      <xdr:col>2</xdr:col>
      <xdr:colOff>289560</xdr:colOff>
      <xdr:row>9</xdr:row>
      <xdr:rowOff>78740</xdr:rowOff>
    </xdr:to>
    <xdr:sp macro="" textlink="">
      <xdr:nvSpPr>
        <xdr:cNvPr id="4" name="TextBox 3">
          <a:extLst>
            <a:ext uri="{FF2B5EF4-FFF2-40B4-BE49-F238E27FC236}">
              <a16:creationId xmlns:a16="http://schemas.microsoft.com/office/drawing/2014/main" id="{2A4429D8-AEE8-C021-5CAE-9937D03B6106}"/>
            </a:ext>
          </a:extLst>
        </xdr:cNvPr>
        <xdr:cNvSpPr txBox="1"/>
      </xdr:nvSpPr>
      <xdr:spPr>
        <a:xfrm>
          <a:off x="167640" y="1071034"/>
          <a:ext cx="1341120" cy="3115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Arial" panose="020B0604020202020204" pitchFamily="34" charset="0"/>
              <a:cs typeface="Arial" panose="020B0604020202020204" pitchFamily="34" charset="0"/>
            </a:rPr>
            <a:t>City Information</a:t>
          </a:r>
        </a:p>
      </xdr:txBody>
    </xdr:sp>
    <xdr:clientData/>
  </xdr:twoCellAnchor>
  <xdr:twoCellAnchor>
    <xdr:from>
      <xdr:col>0</xdr:col>
      <xdr:colOff>150706</xdr:colOff>
      <xdr:row>5</xdr:row>
      <xdr:rowOff>179492</xdr:rowOff>
    </xdr:from>
    <xdr:to>
      <xdr:col>2</xdr:col>
      <xdr:colOff>272626</xdr:colOff>
      <xdr:row>7</xdr:row>
      <xdr:rowOff>88053</xdr:rowOff>
    </xdr:to>
    <xdr:sp macro="" textlink="">
      <xdr:nvSpPr>
        <xdr:cNvPr id="5" name="TextBox 4">
          <a:hlinkClick xmlns:r="http://schemas.openxmlformats.org/officeDocument/2006/relationships" r:id="rId1"/>
          <a:extLst>
            <a:ext uri="{FF2B5EF4-FFF2-40B4-BE49-F238E27FC236}">
              <a16:creationId xmlns:a16="http://schemas.microsoft.com/office/drawing/2014/main" id="{F37E4E51-4E0B-461C-A395-F40209EF5092}"/>
            </a:ext>
          </a:extLst>
        </xdr:cNvPr>
        <xdr:cNvSpPr txBox="1"/>
      </xdr:nvSpPr>
      <xdr:spPr>
        <a:xfrm>
          <a:off x="150706" y="738292"/>
          <a:ext cx="1341120" cy="28109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Arial" panose="020B0604020202020204" pitchFamily="34" charset="0"/>
              <a:cs typeface="Arial" panose="020B0604020202020204" pitchFamily="34" charset="0"/>
            </a:rPr>
            <a:t>Main Dashboard</a:t>
          </a:r>
        </a:p>
      </xdr:txBody>
    </xdr:sp>
    <xdr:clientData/>
  </xdr:twoCellAnchor>
  <xdr:twoCellAnchor>
    <xdr:from>
      <xdr:col>0</xdr:col>
      <xdr:colOff>167640</xdr:colOff>
      <xdr:row>10</xdr:row>
      <xdr:rowOff>15522</xdr:rowOff>
    </xdr:from>
    <xdr:to>
      <xdr:col>2</xdr:col>
      <xdr:colOff>289560</xdr:colOff>
      <xdr:row>11</xdr:row>
      <xdr:rowOff>110348</xdr:rowOff>
    </xdr:to>
    <xdr:sp macro="" textlink="">
      <xdr:nvSpPr>
        <xdr:cNvPr id="6" name="TextBox 5">
          <a:hlinkClick xmlns:r="http://schemas.openxmlformats.org/officeDocument/2006/relationships" r:id="rId2"/>
          <a:extLst>
            <a:ext uri="{FF2B5EF4-FFF2-40B4-BE49-F238E27FC236}">
              <a16:creationId xmlns:a16="http://schemas.microsoft.com/office/drawing/2014/main" id="{BA7D946B-E09F-403C-A244-85820F670C80}"/>
            </a:ext>
          </a:extLst>
        </xdr:cNvPr>
        <xdr:cNvSpPr txBox="1"/>
      </xdr:nvSpPr>
      <xdr:spPr>
        <a:xfrm>
          <a:off x="167640" y="1505655"/>
          <a:ext cx="1341120" cy="2810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Arial" panose="020B0604020202020204" pitchFamily="34" charset="0"/>
              <a:cs typeface="Arial" panose="020B0604020202020204" pitchFamily="34" charset="0"/>
            </a:rPr>
            <a:t>Data</a:t>
          </a:r>
          <a:r>
            <a:rPr lang="en-IN" sz="1100" b="1" baseline="0">
              <a:latin typeface="Arial" panose="020B0604020202020204" pitchFamily="34" charset="0"/>
              <a:cs typeface="Arial" panose="020B0604020202020204" pitchFamily="34" charset="0"/>
            </a:rPr>
            <a:t> Sources</a:t>
          </a:r>
          <a:endParaRPr lang="en-IN" sz="1100" b="1">
            <a:latin typeface="Arial" panose="020B0604020202020204" pitchFamily="34" charset="0"/>
            <a:cs typeface="Arial" panose="020B0604020202020204" pitchFamily="34" charset="0"/>
          </a:endParaRPr>
        </a:p>
      </xdr:txBody>
    </xdr:sp>
    <xdr:clientData/>
  </xdr:twoCellAnchor>
  <xdr:twoCellAnchor>
    <xdr:from>
      <xdr:col>0</xdr:col>
      <xdr:colOff>167640</xdr:colOff>
      <xdr:row>12</xdr:row>
      <xdr:rowOff>7620</xdr:rowOff>
    </xdr:from>
    <xdr:to>
      <xdr:col>2</xdr:col>
      <xdr:colOff>289560</xdr:colOff>
      <xdr:row>13</xdr:row>
      <xdr:rowOff>99060</xdr:rowOff>
    </xdr:to>
    <xdr:sp macro="" textlink="">
      <xdr:nvSpPr>
        <xdr:cNvPr id="7" name="TextBox 6">
          <a:hlinkClick xmlns:r="http://schemas.openxmlformats.org/officeDocument/2006/relationships" r:id="rId3"/>
          <a:extLst>
            <a:ext uri="{FF2B5EF4-FFF2-40B4-BE49-F238E27FC236}">
              <a16:creationId xmlns:a16="http://schemas.microsoft.com/office/drawing/2014/main" id="{753A45E1-2AEC-4C7E-BD96-E3F24CA23B9E}"/>
            </a:ext>
          </a:extLst>
        </xdr:cNvPr>
        <xdr:cNvSpPr txBox="1"/>
      </xdr:nvSpPr>
      <xdr:spPr>
        <a:xfrm>
          <a:off x="167640" y="2202180"/>
          <a:ext cx="1341120" cy="2743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Arial" panose="020B0604020202020204" pitchFamily="34" charset="0"/>
              <a:cs typeface="Arial" panose="020B0604020202020204" pitchFamily="34" charset="0"/>
            </a:rPr>
            <a:t>Team Members</a:t>
          </a:r>
        </a:p>
      </xdr:txBody>
    </xdr:sp>
    <xdr:clientData/>
  </xdr:twoCellAnchor>
  <xdr:twoCellAnchor>
    <xdr:from>
      <xdr:col>0</xdr:col>
      <xdr:colOff>33867</xdr:colOff>
      <xdr:row>0</xdr:row>
      <xdr:rowOff>16933</xdr:rowOff>
    </xdr:from>
    <xdr:to>
      <xdr:col>1</xdr:col>
      <xdr:colOff>117687</xdr:colOff>
      <xdr:row>2</xdr:row>
      <xdr:rowOff>39793</xdr:rowOff>
    </xdr:to>
    <xdr:sp macro="" textlink="">
      <xdr:nvSpPr>
        <xdr:cNvPr id="13" name="Rectangle 12">
          <a:extLst>
            <a:ext uri="{FF2B5EF4-FFF2-40B4-BE49-F238E27FC236}">
              <a16:creationId xmlns:a16="http://schemas.microsoft.com/office/drawing/2014/main" id="{D11AA70E-F877-44C2-A348-97E0A2DE559D}"/>
            </a:ext>
          </a:extLst>
        </xdr:cNvPr>
        <xdr:cNvSpPr/>
      </xdr:nvSpPr>
      <xdr:spPr>
        <a:xfrm>
          <a:off x="33867" y="16933"/>
          <a:ext cx="693420" cy="39539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721784</xdr:colOff>
      <xdr:row>5</xdr:row>
      <xdr:rowOff>179492</xdr:rowOff>
    </xdr:from>
    <xdr:to>
      <xdr:col>5</xdr:col>
      <xdr:colOff>579544</xdr:colOff>
      <xdr:row>7</xdr:row>
      <xdr:rowOff>7619</xdr:rowOff>
    </xdr:to>
    <xdr:sp macro="" textlink="">
      <xdr:nvSpPr>
        <xdr:cNvPr id="14" name="Rectangle 13">
          <a:extLst>
            <a:ext uri="{FF2B5EF4-FFF2-40B4-BE49-F238E27FC236}">
              <a16:creationId xmlns:a16="http://schemas.microsoft.com/office/drawing/2014/main" id="{869D206C-A510-FAE3-01CE-70D09D2E88FB}"/>
            </a:ext>
          </a:extLst>
        </xdr:cNvPr>
        <xdr:cNvSpPr/>
      </xdr:nvSpPr>
      <xdr:spPr>
        <a:xfrm>
          <a:off x="1940984" y="1110825"/>
          <a:ext cx="1847427" cy="242994"/>
        </a:xfrm>
        <a:prstGeom prst="rect">
          <a:avLst/>
        </a:prstGeom>
        <a:ln>
          <a:noFill/>
        </a:ln>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algn="l"/>
          <a:r>
            <a:rPr lang="en-IN" sz="1400" b="1">
              <a:solidFill>
                <a:srgbClr val="745800"/>
              </a:solidFill>
            </a:rPr>
            <a:t>Select City</a:t>
          </a:r>
        </a:p>
      </xdr:txBody>
    </xdr:sp>
    <xdr:clientData/>
  </xdr:twoCellAnchor>
  <xdr:twoCellAnchor>
    <xdr:from>
      <xdr:col>3</xdr:col>
      <xdr:colOff>160019</xdr:colOff>
      <xdr:row>9</xdr:row>
      <xdr:rowOff>124459</xdr:rowOff>
    </xdr:from>
    <xdr:to>
      <xdr:col>8</xdr:col>
      <xdr:colOff>524932</xdr:colOff>
      <xdr:row>17</xdr:row>
      <xdr:rowOff>76199</xdr:rowOff>
    </xdr:to>
    <xdr:sp macro="" textlink="">
      <xdr:nvSpPr>
        <xdr:cNvPr id="19" name="Rectangle: Rounded Corners 18">
          <a:extLst>
            <a:ext uri="{FF2B5EF4-FFF2-40B4-BE49-F238E27FC236}">
              <a16:creationId xmlns:a16="http://schemas.microsoft.com/office/drawing/2014/main" id="{939CD567-4296-3517-912A-A42A7C49E16D}"/>
            </a:ext>
          </a:extLst>
        </xdr:cNvPr>
        <xdr:cNvSpPr/>
      </xdr:nvSpPr>
      <xdr:spPr>
        <a:xfrm>
          <a:off x="2149686" y="1843192"/>
          <a:ext cx="3412913" cy="1441874"/>
        </a:xfrm>
        <a:prstGeom prst="roundRect">
          <a:avLst/>
        </a:prstGeom>
        <a:noFill/>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91440</xdr:colOff>
      <xdr:row>9</xdr:row>
      <xdr:rowOff>115992</xdr:rowOff>
    </xdr:from>
    <xdr:to>
      <xdr:col>11</xdr:col>
      <xdr:colOff>518160</xdr:colOff>
      <xdr:row>17</xdr:row>
      <xdr:rowOff>88899</xdr:rowOff>
    </xdr:to>
    <xdr:sp macro="" textlink="">
      <xdr:nvSpPr>
        <xdr:cNvPr id="21" name="Rectangle: Rounded Corners 20">
          <a:extLst>
            <a:ext uri="{FF2B5EF4-FFF2-40B4-BE49-F238E27FC236}">
              <a16:creationId xmlns:a16="http://schemas.microsoft.com/office/drawing/2014/main" id="{90681910-91D7-42B3-95B5-6574232682D8}"/>
            </a:ext>
          </a:extLst>
        </xdr:cNvPr>
        <xdr:cNvSpPr/>
      </xdr:nvSpPr>
      <xdr:spPr>
        <a:xfrm>
          <a:off x="5577840" y="1792392"/>
          <a:ext cx="1645920" cy="1463040"/>
        </a:xfrm>
        <a:prstGeom prst="roundRect">
          <a:avLst/>
        </a:prstGeom>
        <a:noFill/>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17780</xdr:colOff>
      <xdr:row>9</xdr:row>
      <xdr:rowOff>115992</xdr:rowOff>
    </xdr:from>
    <xdr:to>
      <xdr:col>14</xdr:col>
      <xdr:colOff>444500</xdr:colOff>
      <xdr:row>17</xdr:row>
      <xdr:rowOff>88899</xdr:rowOff>
    </xdr:to>
    <xdr:sp macro="" textlink="">
      <xdr:nvSpPr>
        <xdr:cNvPr id="22" name="Rectangle: Rounded Corners 21">
          <a:extLst>
            <a:ext uri="{FF2B5EF4-FFF2-40B4-BE49-F238E27FC236}">
              <a16:creationId xmlns:a16="http://schemas.microsoft.com/office/drawing/2014/main" id="{38C71099-9568-4DCD-A93B-36FCCDAFAC6E}"/>
            </a:ext>
          </a:extLst>
        </xdr:cNvPr>
        <xdr:cNvSpPr/>
      </xdr:nvSpPr>
      <xdr:spPr>
        <a:xfrm>
          <a:off x="7332980" y="1792392"/>
          <a:ext cx="1645920" cy="1463040"/>
        </a:xfrm>
        <a:prstGeom prst="roundRect">
          <a:avLst/>
        </a:prstGeom>
        <a:noFill/>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50800</xdr:colOff>
      <xdr:row>17</xdr:row>
      <xdr:rowOff>172719</xdr:rowOff>
    </xdr:from>
    <xdr:to>
      <xdr:col>14</xdr:col>
      <xdr:colOff>477520</xdr:colOff>
      <xdr:row>25</xdr:row>
      <xdr:rowOff>145625</xdr:rowOff>
    </xdr:to>
    <xdr:sp macro="" textlink="">
      <xdr:nvSpPr>
        <xdr:cNvPr id="23" name="Rectangle: Rounded Corners 22">
          <a:extLst>
            <a:ext uri="{FF2B5EF4-FFF2-40B4-BE49-F238E27FC236}">
              <a16:creationId xmlns:a16="http://schemas.microsoft.com/office/drawing/2014/main" id="{03B35FBE-C6C2-4644-A085-ACEF4160A23A}"/>
            </a:ext>
          </a:extLst>
        </xdr:cNvPr>
        <xdr:cNvSpPr/>
      </xdr:nvSpPr>
      <xdr:spPr>
        <a:xfrm>
          <a:off x="7366000" y="3339252"/>
          <a:ext cx="1645920" cy="1463040"/>
        </a:xfrm>
        <a:prstGeom prst="roundRect">
          <a:avLst/>
        </a:prstGeom>
        <a:noFill/>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152824</xdr:colOff>
      <xdr:row>17</xdr:row>
      <xdr:rowOff>171025</xdr:rowOff>
    </xdr:from>
    <xdr:to>
      <xdr:col>5</xdr:col>
      <xdr:colOff>579544</xdr:colOff>
      <xdr:row>25</xdr:row>
      <xdr:rowOff>143931</xdr:rowOff>
    </xdr:to>
    <xdr:sp macro="" textlink="">
      <xdr:nvSpPr>
        <xdr:cNvPr id="24" name="Rectangle: Rounded Corners 23">
          <a:extLst>
            <a:ext uri="{FF2B5EF4-FFF2-40B4-BE49-F238E27FC236}">
              <a16:creationId xmlns:a16="http://schemas.microsoft.com/office/drawing/2014/main" id="{3503AF86-E9F0-4083-B392-EA78D52738EE}"/>
            </a:ext>
          </a:extLst>
        </xdr:cNvPr>
        <xdr:cNvSpPr/>
      </xdr:nvSpPr>
      <xdr:spPr>
        <a:xfrm>
          <a:off x="1981624" y="3337558"/>
          <a:ext cx="1645920" cy="1463040"/>
        </a:xfrm>
        <a:prstGeom prst="roundRect">
          <a:avLst/>
        </a:prstGeom>
        <a:noFill/>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123190</xdr:colOff>
      <xdr:row>17</xdr:row>
      <xdr:rowOff>165099</xdr:rowOff>
    </xdr:from>
    <xdr:to>
      <xdr:col>8</xdr:col>
      <xdr:colOff>549910</xdr:colOff>
      <xdr:row>25</xdr:row>
      <xdr:rowOff>138005</xdr:rowOff>
    </xdr:to>
    <xdr:sp macro="" textlink="">
      <xdr:nvSpPr>
        <xdr:cNvPr id="25" name="Rectangle: Rounded Corners 24">
          <a:extLst>
            <a:ext uri="{FF2B5EF4-FFF2-40B4-BE49-F238E27FC236}">
              <a16:creationId xmlns:a16="http://schemas.microsoft.com/office/drawing/2014/main" id="{E1D5E13C-3526-49B3-9261-AAC550B18704}"/>
            </a:ext>
          </a:extLst>
        </xdr:cNvPr>
        <xdr:cNvSpPr/>
      </xdr:nvSpPr>
      <xdr:spPr>
        <a:xfrm>
          <a:off x="3780790" y="3331632"/>
          <a:ext cx="1645920" cy="1463040"/>
        </a:xfrm>
        <a:prstGeom prst="roundRect">
          <a:avLst/>
        </a:prstGeom>
        <a:noFill/>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87630</xdr:colOff>
      <xdr:row>17</xdr:row>
      <xdr:rowOff>168909</xdr:rowOff>
    </xdr:from>
    <xdr:to>
      <xdr:col>11</xdr:col>
      <xdr:colOff>514350</xdr:colOff>
      <xdr:row>25</xdr:row>
      <xdr:rowOff>141815</xdr:rowOff>
    </xdr:to>
    <xdr:sp macro="" textlink="">
      <xdr:nvSpPr>
        <xdr:cNvPr id="26" name="Rectangle: Rounded Corners 25">
          <a:extLst>
            <a:ext uri="{FF2B5EF4-FFF2-40B4-BE49-F238E27FC236}">
              <a16:creationId xmlns:a16="http://schemas.microsoft.com/office/drawing/2014/main" id="{3A544886-6FAD-46AE-B9FE-981B69072D28}"/>
            </a:ext>
          </a:extLst>
        </xdr:cNvPr>
        <xdr:cNvSpPr/>
      </xdr:nvSpPr>
      <xdr:spPr>
        <a:xfrm>
          <a:off x="5574030" y="3335442"/>
          <a:ext cx="1645920" cy="1463040"/>
        </a:xfrm>
        <a:prstGeom prst="roundRect">
          <a:avLst/>
        </a:prstGeom>
        <a:noFill/>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366042</xdr:colOff>
      <xdr:row>10</xdr:row>
      <xdr:rowOff>30267</xdr:rowOff>
    </xdr:from>
    <xdr:to>
      <xdr:col>7</xdr:col>
      <xdr:colOff>0</xdr:colOff>
      <xdr:row>11</xdr:row>
      <xdr:rowOff>147954</xdr:rowOff>
    </xdr:to>
    <xdr:sp macro="" textlink="">
      <xdr:nvSpPr>
        <xdr:cNvPr id="39" name="TextBox 38">
          <a:extLst>
            <a:ext uri="{FF2B5EF4-FFF2-40B4-BE49-F238E27FC236}">
              <a16:creationId xmlns:a16="http://schemas.microsoft.com/office/drawing/2014/main" id="{1EBB3FA8-0F18-FCBA-5BC7-2353FEA4B897}"/>
            </a:ext>
          </a:extLst>
        </xdr:cNvPr>
        <xdr:cNvSpPr txBox="1"/>
      </xdr:nvSpPr>
      <xdr:spPr>
        <a:xfrm>
          <a:off x="2965309" y="1977600"/>
          <a:ext cx="1462758" cy="303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tx1">
                  <a:lumMod val="75000"/>
                  <a:lumOff val="25000"/>
                </a:schemeClr>
              </a:solidFill>
            </a:rPr>
            <a:t>Temperature</a:t>
          </a:r>
        </a:p>
      </xdr:txBody>
    </xdr:sp>
    <xdr:clientData/>
  </xdr:twoCellAnchor>
  <xdr:twoCellAnchor>
    <xdr:from>
      <xdr:col>4</xdr:col>
      <xdr:colOff>142240</xdr:colOff>
      <xdr:row>11</xdr:row>
      <xdr:rowOff>100753</xdr:rowOff>
    </xdr:from>
    <xdr:to>
      <xdr:col>5</xdr:col>
      <xdr:colOff>134620</xdr:colOff>
      <xdr:row>13</xdr:row>
      <xdr:rowOff>32173</xdr:rowOff>
    </xdr:to>
    <xdr:sp macro="" textlink="">
      <xdr:nvSpPr>
        <xdr:cNvPr id="40" name="TextBox 39">
          <a:extLst>
            <a:ext uri="{FF2B5EF4-FFF2-40B4-BE49-F238E27FC236}">
              <a16:creationId xmlns:a16="http://schemas.microsoft.com/office/drawing/2014/main" id="{4C091A54-433D-4C40-A882-F6CDA121D1FC}"/>
            </a:ext>
          </a:extLst>
        </xdr:cNvPr>
        <xdr:cNvSpPr txBox="1"/>
      </xdr:nvSpPr>
      <xdr:spPr>
        <a:xfrm>
          <a:off x="2580640" y="2149686"/>
          <a:ext cx="601980" cy="303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i="1"/>
            <a:t>Low</a:t>
          </a:r>
        </a:p>
      </xdr:txBody>
    </xdr:sp>
    <xdr:clientData/>
  </xdr:twoCellAnchor>
  <xdr:twoCellAnchor>
    <xdr:from>
      <xdr:col>6</xdr:col>
      <xdr:colOff>515620</xdr:colOff>
      <xdr:row>11</xdr:row>
      <xdr:rowOff>85513</xdr:rowOff>
    </xdr:from>
    <xdr:to>
      <xdr:col>7</xdr:col>
      <xdr:colOff>508000</xdr:colOff>
      <xdr:row>13</xdr:row>
      <xdr:rowOff>16933</xdr:rowOff>
    </xdr:to>
    <xdr:sp macro="" textlink="">
      <xdr:nvSpPr>
        <xdr:cNvPr id="41" name="TextBox 40">
          <a:extLst>
            <a:ext uri="{FF2B5EF4-FFF2-40B4-BE49-F238E27FC236}">
              <a16:creationId xmlns:a16="http://schemas.microsoft.com/office/drawing/2014/main" id="{7CB01049-CBDF-4E06-A559-DF355DDB41EF}"/>
            </a:ext>
          </a:extLst>
        </xdr:cNvPr>
        <xdr:cNvSpPr txBox="1"/>
      </xdr:nvSpPr>
      <xdr:spPr>
        <a:xfrm>
          <a:off x="4173220" y="2134446"/>
          <a:ext cx="601980" cy="303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i="1"/>
            <a:t>High</a:t>
          </a:r>
        </a:p>
      </xdr:txBody>
    </xdr:sp>
    <xdr:clientData/>
  </xdr:twoCellAnchor>
  <xdr:twoCellAnchor>
    <xdr:from>
      <xdr:col>5</xdr:col>
      <xdr:colOff>607060</xdr:colOff>
      <xdr:row>12</xdr:row>
      <xdr:rowOff>100753</xdr:rowOff>
    </xdr:from>
    <xdr:to>
      <xdr:col>5</xdr:col>
      <xdr:colOff>607060</xdr:colOff>
      <xdr:row>15</xdr:row>
      <xdr:rowOff>85513</xdr:rowOff>
    </xdr:to>
    <xdr:cxnSp macro="">
      <xdr:nvCxnSpPr>
        <xdr:cNvPr id="43" name="Straight Connector 42">
          <a:extLst>
            <a:ext uri="{FF2B5EF4-FFF2-40B4-BE49-F238E27FC236}">
              <a16:creationId xmlns:a16="http://schemas.microsoft.com/office/drawing/2014/main" id="{0E21DC42-180E-FA66-E6CD-A46C96CA4DE2}"/>
            </a:ext>
          </a:extLst>
        </xdr:cNvPr>
        <xdr:cNvCxnSpPr/>
      </xdr:nvCxnSpPr>
      <xdr:spPr>
        <a:xfrm>
          <a:off x="3655060" y="2335953"/>
          <a:ext cx="0" cy="543560"/>
        </a:xfrm>
        <a:prstGeom prst="line">
          <a:avLst/>
        </a:prstGeom>
      </xdr:spPr>
      <xdr:style>
        <a:lnRef idx="1">
          <a:schemeClr val="accent3"/>
        </a:lnRef>
        <a:fillRef idx="0">
          <a:schemeClr val="accent3"/>
        </a:fillRef>
        <a:effectRef idx="0">
          <a:schemeClr val="accent3"/>
        </a:effectRef>
        <a:fontRef idx="minor">
          <a:schemeClr val="tx1"/>
        </a:fontRef>
      </xdr:style>
    </xdr:cxnSp>
    <xdr:clientData/>
  </xdr:twoCellAnchor>
  <xdr:twoCellAnchor>
    <xdr:from>
      <xdr:col>9</xdr:col>
      <xdr:colOff>202354</xdr:colOff>
      <xdr:row>10</xdr:row>
      <xdr:rowOff>136736</xdr:rowOff>
    </xdr:from>
    <xdr:to>
      <xdr:col>11</xdr:col>
      <xdr:colOff>95674</xdr:colOff>
      <xdr:row>12</xdr:row>
      <xdr:rowOff>68156</xdr:rowOff>
    </xdr:to>
    <xdr:sp macro="" textlink="">
      <xdr:nvSpPr>
        <xdr:cNvPr id="44" name="TextBox 43">
          <a:extLst>
            <a:ext uri="{FF2B5EF4-FFF2-40B4-BE49-F238E27FC236}">
              <a16:creationId xmlns:a16="http://schemas.microsoft.com/office/drawing/2014/main" id="{E9F87870-D823-497F-B6DC-78E938C64149}"/>
            </a:ext>
          </a:extLst>
        </xdr:cNvPr>
        <xdr:cNvSpPr txBox="1"/>
      </xdr:nvSpPr>
      <xdr:spPr>
        <a:xfrm>
          <a:off x="5849621" y="2041736"/>
          <a:ext cx="1112520" cy="30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tx1">
                  <a:lumMod val="75000"/>
                  <a:lumOff val="25000"/>
                </a:schemeClr>
              </a:solidFill>
            </a:rPr>
            <a:t>Snowfall</a:t>
          </a:r>
        </a:p>
      </xdr:txBody>
    </xdr:sp>
    <xdr:clientData/>
  </xdr:twoCellAnchor>
  <xdr:twoCellAnchor>
    <xdr:from>
      <xdr:col>12</xdr:col>
      <xdr:colOff>138854</xdr:colOff>
      <xdr:row>10</xdr:row>
      <xdr:rowOff>125306</xdr:rowOff>
    </xdr:from>
    <xdr:to>
      <xdr:col>14</xdr:col>
      <xdr:colOff>32174</xdr:colOff>
      <xdr:row>12</xdr:row>
      <xdr:rowOff>56726</xdr:rowOff>
    </xdr:to>
    <xdr:sp macro="" textlink="">
      <xdr:nvSpPr>
        <xdr:cNvPr id="45" name="TextBox 44">
          <a:extLst>
            <a:ext uri="{FF2B5EF4-FFF2-40B4-BE49-F238E27FC236}">
              <a16:creationId xmlns:a16="http://schemas.microsoft.com/office/drawing/2014/main" id="{388FFCD3-82F0-420E-85A1-F768CD373D7D}"/>
            </a:ext>
          </a:extLst>
        </xdr:cNvPr>
        <xdr:cNvSpPr txBox="1"/>
      </xdr:nvSpPr>
      <xdr:spPr>
        <a:xfrm>
          <a:off x="7614921" y="2030306"/>
          <a:ext cx="1112520" cy="30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tx1">
                  <a:lumMod val="75000"/>
                  <a:lumOff val="25000"/>
                </a:schemeClr>
              </a:solidFill>
            </a:rPr>
            <a:t>Rainy</a:t>
          </a:r>
          <a:r>
            <a:rPr lang="en-IN" sz="1600" b="1" baseline="0">
              <a:solidFill>
                <a:schemeClr val="tx1">
                  <a:lumMod val="75000"/>
                  <a:lumOff val="25000"/>
                </a:schemeClr>
              </a:solidFill>
            </a:rPr>
            <a:t> Days</a:t>
          </a:r>
          <a:endParaRPr lang="en-IN" sz="1600" b="1">
            <a:solidFill>
              <a:schemeClr val="tx1">
                <a:lumMod val="75000"/>
                <a:lumOff val="25000"/>
              </a:schemeClr>
            </a:solidFill>
          </a:endParaRPr>
        </a:p>
      </xdr:txBody>
    </xdr:sp>
    <xdr:clientData/>
  </xdr:twoCellAnchor>
  <xdr:twoCellAnchor>
    <xdr:from>
      <xdr:col>12</xdr:col>
      <xdr:colOff>218440</xdr:colOff>
      <xdr:row>19</xdr:row>
      <xdr:rowOff>12700</xdr:rowOff>
    </xdr:from>
    <xdr:to>
      <xdr:col>14</xdr:col>
      <xdr:colOff>111760</xdr:colOff>
      <xdr:row>20</xdr:row>
      <xdr:rowOff>127000</xdr:rowOff>
    </xdr:to>
    <xdr:sp macro="" textlink="">
      <xdr:nvSpPr>
        <xdr:cNvPr id="46" name="TextBox 45">
          <a:extLst>
            <a:ext uri="{FF2B5EF4-FFF2-40B4-BE49-F238E27FC236}">
              <a16:creationId xmlns:a16="http://schemas.microsoft.com/office/drawing/2014/main" id="{6671CFD6-3ADC-445C-94A6-0EE4144700CB}"/>
            </a:ext>
          </a:extLst>
        </xdr:cNvPr>
        <xdr:cNvSpPr txBox="1"/>
      </xdr:nvSpPr>
      <xdr:spPr>
        <a:xfrm>
          <a:off x="7694507" y="3594100"/>
          <a:ext cx="1112520" cy="300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tx1">
                  <a:lumMod val="75000"/>
                  <a:lumOff val="25000"/>
                </a:schemeClr>
              </a:solidFill>
            </a:rPr>
            <a:t>Tax Rates</a:t>
          </a:r>
        </a:p>
      </xdr:txBody>
    </xdr:sp>
    <xdr:clientData/>
  </xdr:twoCellAnchor>
  <xdr:twoCellAnchor>
    <xdr:from>
      <xdr:col>3</xdr:col>
      <xdr:colOff>292382</xdr:colOff>
      <xdr:row>18</xdr:row>
      <xdr:rowOff>101034</xdr:rowOff>
    </xdr:from>
    <xdr:to>
      <xdr:col>5</xdr:col>
      <xdr:colOff>292382</xdr:colOff>
      <xdr:row>21</xdr:row>
      <xdr:rowOff>62934</xdr:rowOff>
    </xdr:to>
    <xdr:sp macro="" textlink="">
      <xdr:nvSpPr>
        <xdr:cNvPr id="47" name="TextBox 46">
          <a:extLst>
            <a:ext uri="{FF2B5EF4-FFF2-40B4-BE49-F238E27FC236}">
              <a16:creationId xmlns:a16="http://schemas.microsoft.com/office/drawing/2014/main" id="{346BA654-1544-4DF2-A5A3-4691D36DCE0F}"/>
            </a:ext>
          </a:extLst>
        </xdr:cNvPr>
        <xdr:cNvSpPr txBox="1"/>
      </xdr:nvSpPr>
      <xdr:spPr>
        <a:xfrm>
          <a:off x="2282049" y="3496167"/>
          <a:ext cx="12192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tx1">
                  <a:lumMod val="75000"/>
                  <a:lumOff val="25000"/>
                </a:schemeClr>
              </a:solidFill>
            </a:rPr>
            <a:t>Crime Rate</a:t>
          </a:r>
        </a:p>
      </xdr:txBody>
    </xdr:sp>
    <xdr:clientData/>
  </xdr:twoCellAnchor>
  <xdr:twoCellAnchor>
    <xdr:from>
      <xdr:col>6</xdr:col>
      <xdr:colOff>123190</xdr:colOff>
      <xdr:row>18</xdr:row>
      <xdr:rowOff>43403</xdr:rowOff>
    </xdr:from>
    <xdr:to>
      <xdr:col>8</xdr:col>
      <xdr:colOff>457626</xdr:colOff>
      <xdr:row>20</xdr:row>
      <xdr:rowOff>145850</xdr:rowOff>
    </xdr:to>
    <xdr:sp macro="" textlink="">
      <xdr:nvSpPr>
        <xdr:cNvPr id="48" name="TextBox 47">
          <a:extLst>
            <a:ext uri="{FF2B5EF4-FFF2-40B4-BE49-F238E27FC236}">
              <a16:creationId xmlns:a16="http://schemas.microsoft.com/office/drawing/2014/main" id="{651D59DC-AAAB-41AD-98F3-5C3808CD4BF8}"/>
            </a:ext>
          </a:extLst>
        </xdr:cNvPr>
        <xdr:cNvSpPr txBox="1"/>
      </xdr:nvSpPr>
      <xdr:spPr>
        <a:xfrm>
          <a:off x="3941657" y="3480870"/>
          <a:ext cx="1553636" cy="474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tx1">
                  <a:lumMod val="75000"/>
                  <a:lumOff val="25000"/>
                </a:schemeClr>
              </a:solidFill>
            </a:rPr>
            <a:t>Flights to India</a:t>
          </a:r>
        </a:p>
      </xdr:txBody>
    </xdr:sp>
    <xdr:clientData/>
  </xdr:twoCellAnchor>
  <xdr:twoCellAnchor>
    <xdr:from>
      <xdr:col>9</xdr:col>
      <xdr:colOff>25400</xdr:colOff>
      <xdr:row>18</xdr:row>
      <xdr:rowOff>157819</xdr:rowOff>
    </xdr:from>
    <xdr:to>
      <xdr:col>11</xdr:col>
      <xdr:colOff>308610</xdr:colOff>
      <xdr:row>21</xdr:row>
      <xdr:rowOff>85429</xdr:rowOff>
    </xdr:to>
    <xdr:sp macro="" textlink="">
      <xdr:nvSpPr>
        <xdr:cNvPr id="49" name="TextBox 48">
          <a:extLst>
            <a:ext uri="{FF2B5EF4-FFF2-40B4-BE49-F238E27FC236}">
              <a16:creationId xmlns:a16="http://schemas.microsoft.com/office/drawing/2014/main" id="{61C4559A-CC11-4272-861A-F4044D967957}"/>
            </a:ext>
          </a:extLst>
        </xdr:cNvPr>
        <xdr:cNvSpPr txBox="1"/>
      </xdr:nvSpPr>
      <xdr:spPr>
        <a:xfrm>
          <a:off x="5672667" y="3552952"/>
          <a:ext cx="1502410" cy="486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tx1">
                  <a:lumMod val="75000"/>
                  <a:lumOff val="25000"/>
                </a:schemeClr>
              </a:solidFill>
            </a:rPr>
            <a:t>Cost of Living</a:t>
          </a:r>
        </a:p>
      </xdr:txBody>
    </xdr:sp>
    <xdr:clientData/>
  </xdr:twoCellAnchor>
  <xdr:twoCellAnchor>
    <xdr:from>
      <xdr:col>9</xdr:col>
      <xdr:colOff>392853</xdr:colOff>
      <xdr:row>12</xdr:row>
      <xdr:rowOff>161713</xdr:rowOff>
    </xdr:from>
    <xdr:to>
      <xdr:col>11</xdr:col>
      <xdr:colOff>177800</xdr:colOff>
      <xdr:row>15</xdr:row>
      <xdr:rowOff>123613</xdr:rowOff>
    </xdr:to>
    <xdr:grpSp>
      <xdr:nvGrpSpPr>
        <xdr:cNvPr id="62" name="Group 61">
          <a:extLst>
            <a:ext uri="{FF2B5EF4-FFF2-40B4-BE49-F238E27FC236}">
              <a16:creationId xmlns:a16="http://schemas.microsoft.com/office/drawing/2014/main" id="{F493D62B-179C-2716-7115-365527C35438}"/>
            </a:ext>
          </a:extLst>
        </xdr:cNvPr>
        <xdr:cNvGrpSpPr/>
      </xdr:nvGrpSpPr>
      <xdr:grpSpPr>
        <a:xfrm>
          <a:off x="6342964" y="2428422"/>
          <a:ext cx="1075042" cy="504463"/>
          <a:chOff x="5899573" y="1867582"/>
          <a:chExt cx="1004147" cy="510540"/>
        </a:xfrm>
        <a:noFill/>
      </xdr:grpSpPr>
      <xdr:sp macro="" textlink="DataPull!E3">
        <xdr:nvSpPr>
          <xdr:cNvPr id="51" name="TextBox 50">
            <a:extLst>
              <a:ext uri="{FF2B5EF4-FFF2-40B4-BE49-F238E27FC236}">
                <a16:creationId xmlns:a16="http://schemas.microsoft.com/office/drawing/2014/main" id="{6BAD640E-DA20-951E-75FA-064E2F652197}"/>
              </a:ext>
            </a:extLst>
          </xdr:cNvPr>
          <xdr:cNvSpPr txBox="1"/>
        </xdr:nvSpPr>
        <xdr:spPr>
          <a:xfrm>
            <a:off x="5899573" y="1867582"/>
            <a:ext cx="868680" cy="51054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6F04F82-0DCD-4D03-9FCC-F7CFE6031A77}" type="TxLink">
              <a:rPr lang="en-US" sz="2400" b="1" i="0" u="none" strike="noStrike">
                <a:solidFill>
                  <a:schemeClr val="accent4">
                    <a:lumMod val="75000"/>
                  </a:schemeClr>
                </a:solidFill>
                <a:latin typeface="Calibri"/>
                <a:ea typeface="Calibri"/>
                <a:cs typeface="Calibri"/>
              </a:rPr>
              <a:pPr algn="ctr"/>
              <a:t>28.6</a:t>
            </a:fld>
            <a:endParaRPr lang="en-IN" sz="2400" b="1">
              <a:solidFill>
                <a:schemeClr val="accent4">
                  <a:lumMod val="75000"/>
                </a:schemeClr>
              </a:solidFill>
            </a:endParaRPr>
          </a:p>
        </xdr:txBody>
      </xdr:sp>
      <xdr:sp macro="" textlink="">
        <xdr:nvSpPr>
          <xdr:cNvPr id="52" name="TextBox 51">
            <a:extLst>
              <a:ext uri="{FF2B5EF4-FFF2-40B4-BE49-F238E27FC236}">
                <a16:creationId xmlns:a16="http://schemas.microsoft.com/office/drawing/2014/main" id="{6FB2578D-EBA8-5D7F-B2D1-00BC9B4D35F6}"/>
              </a:ext>
            </a:extLst>
          </xdr:cNvPr>
          <xdr:cNvSpPr txBox="1"/>
        </xdr:nvSpPr>
        <xdr:spPr>
          <a:xfrm>
            <a:off x="6515100" y="2057400"/>
            <a:ext cx="388620" cy="1524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i="0">
                <a:solidFill>
                  <a:schemeClr val="accent4">
                    <a:lumMod val="75000"/>
                  </a:schemeClr>
                </a:solidFill>
              </a:rPr>
              <a:t>in.</a:t>
            </a:r>
          </a:p>
        </xdr:txBody>
      </xdr:sp>
    </xdr:grpSp>
    <xdr:clientData/>
  </xdr:twoCellAnchor>
  <xdr:twoCellAnchor>
    <xdr:from>
      <xdr:col>3</xdr:col>
      <xdr:colOff>591820</xdr:colOff>
      <xdr:row>12</xdr:row>
      <xdr:rowOff>184150</xdr:rowOff>
    </xdr:from>
    <xdr:to>
      <xdr:col>5</xdr:col>
      <xdr:colOff>408940</xdr:colOff>
      <xdr:row>15</xdr:row>
      <xdr:rowOff>39793</xdr:rowOff>
    </xdr:to>
    <xdr:grpSp>
      <xdr:nvGrpSpPr>
        <xdr:cNvPr id="58" name="Group 57">
          <a:extLst>
            <a:ext uri="{FF2B5EF4-FFF2-40B4-BE49-F238E27FC236}">
              <a16:creationId xmlns:a16="http://schemas.microsoft.com/office/drawing/2014/main" id="{F633FDBC-DDAF-2E3D-F2B0-894A2ED25999}"/>
            </a:ext>
          </a:extLst>
        </xdr:cNvPr>
        <xdr:cNvGrpSpPr/>
      </xdr:nvGrpSpPr>
      <xdr:grpSpPr>
        <a:xfrm>
          <a:off x="2683704" y="2446096"/>
          <a:ext cx="1107214" cy="402969"/>
          <a:chOff x="3924300" y="2175510"/>
          <a:chExt cx="617220" cy="278130"/>
        </a:xfrm>
        <a:noFill/>
      </xdr:grpSpPr>
      <xdr:sp macro="" textlink="DataPull!C3">
        <xdr:nvSpPr>
          <xdr:cNvPr id="53" name="TextBox 52">
            <a:extLst>
              <a:ext uri="{FF2B5EF4-FFF2-40B4-BE49-F238E27FC236}">
                <a16:creationId xmlns:a16="http://schemas.microsoft.com/office/drawing/2014/main" id="{6595054E-F788-CB0D-66F4-69ABEDC184A5}"/>
              </a:ext>
            </a:extLst>
          </xdr:cNvPr>
          <xdr:cNvSpPr txBox="1"/>
        </xdr:nvSpPr>
        <xdr:spPr>
          <a:xfrm>
            <a:off x="3924300" y="2175510"/>
            <a:ext cx="411480" cy="2667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0ECA403-FDE8-4545-B1A6-D9F3047AA61A}" type="TxLink">
              <a:rPr lang="en-US" sz="2400" b="1" i="0" u="none" strike="noStrike">
                <a:solidFill>
                  <a:schemeClr val="accent4">
                    <a:lumMod val="75000"/>
                  </a:schemeClr>
                </a:solidFill>
                <a:latin typeface="Calibri"/>
                <a:ea typeface="Calibri"/>
                <a:cs typeface="Calibri"/>
              </a:rPr>
              <a:pPr algn="ctr"/>
              <a:t>49</a:t>
            </a:fld>
            <a:endParaRPr lang="en-IN" sz="2400" b="1">
              <a:solidFill>
                <a:schemeClr val="accent4">
                  <a:lumMod val="75000"/>
                </a:schemeClr>
              </a:solidFill>
            </a:endParaRPr>
          </a:p>
        </xdr:txBody>
      </xdr:sp>
      <xdr:sp macro="" textlink="">
        <xdr:nvSpPr>
          <xdr:cNvPr id="55" name="TextBox 54">
            <a:extLst>
              <a:ext uri="{FF2B5EF4-FFF2-40B4-BE49-F238E27FC236}">
                <a16:creationId xmlns:a16="http://schemas.microsoft.com/office/drawing/2014/main" id="{F57EDAC9-2C87-4FB5-9F1F-CC896025AF52}"/>
              </a:ext>
            </a:extLst>
          </xdr:cNvPr>
          <xdr:cNvSpPr txBox="1"/>
        </xdr:nvSpPr>
        <xdr:spPr>
          <a:xfrm>
            <a:off x="4152900" y="2232660"/>
            <a:ext cx="388620" cy="22098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i="0">
                <a:solidFill>
                  <a:schemeClr val="accent4">
                    <a:lumMod val="75000"/>
                  </a:schemeClr>
                </a:solidFill>
              </a:rPr>
              <a:t>ͦF</a:t>
            </a:r>
          </a:p>
        </xdr:txBody>
      </xdr:sp>
    </xdr:grpSp>
    <xdr:clientData/>
  </xdr:twoCellAnchor>
  <xdr:twoCellAnchor>
    <xdr:from>
      <xdr:col>6</xdr:col>
      <xdr:colOff>401317</xdr:colOff>
      <xdr:row>12</xdr:row>
      <xdr:rowOff>184148</xdr:rowOff>
    </xdr:from>
    <xdr:to>
      <xdr:col>8</xdr:col>
      <xdr:colOff>96517</xdr:colOff>
      <xdr:row>15</xdr:row>
      <xdr:rowOff>81492</xdr:rowOff>
    </xdr:to>
    <xdr:grpSp>
      <xdr:nvGrpSpPr>
        <xdr:cNvPr id="59" name="Group 58">
          <a:extLst>
            <a:ext uri="{FF2B5EF4-FFF2-40B4-BE49-F238E27FC236}">
              <a16:creationId xmlns:a16="http://schemas.microsoft.com/office/drawing/2014/main" id="{2815263D-2180-4B20-B31D-F5866FE724D3}"/>
            </a:ext>
          </a:extLst>
        </xdr:cNvPr>
        <xdr:cNvGrpSpPr/>
      </xdr:nvGrpSpPr>
      <xdr:grpSpPr>
        <a:xfrm>
          <a:off x="4416285" y="2446094"/>
          <a:ext cx="985295" cy="444670"/>
          <a:chOff x="3924300" y="2175510"/>
          <a:chExt cx="644056" cy="266700"/>
        </a:xfrm>
        <a:noFill/>
      </xdr:grpSpPr>
      <xdr:sp macro="" textlink="DataPull!B3">
        <xdr:nvSpPr>
          <xdr:cNvPr id="60" name="TextBox 59">
            <a:extLst>
              <a:ext uri="{FF2B5EF4-FFF2-40B4-BE49-F238E27FC236}">
                <a16:creationId xmlns:a16="http://schemas.microsoft.com/office/drawing/2014/main" id="{A26E56FB-83E5-2DCB-960C-5199BBD1EDAF}"/>
              </a:ext>
            </a:extLst>
          </xdr:cNvPr>
          <xdr:cNvSpPr txBox="1"/>
        </xdr:nvSpPr>
        <xdr:spPr>
          <a:xfrm>
            <a:off x="3924300" y="2175510"/>
            <a:ext cx="411480" cy="2667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FF2CC60-8EC0-48FF-BB93-F6DCC0223ABB}" type="TxLink">
              <a:rPr lang="en-US" sz="2400" b="1" i="0" u="none" strike="noStrike">
                <a:solidFill>
                  <a:schemeClr val="accent4">
                    <a:lumMod val="75000"/>
                  </a:schemeClr>
                </a:solidFill>
                <a:latin typeface="Calibri"/>
                <a:ea typeface="Calibri"/>
                <a:cs typeface="Calibri"/>
              </a:rPr>
              <a:pPr algn="ctr"/>
              <a:t>63</a:t>
            </a:fld>
            <a:endParaRPr lang="en-IN" sz="2400" b="1">
              <a:solidFill>
                <a:schemeClr val="accent4">
                  <a:lumMod val="75000"/>
                </a:schemeClr>
              </a:solidFill>
            </a:endParaRPr>
          </a:p>
        </xdr:txBody>
      </xdr:sp>
      <xdr:sp macro="" textlink="">
        <xdr:nvSpPr>
          <xdr:cNvPr id="61" name="TextBox 60">
            <a:extLst>
              <a:ext uri="{FF2B5EF4-FFF2-40B4-BE49-F238E27FC236}">
                <a16:creationId xmlns:a16="http://schemas.microsoft.com/office/drawing/2014/main" id="{3A3B066C-DE77-8F0C-4E2D-06B1DDBC95F7}"/>
              </a:ext>
            </a:extLst>
          </xdr:cNvPr>
          <xdr:cNvSpPr txBox="1"/>
        </xdr:nvSpPr>
        <xdr:spPr>
          <a:xfrm>
            <a:off x="4179736" y="2201003"/>
            <a:ext cx="388620" cy="22098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i="0">
                <a:solidFill>
                  <a:schemeClr val="accent4">
                    <a:lumMod val="75000"/>
                  </a:schemeClr>
                </a:solidFill>
              </a:rPr>
              <a:t>ͦF</a:t>
            </a:r>
          </a:p>
        </xdr:txBody>
      </xdr:sp>
    </xdr:grpSp>
    <xdr:clientData/>
  </xdr:twoCellAnchor>
  <xdr:twoCellAnchor>
    <xdr:from>
      <xdr:col>12</xdr:col>
      <xdr:colOff>411481</xdr:colOff>
      <xdr:row>12</xdr:row>
      <xdr:rowOff>123613</xdr:rowOff>
    </xdr:from>
    <xdr:to>
      <xdr:col>14</xdr:col>
      <xdr:colOff>60961</xdr:colOff>
      <xdr:row>15</xdr:row>
      <xdr:rowOff>85513</xdr:rowOff>
    </xdr:to>
    <xdr:sp macro="" textlink="DataPull!D3">
      <xdr:nvSpPr>
        <xdr:cNvPr id="14336" name="TextBox 14335">
          <a:extLst>
            <a:ext uri="{FF2B5EF4-FFF2-40B4-BE49-F238E27FC236}">
              <a16:creationId xmlns:a16="http://schemas.microsoft.com/office/drawing/2014/main" id="{2B671ED6-4657-0AC1-8D80-1BB909C63089}"/>
            </a:ext>
          </a:extLst>
        </xdr:cNvPr>
        <xdr:cNvSpPr txBox="1"/>
      </xdr:nvSpPr>
      <xdr:spPr>
        <a:xfrm>
          <a:off x="7887548" y="2401146"/>
          <a:ext cx="86868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DFA50E3-0422-40A8-8A5F-E7EED05C548C}" type="TxLink">
            <a:rPr lang="en-US" sz="2400" b="1" i="0" u="none" strike="noStrike">
              <a:solidFill>
                <a:schemeClr val="accent4">
                  <a:lumMod val="75000"/>
                </a:schemeClr>
              </a:solidFill>
              <a:latin typeface="Calibri"/>
              <a:ea typeface="Calibri"/>
              <a:cs typeface="Calibri"/>
            </a:rPr>
            <a:pPr algn="ctr"/>
            <a:t>125</a:t>
          </a:fld>
          <a:endParaRPr lang="en-IN" sz="2400" b="1">
            <a:solidFill>
              <a:schemeClr val="accent4">
                <a:lumMod val="75000"/>
              </a:schemeClr>
            </a:solidFill>
          </a:endParaRPr>
        </a:p>
      </xdr:txBody>
    </xdr:sp>
    <xdr:clientData/>
  </xdr:twoCellAnchor>
  <xdr:twoCellAnchor>
    <xdr:from>
      <xdr:col>12</xdr:col>
      <xdr:colOff>462280</xdr:colOff>
      <xdr:row>20</xdr:row>
      <xdr:rowOff>157480</xdr:rowOff>
    </xdr:from>
    <xdr:to>
      <xdr:col>14</xdr:col>
      <xdr:colOff>111760</xdr:colOff>
      <xdr:row>23</xdr:row>
      <xdr:rowOff>115993</xdr:rowOff>
    </xdr:to>
    <xdr:sp macro="" textlink="DataPull!F3">
      <xdr:nvSpPr>
        <xdr:cNvPr id="14338" name="TextBox 14337">
          <a:extLst>
            <a:ext uri="{FF2B5EF4-FFF2-40B4-BE49-F238E27FC236}">
              <a16:creationId xmlns:a16="http://schemas.microsoft.com/office/drawing/2014/main" id="{D9C252B3-DC15-4BFB-AE46-C14FF161BCFD}"/>
            </a:ext>
          </a:extLst>
        </xdr:cNvPr>
        <xdr:cNvSpPr txBox="1"/>
      </xdr:nvSpPr>
      <xdr:spPr>
        <a:xfrm>
          <a:off x="7938347" y="3925147"/>
          <a:ext cx="868680" cy="517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2ED3BAE-7E9E-460F-9CAF-763E28C64B79}" type="TxLink">
            <a:rPr lang="en-US" sz="2400" b="1" i="0" u="none" strike="noStrike">
              <a:solidFill>
                <a:schemeClr val="accent4">
                  <a:lumMod val="75000"/>
                </a:schemeClr>
              </a:solidFill>
              <a:latin typeface="Calibri"/>
              <a:ea typeface="Calibri"/>
              <a:cs typeface="Calibri"/>
            </a:rPr>
            <a:pPr algn="ctr"/>
            <a:t>8.88%</a:t>
          </a:fld>
          <a:endParaRPr lang="en-IN" sz="2400" b="1">
            <a:solidFill>
              <a:schemeClr val="accent4">
                <a:lumMod val="75000"/>
              </a:schemeClr>
            </a:solidFill>
          </a:endParaRPr>
        </a:p>
      </xdr:txBody>
    </xdr:sp>
    <xdr:clientData/>
  </xdr:twoCellAnchor>
  <xdr:twoCellAnchor>
    <xdr:from>
      <xdr:col>3</xdr:col>
      <xdr:colOff>469900</xdr:colOff>
      <xdr:row>20</xdr:row>
      <xdr:rowOff>157480</xdr:rowOff>
    </xdr:from>
    <xdr:to>
      <xdr:col>5</xdr:col>
      <xdr:colOff>119380</xdr:colOff>
      <xdr:row>23</xdr:row>
      <xdr:rowOff>115993</xdr:rowOff>
    </xdr:to>
    <xdr:sp macro="" textlink="DataPull!G3">
      <xdr:nvSpPr>
        <xdr:cNvPr id="14340" name="TextBox 14339">
          <a:extLst>
            <a:ext uri="{FF2B5EF4-FFF2-40B4-BE49-F238E27FC236}">
              <a16:creationId xmlns:a16="http://schemas.microsoft.com/office/drawing/2014/main" id="{44C33BC1-407B-4359-8B9B-61E2D48B3DF5}"/>
            </a:ext>
          </a:extLst>
        </xdr:cNvPr>
        <xdr:cNvSpPr txBox="1"/>
      </xdr:nvSpPr>
      <xdr:spPr>
        <a:xfrm>
          <a:off x="2298700" y="3882813"/>
          <a:ext cx="868680" cy="517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89FBE92-A8B2-4AF4-927D-5AFB7399EECE}" type="TxLink">
            <a:rPr lang="en-US" sz="2400" b="1" i="0" u="none" strike="noStrike">
              <a:solidFill>
                <a:schemeClr val="accent4">
                  <a:lumMod val="75000"/>
                </a:schemeClr>
              </a:solidFill>
              <a:latin typeface="Calibri"/>
              <a:ea typeface="Calibri"/>
              <a:cs typeface="Calibri"/>
            </a:rPr>
            <a:pPr algn="ctr"/>
            <a:t>49.1</a:t>
          </a:fld>
          <a:endParaRPr lang="en-IN" sz="2400" b="1">
            <a:solidFill>
              <a:schemeClr val="accent4">
                <a:lumMod val="75000"/>
              </a:schemeClr>
            </a:solidFill>
          </a:endParaRPr>
        </a:p>
      </xdr:txBody>
    </xdr:sp>
    <xdr:clientData/>
  </xdr:twoCellAnchor>
  <xdr:twoCellAnchor>
    <xdr:from>
      <xdr:col>13</xdr:col>
      <xdr:colOff>477520</xdr:colOff>
      <xdr:row>21</xdr:row>
      <xdr:rowOff>165100</xdr:rowOff>
    </xdr:from>
    <xdr:to>
      <xdr:col>14</xdr:col>
      <xdr:colOff>256540</xdr:colOff>
      <xdr:row>22</xdr:row>
      <xdr:rowOff>134619</xdr:rowOff>
    </xdr:to>
    <xdr:sp macro="" textlink="">
      <xdr:nvSpPr>
        <xdr:cNvPr id="14341" name="TextBox 14340">
          <a:extLst>
            <a:ext uri="{FF2B5EF4-FFF2-40B4-BE49-F238E27FC236}">
              <a16:creationId xmlns:a16="http://schemas.microsoft.com/office/drawing/2014/main" id="{9844E193-C6B8-42E5-9018-F980A5770916}"/>
            </a:ext>
          </a:extLst>
        </xdr:cNvPr>
        <xdr:cNvSpPr txBox="1"/>
      </xdr:nvSpPr>
      <xdr:spPr>
        <a:xfrm>
          <a:off x="8563187" y="4119033"/>
          <a:ext cx="388620" cy="1557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i="0">
              <a:solidFill>
                <a:srgbClr val="BC8F00"/>
              </a:solidFill>
            </a:rPr>
            <a:t>%</a:t>
          </a:r>
        </a:p>
      </xdr:txBody>
    </xdr:sp>
    <xdr:clientData/>
  </xdr:twoCellAnchor>
  <xdr:twoCellAnchor>
    <xdr:from>
      <xdr:col>6</xdr:col>
      <xdr:colOff>249855</xdr:colOff>
      <xdr:row>21</xdr:row>
      <xdr:rowOff>31344</xdr:rowOff>
    </xdr:from>
    <xdr:to>
      <xdr:col>8</xdr:col>
      <xdr:colOff>463215</xdr:colOff>
      <xdr:row>24</xdr:row>
      <xdr:rowOff>160884</xdr:rowOff>
    </xdr:to>
    <xdr:sp macro="" textlink="DataPull!H3">
      <xdr:nvSpPr>
        <xdr:cNvPr id="14342" name="TextBox 14341">
          <a:extLst>
            <a:ext uri="{FF2B5EF4-FFF2-40B4-BE49-F238E27FC236}">
              <a16:creationId xmlns:a16="http://schemas.microsoft.com/office/drawing/2014/main" id="{1036FA18-421A-F2F1-669F-A896DDEFB368}"/>
            </a:ext>
          </a:extLst>
        </xdr:cNvPr>
        <xdr:cNvSpPr txBox="1"/>
      </xdr:nvSpPr>
      <xdr:spPr>
        <a:xfrm>
          <a:off x="4068322" y="4027611"/>
          <a:ext cx="1432560" cy="688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148C97C-A4CD-4AFC-BC0D-C2CAC3F8D88C}" type="TxLink">
            <a:rPr lang="en-US" sz="1600" b="1" i="0" u="none" strike="noStrike">
              <a:solidFill>
                <a:schemeClr val="accent4">
                  <a:lumMod val="75000"/>
                </a:schemeClr>
              </a:solidFill>
              <a:latin typeface="Calibri"/>
              <a:ea typeface="Calibri"/>
              <a:cs typeface="Calibri"/>
            </a:rPr>
            <a:pPr algn="ctr"/>
            <a:t>Direct Flights Available</a:t>
          </a:fld>
          <a:endParaRPr lang="en-IN" sz="1600" b="1">
            <a:solidFill>
              <a:schemeClr val="accent4">
                <a:lumMod val="75000"/>
              </a:schemeClr>
            </a:solidFill>
          </a:endParaRPr>
        </a:p>
      </xdr:txBody>
    </xdr:sp>
    <xdr:clientData/>
  </xdr:twoCellAnchor>
  <xdr:twoCellAnchor>
    <xdr:from>
      <xdr:col>9</xdr:col>
      <xdr:colOff>394547</xdr:colOff>
      <xdr:row>21</xdr:row>
      <xdr:rowOff>0</xdr:rowOff>
    </xdr:from>
    <xdr:to>
      <xdr:col>11</xdr:col>
      <xdr:colOff>127847</xdr:colOff>
      <xdr:row>23</xdr:row>
      <xdr:rowOff>148167</xdr:rowOff>
    </xdr:to>
    <xdr:sp macro="" textlink="DataPull!I3">
      <xdr:nvSpPr>
        <xdr:cNvPr id="14343" name="TextBox 14342">
          <a:extLst>
            <a:ext uri="{FF2B5EF4-FFF2-40B4-BE49-F238E27FC236}">
              <a16:creationId xmlns:a16="http://schemas.microsoft.com/office/drawing/2014/main" id="{08588CF8-D578-496D-AF85-9C15AF313F9C}"/>
            </a:ext>
          </a:extLst>
        </xdr:cNvPr>
        <xdr:cNvSpPr txBox="1"/>
      </xdr:nvSpPr>
      <xdr:spPr>
        <a:xfrm>
          <a:off x="6041814" y="3953933"/>
          <a:ext cx="952500" cy="520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6A37D4C-CE96-4F7E-83CA-1BEB2BAFD466}" type="TxLink">
            <a:rPr lang="en-US" sz="2400" b="1" i="0" u="none" strike="noStrike">
              <a:solidFill>
                <a:schemeClr val="accent4">
                  <a:lumMod val="75000"/>
                </a:schemeClr>
              </a:solidFill>
              <a:latin typeface="Calibri"/>
              <a:ea typeface="Calibri"/>
              <a:cs typeface="Calibri"/>
            </a:rPr>
            <a:pPr algn="ctr"/>
            <a:t>100.0</a:t>
          </a:fld>
          <a:endParaRPr lang="en-IN" sz="2400" b="1">
            <a:solidFill>
              <a:schemeClr val="accent4">
                <a:lumMod val="75000"/>
              </a:schemeClr>
            </a:solidFill>
          </a:endParaRPr>
        </a:p>
      </xdr:txBody>
    </xdr:sp>
    <xdr:clientData/>
  </xdr:twoCellAnchor>
  <xdr:twoCellAnchor editAs="oneCell">
    <xdr:from>
      <xdr:col>6</xdr:col>
      <xdr:colOff>472440</xdr:colOff>
      <xdr:row>10</xdr:row>
      <xdr:rowOff>4021</xdr:rowOff>
    </xdr:from>
    <xdr:to>
      <xdr:col>7</xdr:col>
      <xdr:colOff>220821</xdr:colOff>
      <xdr:row>11</xdr:row>
      <xdr:rowOff>159808</xdr:rowOff>
    </xdr:to>
    <xdr:pic>
      <xdr:nvPicPr>
        <xdr:cNvPr id="14347" name="Graphic 14346" descr="Thermometer with solid fill">
          <a:extLst>
            <a:ext uri="{FF2B5EF4-FFF2-40B4-BE49-F238E27FC236}">
              <a16:creationId xmlns:a16="http://schemas.microsoft.com/office/drawing/2014/main" id="{F0DD362F-57F8-80BC-6DD4-5FB566D93E4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4290907" y="1909021"/>
          <a:ext cx="357981" cy="342054"/>
        </a:xfrm>
        <a:prstGeom prst="rect">
          <a:avLst/>
        </a:prstGeom>
      </xdr:spPr>
    </xdr:pic>
    <xdr:clientData/>
  </xdr:twoCellAnchor>
  <xdr:twoCellAnchor editAs="oneCell">
    <xdr:from>
      <xdr:col>10</xdr:col>
      <xdr:colOff>544661</xdr:colOff>
      <xdr:row>10</xdr:row>
      <xdr:rowOff>115993</xdr:rowOff>
    </xdr:from>
    <xdr:to>
      <xdr:col>11</xdr:col>
      <xdr:colOff>291677</xdr:colOff>
      <xdr:row>12</xdr:row>
      <xdr:rowOff>106849</xdr:rowOff>
    </xdr:to>
    <xdr:pic>
      <xdr:nvPicPr>
        <xdr:cNvPr id="14349" name="Graphic 14348" descr="Snowflake with solid fill">
          <a:extLst>
            <a:ext uri="{FF2B5EF4-FFF2-40B4-BE49-F238E27FC236}">
              <a16:creationId xmlns:a16="http://schemas.microsoft.com/office/drawing/2014/main" id="{AF1653F1-1FE5-C1C1-EFC9-93935034343D}"/>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6801528" y="2020993"/>
          <a:ext cx="356616" cy="363390"/>
        </a:xfrm>
        <a:prstGeom prst="rect">
          <a:avLst/>
        </a:prstGeom>
      </xdr:spPr>
    </xdr:pic>
    <xdr:clientData/>
  </xdr:twoCellAnchor>
  <xdr:twoCellAnchor editAs="oneCell">
    <xdr:from>
      <xdr:col>13</xdr:col>
      <xdr:colOff>577257</xdr:colOff>
      <xdr:row>10</xdr:row>
      <xdr:rowOff>115993</xdr:rowOff>
    </xdr:from>
    <xdr:to>
      <xdr:col>14</xdr:col>
      <xdr:colOff>324273</xdr:colOff>
      <xdr:row>12</xdr:row>
      <xdr:rowOff>106849</xdr:rowOff>
    </xdr:to>
    <xdr:pic>
      <xdr:nvPicPr>
        <xdr:cNvPr id="14351" name="Graphic 14350" descr="Cloud With Lightning And Rain with solid fill">
          <a:extLst>
            <a:ext uri="{FF2B5EF4-FFF2-40B4-BE49-F238E27FC236}">
              <a16:creationId xmlns:a16="http://schemas.microsoft.com/office/drawing/2014/main" id="{A7B01F70-C490-63EB-83E1-5F7F03669333}"/>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8662924" y="2020993"/>
          <a:ext cx="356616" cy="363390"/>
        </a:xfrm>
        <a:prstGeom prst="rect">
          <a:avLst/>
        </a:prstGeom>
      </xdr:spPr>
    </xdr:pic>
    <xdr:clientData/>
  </xdr:twoCellAnchor>
  <xdr:twoCellAnchor editAs="oneCell">
    <xdr:from>
      <xdr:col>5</xdr:col>
      <xdr:colOff>134620</xdr:colOff>
      <xdr:row>18</xdr:row>
      <xdr:rowOff>157819</xdr:rowOff>
    </xdr:from>
    <xdr:to>
      <xdr:col>5</xdr:col>
      <xdr:colOff>472948</xdr:colOff>
      <xdr:row>20</xdr:row>
      <xdr:rowOff>127001</xdr:rowOff>
    </xdr:to>
    <xdr:pic>
      <xdr:nvPicPr>
        <xdr:cNvPr id="14355" name="Graphic 14354" descr="Siren with solid fill">
          <a:extLst>
            <a:ext uri="{FF2B5EF4-FFF2-40B4-BE49-F238E27FC236}">
              <a16:creationId xmlns:a16="http://schemas.microsoft.com/office/drawing/2014/main" id="{0F40FB09-5AB1-2EDE-40E3-C168C63FFB8C}"/>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3343487" y="3552952"/>
          <a:ext cx="338328" cy="341715"/>
        </a:xfrm>
        <a:prstGeom prst="rect">
          <a:avLst/>
        </a:prstGeom>
      </xdr:spPr>
    </xdr:pic>
    <xdr:clientData/>
  </xdr:twoCellAnchor>
  <xdr:twoCellAnchor editAs="oneCell">
    <xdr:from>
      <xdr:col>7</xdr:col>
      <xdr:colOff>146594</xdr:colOff>
      <xdr:row>19</xdr:row>
      <xdr:rowOff>154251</xdr:rowOff>
    </xdr:from>
    <xdr:to>
      <xdr:col>7</xdr:col>
      <xdr:colOff>484922</xdr:colOff>
      <xdr:row>21</xdr:row>
      <xdr:rowOff>131377</xdr:rowOff>
    </xdr:to>
    <xdr:pic>
      <xdr:nvPicPr>
        <xdr:cNvPr id="14357" name="Graphic 14356" descr="Take Off with solid fill">
          <a:extLst>
            <a:ext uri="{FF2B5EF4-FFF2-40B4-BE49-F238E27FC236}">
              <a16:creationId xmlns:a16="http://schemas.microsoft.com/office/drawing/2014/main" id="{224D2194-47A9-2764-152B-8404D2E4147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4574661" y="3777984"/>
          <a:ext cx="338328" cy="349660"/>
        </a:xfrm>
        <a:prstGeom prst="rect">
          <a:avLst/>
        </a:prstGeom>
      </xdr:spPr>
    </xdr:pic>
    <xdr:clientData/>
  </xdr:twoCellAnchor>
  <xdr:twoCellAnchor editAs="oneCell">
    <xdr:from>
      <xdr:col>11</xdr:col>
      <xdr:colOff>159088</xdr:colOff>
      <xdr:row>19</xdr:row>
      <xdr:rowOff>29481</xdr:rowOff>
    </xdr:from>
    <xdr:to>
      <xdr:col>11</xdr:col>
      <xdr:colOff>497416</xdr:colOff>
      <xdr:row>21</xdr:row>
      <xdr:rowOff>2049</xdr:rowOff>
    </xdr:to>
    <xdr:pic>
      <xdr:nvPicPr>
        <xdr:cNvPr id="14359" name="Graphic 14358" descr="Coins outline">
          <a:extLst>
            <a:ext uri="{FF2B5EF4-FFF2-40B4-BE49-F238E27FC236}">
              <a16:creationId xmlns:a16="http://schemas.microsoft.com/office/drawing/2014/main" id="{59F638AB-A3D9-9403-45BB-6EEC1AD4C7EC}"/>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7025555" y="3653214"/>
          <a:ext cx="338328" cy="345102"/>
        </a:xfrm>
        <a:prstGeom prst="rect">
          <a:avLst/>
        </a:prstGeom>
      </xdr:spPr>
    </xdr:pic>
    <xdr:clientData/>
  </xdr:twoCellAnchor>
  <xdr:twoCellAnchor editAs="oneCell">
    <xdr:from>
      <xdr:col>13</xdr:col>
      <xdr:colOff>574888</xdr:colOff>
      <xdr:row>18</xdr:row>
      <xdr:rowOff>184912</xdr:rowOff>
    </xdr:from>
    <xdr:to>
      <xdr:col>14</xdr:col>
      <xdr:colOff>303616</xdr:colOff>
      <xdr:row>20</xdr:row>
      <xdr:rowOff>157481</xdr:rowOff>
    </xdr:to>
    <xdr:pic>
      <xdr:nvPicPr>
        <xdr:cNvPr id="14361" name="Graphic 14360" descr="Tax with solid fill">
          <a:extLst>
            <a:ext uri="{FF2B5EF4-FFF2-40B4-BE49-F238E27FC236}">
              <a16:creationId xmlns:a16="http://schemas.microsoft.com/office/drawing/2014/main" id="{9A7FCD5D-3885-6192-1B53-21507A83B73F}"/>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8660555" y="3580045"/>
          <a:ext cx="338328" cy="345102"/>
        </a:xfrm>
        <a:prstGeom prst="rect">
          <a:avLst/>
        </a:prstGeom>
      </xdr:spPr>
    </xdr:pic>
    <xdr:clientData/>
  </xdr:twoCellAnchor>
  <xdr:twoCellAnchor>
    <xdr:from>
      <xdr:col>2</xdr:col>
      <xdr:colOff>472440</xdr:colOff>
      <xdr:row>5</xdr:row>
      <xdr:rowOff>0</xdr:rowOff>
    </xdr:from>
    <xdr:to>
      <xdr:col>2</xdr:col>
      <xdr:colOff>487680</xdr:colOff>
      <xdr:row>48</xdr:row>
      <xdr:rowOff>183557</xdr:rowOff>
    </xdr:to>
    <xdr:cxnSp macro="">
      <xdr:nvCxnSpPr>
        <xdr:cNvPr id="14362" name="Straight Connector 14361">
          <a:extLst>
            <a:ext uri="{FF2B5EF4-FFF2-40B4-BE49-F238E27FC236}">
              <a16:creationId xmlns:a16="http://schemas.microsoft.com/office/drawing/2014/main" id="{9C75024E-FE73-4814-A33E-735DF10AE65A}"/>
            </a:ext>
          </a:extLst>
        </xdr:cNvPr>
        <xdr:cNvCxnSpPr/>
      </xdr:nvCxnSpPr>
      <xdr:spPr>
        <a:xfrm>
          <a:off x="1691640" y="931333"/>
          <a:ext cx="15240" cy="8193024"/>
        </a:xfrm>
        <a:prstGeom prst="line">
          <a:avLst/>
        </a:prstGeom>
      </xdr:spPr>
      <xdr:style>
        <a:lnRef idx="1">
          <a:schemeClr val="accent3"/>
        </a:lnRef>
        <a:fillRef idx="0">
          <a:schemeClr val="accent3"/>
        </a:fillRef>
        <a:effectRef idx="0">
          <a:schemeClr val="accent3"/>
        </a:effectRef>
        <a:fontRef idx="minor">
          <a:schemeClr val="tx1"/>
        </a:fontRef>
      </xdr:style>
    </xdr:cxnSp>
    <xdr:clientData/>
  </xdr:twoCellAnchor>
  <xdr:twoCellAnchor>
    <xdr:from>
      <xdr:col>2</xdr:col>
      <xdr:colOff>643466</xdr:colOff>
      <xdr:row>5</xdr:row>
      <xdr:rowOff>8467</xdr:rowOff>
    </xdr:from>
    <xdr:to>
      <xdr:col>15</xdr:col>
      <xdr:colOff>84666</xdr:colOff>
      <xdr:row>39</xdr:row>
      <xdr:rowOff>126999</xdr:rowOff>
    </xdr:to>
    <xdr:sp macro="" textlink="">
      <xdr:nvSpPr>
        <xdr:cNvPr id="2" name="Rectangle: Rounded Corners 1">
          <a:extLst>
            <a:ext uri="{FF2B5EF4-FFF2-40B4-BE49-F238E27FC236}">
              <a16:creationId xmlns:a16="http://schemas.microsoft.com/office/drawing/2014/main" id="{EC564625-584D-99F2-F67D-64980B43A8EF}"/>
            </a:ext>
          </a:extLst>
        </xdr:cNvPr>
        <xdr:cNvSpPr/>
      </xdr:nvSpPr>
      <xdr:spPr>
        <a:xfrm>
          <a:off x="1862666" y="939800"/>
          <a:ext cx="7526867" cy="6451599"/>
        </a:xfrm>
        <a:prstGeom prst="roundRect">
          <a:avLst>
            <a:gd name="adj" fmla="val 7727"/>
          </a:avLst>
        </a:prstGeom>
        <a:noFill/>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143085</xdr:colOff>
      <xdr:row>27</xdr:row>
      <xdr:rowOff>27093</xdr:rowOff>
    </xdr:from>
    <xdr:to>
      <xdr:col>14</xdr:col>
      <xdr:colOff>499532</xdr:colOff>
      <xdr:row>38</xdr:row>
      <xdr:rowOff>143934</xdr:rowOff>
    </xdr:to>
    <xdr:sp macro="" textlink="">
      <xdr:nvSpPr>
        <xdr:cNvPr id="8" name="Rectangle: Rounded Corners 7">
          <a:extLst>
            <a:ext uri="{FF2B5EF4-FFF2-40B4-BE49-F238E27FC236}">
              <a16:creationId xmlns:a16="http://schemas.microsoft.com/office/drawing/2014/main" id="{83674793-E0E6-4530-8094-CFEE09FD8A4A}"/>
            </a:ext>
          </a:extLst>
        </xdr:cNvPr>
        <xdr:cNvSpPr/>
      </xdr:nvSpPr>
      <xdr:spPr>
        <a:xfrm>
          <a:off x="1971885" y="5056293"/>
          <a:ext cx="7062047" cy="2165774"/>
        </a:xfrm>
        <a:prstGeom prst="roundRect">
          <a:avLst>
            <a:gd name="adj" fmla="val 8495"/>
          </a:avLst>
        </a:prstGeom>
        <a:noFill/>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200"/>
        </a:p>
      </xdr:txBody>
    </xdr:sp>
    <xdr:clientData/>
  </xdr:twoCellAnchor>
  <xdr:twoCellAnchor>
    <xdr:from>
      <xdr:col>3</xdr:col>
      <xdr:colOff>292382</xdr:colOff>
      <xdr:row>27</xdr:row>
      <xdr:rowOff>160866</xdr:rowOff>
    </xdr:from>
    <xdr:to>
      <xdr:col>7</xdr:col>
      <xdr:colOff>258515</xdr:colOff>
      <xdr:row>29</xdr:row>
      <xdr:rowOff>25401</xdr:rowOff>
    </xdr:to>
    <xdr:sp macro="" textlink="">
      <xdr:nvSpPr>
        <xdr:cNvPr id="9" name="TextBox 8">
          <a:extLst>
            <a:ext uri="{FF2B5EF4-FFF2-40B4-BE49-F238E27FC236}">
              <a16:creationId xmlns:a16="http://schemas.microsoft.com/office/drawing/2014/main" id="{246C6CCB-D263-4960-BCC6-225A662494B2}"/>
            </a:ext>
          </a:extLst>
        </xdr:cNvPr>
        <xdr:cNvSpPr txBox="1"/>
      </xdr:nvSpPr>
      <xdr:spPr>
        <a:xfrm>
          <a:off x="2282049" y="5274733"/>
          <a:ext cx="2404533" cy="2370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b="1">
              <a:solidFill>
                <a:schemeClr val="tx1">
                  <a:lumMod val="75000"/>
                  <a:lumOff val="25000"/>
                </a:schemeClr>
              </a:solidFill>
            </a:rPr>
            <a:t>Major</a:t>
          </a:r>
          <a:r>
            <a:rPr lang="en-IN" sz="1600" b="1" baseline="0">
              <a:solidFill>
                <a:schemeClr val="tx1">
                  <a:lumMod val="75000"/>
                  <a:lumOff val="25000"/>
                </a:schemeClr>
              </a:solidFill>
            </a:rPr>
            <a:t> </a:t>
          </a:r>
          <a:r>
            <a:rPr lang="en-IN" sz="1800" b="1" baseline="0">
              <a:solidFill>
                <a:schemeClr val="tx1">
                  <a:lumMod val="75000"/>
                  <a:lumOff val="25000"/>
                </a:schemeClr>
              </a:solidFill>
            </a:rPr>
            <a:t>Attractions</a:t>
          </a:r>
          <a:endParaRPr lang="en-IN" sz="1600" b="1">
            <a:solidFill>
              <a:schemeClr val="tx1">
                <a:lumMod val="75000"/>
                <a:lumOff val="25000"/>
              </a:schemeClr>
            </a:solidFill>
          </a:endParaRPr>
        </a:p>
      </xdr:txBody>
    </xdr:sp>
    <xdr:clientData/>
  </xdr:twoCellAnchor>
  <xdr:twoCellAnchor>
    <xdr:from>
      <xdr:col>3</xdr:col>
      <xdr:colOff>287866</xdr:colOff>
      <xdr:row>29</xdr:row>
      <xdr:rowOff>8467</xdr:rowOff>
    </xdr:from>
    <xdr:to>
      <xdr:col>14</xdr:col>
      <xdr:colOff>313266</xdr:colOff>
      <xdr:row>38</xdr:row>
      <xdr:rowOff>59267</xdr:rowOff>
    </xdr:to>
    <xdr:sp macro="" textlink="DataPull!J3">
      <xdr:nvSpPr>
        <xdr:cNvPr id="11" name="TextBox 10">
          <a:extLst>
            <a:ext uri="{FF2B5EF4-FFF2-40B4-BE49-F238E27FC236}">
              <a16:creationId xmlns:a16="http://schemas.microsoft.com/office/drawing/2014/main" id="{A5382B38-4BE3-620F-9F9F-17E855BD1139}"/>
            </a:ext>
          </a:extLst>
        </xdr:cNvPr>
        <xdr:cNvSpPr txBox="1"/>
      </xdr:nvSpPr>
      <xdr:spPr>
        <a:xfrm>
          <a:off x="2116666" y="5410200"/>
          <a:ext cx="6731000" cy="172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F63A965-B378-43FF-ABB8-1C1ABB438D6E}" type="TxLink">
            <a:rPr lang="en-US" sz="1600" b="1" i="0" u="none" strike="noStrike">
              <a:solidFill>
                <a:schemeClr val="accent4">
                  <a:lumMod val="75000"/>
                </a:schemeClr>
              </a:solidFill>
              <a:latin typeface="Calibri"/>
              <a:ea typeface="Calibri"/>
              <a:cs typeface="Calibri"/>
            </a:rPr>
            <a:pPr marL="0" indent="0" algn="l"/>
            <a:t>-&gt; Statue of Liberty and Ellis Island
-&gt; Central Park
-&gt; Empire State Building
-&gt; Times Square
-&gt; Metropolitan Museum of Art
-&gt; One World Trade Center and 9/11 Memorial and Museum
-&gt; Broadway
-&gt; Rockefeller Center</a:t>
          </a:fld>
          <a:endParaRPr lang="en-IN" sz="1600" b="1" i="0" u="none" strike="noStrike">
            <a:solidFill>
              <a:schemeClr val="accent4">
                <a:lumMod val="75000"/>
              </a:schemeClr>
            </a:solidFill>
            <a:latin typeface="Calibri"/>
            <a:ea typeface="Calibri"/>
            <a:cs typeface="Calibri"/>
          </a:endParaRPr>
        </a:p>
      </xdr:txBody>
    </xdr:sp>
    <xdr:clientData/>
  </xdr:twoCellAnchor>
  <xdr:twoCellAnchor>
    <xdr:from>
      <xdr:col>15</xdr:col>
      <xdr:colOff>194733</xdr:colOff>
      <xdr:row>4</xdr:row>
      <xdr:rowOff>177800</xdr:rowOff>
    </xdr:from>
    <xdr:to>
      <xdr:col>22</xdr:col>
      <xdr:colOff>423333</xdr:colOff>
      <xdr:row>39</xdr:row>
      <xdr:rowOff>110066</xdr:rowOff>
    </xdr:to>
    <xdr:sp macro="" textlink="">
      <xdr:nvSpPr>
        <xdr:cNvPr id="15" name="Rectangle: Rounded Corners 14">
          <a:extLst>
            <a:ext uri="{FF2B5EF4-FFF2-40B4-BE49-F238E27FC236}">
              <a16:creationId xmlns:a16="http://schemas.microsoft.com/office/drawing/2014/main" id="{D78CB991-4147-4549-B455-FBDD7B624EEE}"/>
            </a:ext>
          </a:extLst>
        </xdr:cNvPr>
        <xdr:cNvSpPr/>
      </xdr:nvSpPr>
      <xdr:spPr>
        <a:xfrm>
          <a:off x="9499600" y="922867"/>
          <a:ext cx="4216400" cy="6536266"/>
        </a:xfrm>
        <a:prstGeom prst="roundRect">
          <a:avLst>
            <a:gd name="adj" fmla="val 7727"/>
          </a:avLst>
        </a:prstGeom>
        <a:noFill/>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322579</xdr:colOff>
      <xdr:row>9</xdr:row>
      <xdr:rowOff>124459</xdr:rowOff>
    </xdr:from>
    <xdr:to>
      <xdr:col>18</xdr:col>
      <xdr:colOff>419099</xdr:colOff>
      <xdr:row>17</xdr:row>
      <xdr:rowOff>97366</xdr:rowOff>
    </xdr:to>
    <xdr:sp macro="" textlink="">
      <xdr:nvSpPr>
        <xdr:cNvPr id="17" name="Rectangle: Rounded Corners 16">
          <a:extLst>
            <a:ext uri="{FF2B5EF4-FFF2-40B4-BE49-F238E27FC236}">
              <a16:creationId xmlns:a16="http://schemas.microsoft.com/office/drawing/2014/main" id="{EA34DBCF-C111-4CDA-810B-0919946EEB7B}"/>
            </a:ext>
          </a:extLst>
        </xdr:cNvPr>
        <xdr:cNvSpPr/>
      </xdr:nvSpPr>
      <xdr:spPr>
        <a:xfrm>
          <a:off x="9627446" y="1843192"/>
          <a:ext cx="1645920" cy="1463041"/>
        </a:xfrm>
        <a:prstGeom prst="roundRect">
          <a:avLst/>
        </a:prstGeom>
        <a:noFill/>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17779</xdr:colOff>
      <xdr:row>18</xdr:row>
      <xdr:rowOff>22859</xdr:rowOff>
    </xdr:from>
    <xdr:to>
      <xdr:col>18</xdr:col>
      <xdr:colOff>444499</xdr:colOff>
      <xdr:row>25</xdr:row>
      <xdr:rowOff>182033</xdr:rowOff>
    </xdr:to>
    <xdr:sp macro="" textlink="">
      <xdr:nvSpPr>
        <xdr:cNvPr id="20" name="Rectangle: Rounded Corners 19">
          <a:extLst>
            <a:ext uri="{FF2B5EF4-FFF2-40B4-BE49-F238E27FC236}">
              <a16:creationId xmlns:a16="http://schemas.microsoft.com/office/drawing/2014/main" id="{93C42597-55C0-F132-9F54-FA909537FAD8}"/>
            </a:ext>
          </a:extLst>
        </xdr:cNvPr>
        <xdr:cNvSpPr/>
      </xdr:nvSpPr>
      <xdr:spPr>
        <a:xfrm>
          <a:off x="9652846" y="3417992"/>
          <a:ext cx="1645920" cy="1463041"/>
        </a:xfrm>
        <a:prstGeom prst="roundRect">
          <a:avLst/>
        </a:prstGeom>
        <a:noFill/>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334434</xdr:colOff>
      <xdr:row>17</xdr:row>
      <xdr:rowOff>156633</xdr:rowOff>
    </xdr:from>
    <xdr:to>
      <xdr:col>22</xdr:col>
      <xdr:colOff>151554</xdr:colOff>
      <xdr:row>25</xdr:row>
      <xdr:rowOff>129541</xdr:rowOff>
    </xdr:to>
    <xdr:sp macro="" textlink="">
      <xdr:nvSpPr>
        <xdr:cNvPr id="27" name="Rectangle: Rounded Corners 26">
          <a:extLst>
            <a:ext uri="{FF2B5EF4-FFF2-40B4-BE49-F238E27FC236}">
              <a16:creationId xmlns:a16="http://schemas.microsoft.com/office/drawing/2014/main" id="{D0BE8F08-02FA-F5F5-659E-8AF3BE2441B4}"/>
            </a:ext>
          </a:extLst>
        </xdr:cNvPr>
        <xdr:cNvSpPr/>
      </xdr:nvSpPr>
      <xdr:spPr>
        <a:xfrm>
          <a:off x="11798301" y="3365500"/>
          <a:ext cx="1645920" cy="1463041"/>
        </a:xfrm>
        <a:prstGeom prst="roundRect">
          <a:avLst/>
        </a:prstGeom>
        <a:noFill/>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26246</xdr:colOff>
      <xdr:row>26</xdr:row>
      <xdr:rowOff>124459</xdr:rowOff>
    </xdr:from>
    <xdr:to>
      <xdr:col>18</xdr:col>
      <xdr:colOff>452966</xdr:colOff>
      <xdr:row>34</xdr:row>
      <xdr:rowOff>97367</xdr:rowOff>
    </xdr:to>
    <xdr:sp macro="" textlink="">
      <xdr:nvSpPr>
        <xdr:cNvPr id="28" name="Rectangle: Rounded Corners 27">
          <a:extLst>
            <a:ext uri="{FF2B5EF4-FFF2-40B4-BE49-F238E27FC236}">
              <a16:creationId xmlns:a16="http://schemas.microsoft.com/office/drawing/2014/main" id="{9CAE0474-C7A8-C960-F505-BB42ADBB8D8B}"/>
            </a:ext>
          </a:extLst>
        </xdr:cNvPr>
        <xdr:cNvSpPr/>
      </xdr:nvSpPr>
      <xdr:spPr>
        <a:xfrm>
          <a:off x="9661313" y="5009726"/>
          <a:ext cx="1645920" cy="1463041"/>
        </a:xfrm>
        <a:prstGeom prst="roundRect">
          <a:avLst/>
        </a:prstGeom>
        <a:noFill/>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334434</xdr:colOff>
      <xdr:row>26</xdr:row>
      <xdr:rowOff>115993</xdr:rowOff>
    </xdr:from>
    <xdr:to>
      <xdr:col>22</xdr:col>
      <xdr:colOff>151554</xdr:colOff>
      <xdr:row>34</xdr:row>
      <xdr:rowOff>88901</xdr:rowOff>
    </xdr:to>
    <xdr:sp macro="" textlink="">
      <xdr:nvSpPr>
        <xdr:cNvPr id="29" name="Rectangle: Rounded Corners 28">
          <a:extLst>
            <a:ext uri="{FF2B5EF4-FFF2-40B4-BE49-F238E27FC236}">
              <a16:creationId xmlns:a16="http://schemas.microsoft.com/office/drawing/2014/main" id="{CF765C2D-6F18-C6C5-32A3-02D1F7235C29}"/>
            </a:ext>
          </a:extLst>
        </xdr:cNvPr>
        <xdr:cNvSpPr/>
      </xdr:nvSpPr>
      <xdr:spPr>
        <a:xfrm>
          <a:off x="11798301" y="5001260"/>
          <a:ext cx="1645920" cy="1463041"/>
        </a:xfrm>
        <a:prstGeom prst="roundRect">
          <a:avLst/>
        </a:prstGeom>
        <a:noFill/>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70728</xdr:colOff>
      <xdr:row>11</xdr:row>
      <xdr:rowOff>85512</xdr:rowOff>
    </xdr:from>
    <xdr:to>
      <xdr:col>18</xdr:col>
      <xdr:colOff>358730</xdr:colOff>
      <xdr:row>13</xdr:row>
      <xdr:rowOff>16931</xdr:rowOff>
    </xdr:to>
    <xdr:grpSp>
      <xdr:nvGrpSpPr>
        <xdr:cNvPr id="37" name="Group 36">
          <a:extLst>
            <a:ext uri="{FF2B5EF4-FFF2-40B4-BE49-F238E27FC236}">
              <a16:creationId xmlns:a16="http://schemas.microsoft.com/office/drawing/2014/main" id="{96337C8D-DC80-B30F-7D5B-55462DDF21F2}"/>
            </a:ext>
          </a:extLst>
        </xdr:cNvPr>
        <xdr:cNvGrpSpPr/>
      </xdr:nvGrpSpPr>
      <xdr:grpSpPr>
        <a:xfrm>
          <a:off x="10234747" y="2171366"/>
          <a:ext cx="1566040" cy="293128"/>
          <a:chOff x="9584266" y="1946487"/>
          <a:chExt cx="1507202" cy="304691"/>
        </a:xfrm>
      </xdr:grpSpPr>
      <xdr:sp macro="" textlink="">
        <xdr:nvSpPr>
          <xdr:cNvPr id="30" name="TextBox 29">
            <a:extLst>
              <a:ext uri="{FF2B5EF4-FFF2-40B4-BE49-F238E27FC236}">
                <a16:creationId xmlns:a16="http://schemas.microsoft.com/office/drawing/2014/main" id="{1B74D383-F611-485B-95A4-36A558772EF4}"/>
              </a:ext>
            </a:extLst>
          </xdr:cNvPr>
          <xdr:cNvSpPr txBox="1"/>
        </xdr:nvSpPr>
        <xdr:spPr>
          <a:xfrm>
            <a:off x="9584266" y="1946487"/>
            <a:ext cx="1375673" cy="303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tx1">
                    <a:lumMod val="75000"/>
                    <a:lumOff val="25000"/>
                  </a:schemeClr>
                </a:solidFill>
              </a:rPr>
              <a:t>Temperature</a:t>
            </a:r>
          </a:p>
        </xdr:txBody>
      </xdr:sp>
      <xdr:pic>
        <xdr:nvPicPr>
          <xdr:cNvPr id="31" name="Graphic 30" descr="Thermometer with solid fill">
            <a:extLst>
              <a:ext uri="{FF2B5EF4-FFF2-40B4-BE49-F238E27FC236}">
                <a16:creationId xmlns:a16="http://schemas.microsoft.com/office/drawing/2014/main" id="{24659DE7-420C-425D-BA85-522E03E9B0C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0816780" y="1988711"/>
            <a:ext cx="274688" cy="262467"/>
          </a:xfrm>
          <a:prstGeom prst="rect">
            <a:avLst/>
          </a:prstGeom>
        </xdr:spPr>
      </xdr:pic>
    </xdr:grpSp>
    <xdr:clientData/>
  </xdr:twoCellAnchor>
  <xdr:twoCellAnchor>
    <xdr:from>
      <xdr:col>16</xdr:col>
      <xdr:colOff>173310</xdr:colOff>
      <xdr:row>12</xdr:row>
      <xdr:rowOff>149013</xdr:rowOff>
    </xdr:from>
    <xdr:to>
      <xdr:col>18</xdr:col>
      <xdr:colOff>163736</xdr:colOff>
      <xdr:row>14</xdr:row>
      <xdr:rowOff>173890</xdr:rowOff>
    </xdr:to>
    <xdr:sp macro="" textlink="Temperatures!B22">
      <xdr:nvSpPr>
        <xdr:cNvPr id="33" name="TextBox 32">
          <a:extLst>
            <a:ext uri="{FF2B5EF4-FFF2-40B4-BE49-F238E27FC236}">
              <a16:creationId xmlns:a16="http://schemas.microsoft.com/office/drawing/2014/main" id="{E529DEAC-98D1-8D50-BC67-6A2C83A5F699}"/>
            </a:ext>
          </a:extLst>
        </xdr:cNvPr>
        <xdr:cNvSpPr txBox="1"/>
      </xdr:nvSpPr>
      <xdr:spPr>
        <a:xfrm>
          <a:off x="9808377" y="2426546"/>
          <a:ext cx="1209626" cy="397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5A8FBDD-4AAD-4349-97EE-674453B63336}" type="TxLink">
            <a:rPr lang="en-US" sz="1600" b="1" i="0" u="none" strike="noStrike">
              <a:solidFill>
                <a:schemeClr val="accent4">
                  <a:lumMod val="75000"/>
                </a:schemeClr>
              </a:solidFill>
              <a:latin typeface="Calibri"/>
              <a:ea typeface="Calibri"/>
              <a:cs typeface="Calibri"/>
            </a:rPr>
            <a:pPr algn="ctr"/>
            <a:t>Pheonix</a:t>
          </a:fld>
          <a:endParaRPr lang="en-IN" sz="1600" b="1">
            <a:solidFill>
              <a:schemeClr val="accent4">
                <a:lumMod val="75000"/>
              </a:schemeClr>
            </a:solidFill>
          </a:endParaRPr>
        </a:p>
      </xdr:txBody>
    </xdr:sp>
    <xdr:clientData/>
  </xdr:twoCellAnchor>
  <xdr:twoCellAnchor>
    <xdr:from>
      <xdr:col>16</xdr:col>
      <xdr:colOff>194876</xdr:colOff>
      <xdr:row>10</xdr:row>
      <xdr:rowOff>33872</xdr:rowOff>
    </xdr:from>
    <xdr:to>
      <xdr:col>17</xdr:col>
      <xdr:colOff>24188</xdr:colOff>
      <xdr:row>11</xdr:row>
      <xdr:rowOff>48773</xdr:rowOff>
    </xdr:to>
    <xdr:sp macro="[0]!HighTemp" textlink="">
      <xdr:nvSpPr>
        <xdr:cNvPr id="38" name="Rectangle: Rounded Corners 37">
          <a:extLst>
            <a:ext uri="{FF2B5EF4-FFF2-40B4-BE49-F238E27FC236}">
              <a16:creationId xmlns:a16="http://schemas.microsoft.com/office/drawing/2014/main" id="{20917019-59BF-B516-E88B-EE939164789D}"/>
            </a:ext>
          </a:extLst>
        </xdr:cNvPr>
        <xdr:cNvSpPr/>
      </xdr:nvSpPr>
      <xdr:spPr>
        <a:xfrm>
          <a:off x="9829943" y="1938872"/>
          <a:ext cx="438912" cy="201168"/>
        </a:xfrm>
        <a:prstGeom prst="roundRect">
          <a:avLst/>
        </a:prstGeom>
        <a:solidFill>
          <a:srgbClr val="7458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000">
              <a:solidFill>
                <a:schemeClr val="lt1"/>
              </a:solidFill>
              <a:latin typeface="+mn-lt"/>
              <a:ea typeface="+mn-ea"/>
              <a:cs typeface="+mn-cs"/>
            </a:rPr>
            <a:t>High</a:t>
          </a:r>
        </a:p>
      </xdr:txBody>
    </xdr:sp>
    <xdr:clientData/>
  </xdr:twoCellAnchor>
  <xdr:twoCellAnchor>
    <xdr:from>
      <xdr:col>17</xdr:col>
      <xdr:colOff>469118</xdr:colOff>
      <xdr:row>10</xdr:row>
      <xdr:rowOff>32454</xdr:rowOff>
    </xdr:from>
    <xdr:to>
      <xdr:col>18</xdr:col>
      <xdr:colOff>298430</xdr:colOff>
      <xdr:row>11</xdr:row>
      <xdr:rowOff>47355</xdr:rowOff>
    </xdr:to>
    <xdr:sp macro="[0]!LowTemp" textlink="">
      <xdr:nvSpPr>
        <xdr:cNvPr id="42" name="Rectangle: Rounded Corners 41">
          <a:extLst>
            <a:ext uri="{FF2B5EF4-FFF2-40B4-BE49-F238E27FC236}">
              <a16:creationId xmlns:a16="http://schemas.microsoft.com/office/drawing/2014/main" id="{E778F3A6-EB24-ED62-7EDF-986B91B63604}"/>
            </a:ext>
          </a:extLst>
        </xdr:cNvPr>
        <xdr:cNvSpPr/>
      </xdr:nvSpPr>
      <xdr:spPr>
        <a:xfrm>
          <a:off x="10713785" y="1937454"/>
          <a:ext cx="438912" cy="201168"/>
        </a:xfrm>
        <a:prstGeom prst="roundRect">
          <a:avLst/>
        </a:prstGeom>
        <a:solidFill>
          <a:srgbClr val="BC8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a:t>Low</a:t>
          </a:r>
        </a:p>
      </xdr:txBody>
    </xdr:sp>
    <xdr:clientData/>
  </xdr:twoCellAnchor>
  <xdr:twoCellAnchor>
    <xdr:from>
      <xdr:col>16</xdr:col>
      <xdr:colOff>194876</xdr:colOff>
      <xdr:row>18</xdr:row>
      <xdr:rowOff>123835</xdr:rowOff>
    </xdr:from>
    <xdr:to>
      <xdr:col>17</xdr:col>
      <xdr:colOff>24188</xdr:colOff>
      <xdr:row>19</xdr:row>
      <xdr:rowOff>138736</xdr:rowOff>
    </xdr:to>
    <xdr:sp macro="[0]!HighRain" textlink="">
      <xdr:nvSpPr>
        <xdr:cNvPr id="56" name="Rectangle: Rounded Corners 55">
          <a:extLst>
            <a:ext uri="{FF2B5EF4-FFF2-40B4-BE49-F238E27FC236}">
              <a16:creationId xmlns:a16="http://schemas.microsoft.com/office/drawing/2014/main" id="{3B9A56A8-5E34-83EA-A68C-91AEE382EE31}"/>
            </a:ext>
          </a:extLst>
        </xdr:cNvPr>
        <xdr:cNvSpPr/>
      </xdr:nvSpPr>
      <xdr:spPr>
        <a:xfrm>
          <a:off x="9829943" y="3518968"/>
          <a:ext cx="438912" cy="201168"/>
        </a:xfrm>
        <a:prstGeom prst="roundRect">
          <a:avLst/>
        </a:prstGeom>
        <a:solidFill>
          <a:srgbClr val="7458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a:t>High</a:t>
          </a:r>
        </a:p>
      </xdr:txBody>
    </xdr:sp>
    <xdr:clientData/>
  </xdr:twoCellAnchor>
  <xdr:twoCellAnchor>
    <xdr:from>
      <xdr:col>17</xdr:col>
      <xdr:colOff>469118</xdr:colOff>
      <xdr:row>18</xdr:row>
      <xdr:rowOff>122417</xdr:rowOff>
    </xdr:from>
    <xdr:to>
      <xdr:col>18</xdr:col>
      <xdr:colOff>298430</xdr:colOff>
      <xdr:row>19</xdr:row>
      <xdr:rowOff>137318</xdr:rowOff>
    </xdr:to>
    <xdr:sp macro="[0]!LowRain" textlink="">
      <xdr:nvSpPr>
        <xdr:cNvPr id="57" name="Rectangle: Rounded Corners 56">
          <a:extLst>
            <a:ext uri="{FF2B5EF4-FFF2-40B4-BE49-F238E27FC236}">
              <a16:creationId xmlns:a16="http://schemas.microsoft.com/office/drawing/2014/main" id="{B68FDC4D-5D03-F8DB-DE45-F0750B0DD469}"/>
            </a:ext>
          </a:extLst>
        </xdr:cNvPr>
        <xdr:cNvSpPr/>
      </xdr:nvSpPr>
      <xdr:spPr>
        <a:xfrm>
          <a:off x="10713785" y="3517550"/>
          <a:ext cx="438912" cy="201168"/>
        </a:xfrm>
        <a:prstGeom prst="roundRect">
          <a:avLst/>
        </a:prstGeom>
        <a:solidFill>
          <a:srgbClr val="BC8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a:t>Low</a:t>
          </a:r>
        </a:p>
      </xdr:txBody>
    </xdr:sp>
    <xdr:clientData/>
  </xdr:twoCellAnchor>
  <xdr:twoCellAnchor>
    <xdr:from>
      <xdr:col>19</xdr:col>
      <xdr:colOff>542741</xdr:colOff>
      <xdr:row>18</xdr:row>
      <xdr:rowOff>101034</xdr:rowOff>
    </xdr:from>
    <xdr:to>
      <xdr:col>20</xdr:col>
      <xdr:colOff>372053</xdr:colOff>
      <xdr:row>19</xdr:row>
      <xdr:rowOff>115935</xdr:rowOff>
    </xdr:to>
    <xdr:sp macro="[0]!HighCrime" textlink="">
      <xdr:nvSpPr>
        <xdr:cNvPr id="63" name="Rectangle: Rounded Corners 62">
          <a:extLst>
            <a:ext uri="{FF2B5EF4-FFF2-40B4-BE49-F238E27FC236}">
              <a16:creationId xmlns:a16="http://schemas.microsoft.com/office/drawing/2014/main" id="{1AF7B611-BD49-0378-DD11-D366A4BE8AD6}"/>
            </a:ext>
          </a:extLst>
        </xdr:cNvPr>
        <xdr:cNvSpPr/>
      </xdr:nvSpPr>
      <xdr:spPr>
        <a:xfrm>
          <a:off x="12006608" y="3496167"/>
          <a:ext cx="438912" cy="201168"/>
        </a:xfrm>
        <a:prstGeom prst="roundRect">
          <a:avLst/>
        </a:prstGeom>
        <a:solidFill>
          <a:srgbClr val="7458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a:t>High</a:t>
          </a:r>
        </a:p>
      </xdr:txBody>
    </xdr:sp>
    <xdr:clientData/>
  </xdr:twoCellAnchor>
  <xdr:twoCellAnchor>
    <xdr:from>
      <xdr:col>21</xdr:col>
      <xdr:colOff>175015</xdr:colOff>
      <xdr:row>18</xdr:row>
      <xdr:rowOff>103075</xdr:rowOff>
    </xdr:from>
    <xdr:to>
      <xdr:col>22</xdr:col>
      <xdr:colOff>0</xdr:colOff>
      <xdr:row>19</xdr:row>
      <xdr:rowOff>118533</xdr:rowOff>
    </xdr:to>
    <xdr:sp macro="[0]!LowCrime" textlink="">
      <xdr:nvSpPr>
        <xdr:cNvPr id="14337" name="Rectangle: Rounded Corners 14336">
          <a:extLst>
            <a:ext uri="{FF2B5EF4-FFF2-40B4-BE49-F238E27FC236}">
              <a16:creationId xmlns:a16="http://schemas.microsoft.com/office/drawing/2014/main" id="{6AA28087-1917-2B93-A368-F1B4CE6BB2C0}"/>
            </a:ext>
          </a:extLst>
        </xdr:cNvPr>
        <xdr:cNvSpPr/>
      </xdr:nvSpPr>
      <xdr:spPr>
        <a:xfrm>
          <a:off x="12858082" y="3498208"/>
          <a:ext cx="434585" cy="201725"/>
        </a:xfrm>
        <a:prstGeom prst="roundRect">
          <a:avLst/>
        </a:prstGeom>
        <a:solidFill>
          <a:srgbClr val="BC8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a:t>Low</a:t>
          </a:r>
        </a:p>
      </xdr:txBody>
    </xdr:sp>
    <xdr:clientData/>
  </xdr:twoCellAnchor>
  <xdr:twoCellAnchor>
    <xdr:from>
      <xdr:col>16</xdr:col>
      <xdr:colOff>194876</xdr:colOff>
      <xdr:row>27</xdr:row>
      <xdr:rowOff>53497</xdr:rowOff>
    </xdr:from>
    <xdr:to>
      <xdr:col>17</xdr:col>
      <xdr:colOff>24188</xdr:colOff>
      <xdr:row>28</xdr:row>
      <xdr:rowOff>68398</xdr:rowOff>
    </xdr:to>
    <xdr:sp macro="[0]!HighCOL" textlink="">
      <xdr:nvSpPr>
        <xdr:cNvPr id="14339" name="Rectangle: Rounded Corners 14338">
          <a:extLst>
            <a:ext uri="{FF2B5EF4-FFF2-40B4-BE49-F238E27FC236}">
              <a16:creationId xmlns:a16="http://schemas.microsoft.com/office/drawing/2014/main" id="{5DD5FEA3-0DBF-6CD2-DB3A-58FDBB2DA321}"/>
            </a:ext>
          </a:extLst>
        </xdr:cNvPr>
        <xdr:cNvSpPr/>
      </xdr:nvSpPr>
      <xdr:spPr>
        <a:xfrm>
          <a:off x="9829943" y="5125030"/>
          <a:ext cx="438912" cy="201168"/>
        </a:xfrm>
        <a:prstGeom prst="roundRect">
          <a:avLst/>
        </a:prstGeom>
        <a:solidFill>
          <a:srgbClr val="7458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a:t>High</a:t>
          </a:r>
        </a:p>
      </xdr:txBody>
    </xdr:sp>
    <xdr:clientData/>
  </xdr:twoCellAnchor>
  <xdr:twoCellAnchor>
    <xdr:from>
      <xdr:col>17</xdr:col>
      <xdr:colOff>469118</xdr:colOff>
      <xdr:row>27</xdr:row>
      <xdr:rowOff>52079</xdr:rowOff>
    </xdr:from>
    <xdr:to>
      <xdr:col>18</xdr:col>
      <xdr:colOff>298430</xdr:colOff>
      <xdr:row>28</xdr:row>
      <xdr:rowOff>66980</xdr:rowOff>
    </xdr:to>
    <xdr:sp macro="[0]!LowCOL" textlink="">
      <xdr:nvSpPr>
        <xdr:cNvPr id="14344" name="Rectangle: Rounded Corners 14343">
          <a:extLst>
            <a:ext uri="{FF2B5EF4-FFF2-40B4-BE49-F238E27FC236}">
              <a16:creationId xmlns:a16="http://schemas.microsoft.com/office/drawing/2014/main" id="{5A23B6C5-18F5-D63D-3050-58CAF0191EEC}"/>
            </a:ext>
          </a:extLst>
        </xdr:cNvPr>
        <xdr:cNvSpPr/>
      </xdr:nvSpPr>
      <xdr:spPr>
        <a:xfrm>
          <a:off x="10713785" y="5123612"/>
          <a:ext cx="438912" cy="201168"/>
        </a:xfrm>
        <a:prstGeom prst="roundRect">
          <a:avLst/>
        </a:prstGeom>
        <a:solidFill>
          <a:srgbClr val="BC8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a:t>Low</a:t>
          </a:r>
        </a:p>
      </xdr:txBody>
    </xdr:sp>
    <xdr:clientData/>
  </xdr:twoCellAnchor>
  <xdr:twoCellAnchor>
    <xdr:from>
      <xdr:col>19</xdr:col>
      <xdr:colOff>542741</xdr:colOff>
      <xdr:row>27</xdr:row>
      <xdr:rowOff>52839</xdr:rowOff>
    </xdr:from>
    <xdr:to>
      <xdr:col>20</xdr:col>
      <xdr:colOff>372053</xdr:colOff>
      <xdr:row>28</xdr:row>
      <xdr:rowOff>67740</xdr:rowOff>
    </xdr:to>
    <xdr:sp macro="[0]!HighTax" textlink="">
      <xdr:nvSpPr>
        <xdr:cNvPr id="14345" name="Rectangle: Rounded Corners 14344">
          <a:extLst>
            <a:ext uri="{FF2B5EF4-FFF2-40B4-BE49-F238E27FC236}">
              <a16:creationId xmlns:a16="http://schemas.microsoft.com/office/drawing/2014/main" id="{A517862A-FE6C-1882-6966-0C7CF2DA34A5}"/>
            </a:ext>
          </a:extLst>
        </xdr:cNvPr>
        <xdr:cNvSpPr/>
      </xdr:nvSpPr>
      <xdr:spPr>
        <a:xfrm>
          <a:off x="12006608" y="5124372"/>
          <a:ext cx="438912" cy="201168"/>
        </a:xfrm>
        <a:prstGeom prst="roundRect">
          <a:avLst/>
        </a:prstGeom>
        <a:solidFill>
          <a:srgbClr val="7458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a:t>High</a:t>
          </a:r>
        </a:p>
      </xdr:txBody>
    </xdr:sp>
    <xdr:clientData/>
  </xdr:twoCellAnchor>
  <xdr:twoCellAnchor>
    <xdr:from>
      <xdr:col>21</xdr:col>
      <xdr:colOff>170688</xdr:colOff>
      <xdr:row>27</xdr:row>
      <xdr:rowOff>54880</xdr:rowOff>
    </xdr:from>
    <xdr:to>
      <xdr:col>22</xdr:col>
      <xdr:colOff>0</xdr:colOff>
      <xdr:row>28</xdr:row>
      <xdr:rowOff>69781</xdr:rowOff>
    </xdr:to>
    <xdr:sp macro="[0]!LowTax" textlink="">
      <xdr:nvSpPr>
        <xdr:cNvPr id="14346" name="Rectangle: Rounded Corners 14345">
          <a:extLst>
            <a:ext uri="{FF2B5EF4-FFF2-40B4-BE49-F238E27FC236}">
              <a16:creationId xmlns:a16="http://schemas.microsoft.com/office/drawing/2014/main" id="{246568BC-DDA8-364E-902B-166F25E1FEAA}"/>
            </a:ext>
          </a:extLst>
        </xdr:cNvPr>
        <xdr:cNvSpPr/>
      </xdr:nvSpPr>
      <xdr:spPr>
        <a:xfrm>
          <a:off x="12853755" y="5126413"/>
          <a:ext cx="438912" cy="201168"/>
        </a:xfrm>
        <a:prstGeom prst="roundRect">
          <a:avLst/>
        </a:prstGeom>
        <a:solidFill>
          <a:srgbClr val="BC8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a:t>Low</a:t>
          </a:r>
        </a:p>
      </xdr:txBody>
    </xdr:sp>
    <xdr:clientData/>
  </xdr:twoCellAnchor>
  <xdr:twoCellAnchor>
    <xdr:from>
      <xdr:col>16</xdr:col>
      <xdr:colOff>164168</xdr:colOff>
      <xdr:row>14</xdr:row>
      <xdr:rowOff>47773</xdr:rowOff>
    </xdr:from>
    <xdr:to>
      <xdr:col>17</xdr:col>
      <xdr:colOff>520419</xdr:colOff>
      <xdr:row>16</xdr:row>
      <xdr:rowOff>72649</xdr:rowOff>
    </xdr:to>
    <xdr:sp macro="" textlink="Temperatures!C22">
      <xdr:nvSpPr>
        <xdr:cNvPr id="14348" name="TextBox 14347">
          <a:extLst>
            <a:ext uri="{FF2B5EF4-FFF2-40B4-BE49-F238E27FC236}">
              <a16:creationId xmlns:a16="http://schemas.microsoft.com/office/drawing/2014/main" id="{D03A54F9-4663-4893-923C-A0D788FD5672}"/>
            </a:ext>
          </a:extLst>
        </xdr:cNvPr>
        <xdr:cNvSpPr txBox="1"/>
      </xdr:nvSpPr>
      <xdr:spPr>
        <a:xfrm>
          <a:off x="9801227" y="2611679"/>
          <a:ext cx="965851" cy="3834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F34EB89-1CC4-43D1-B2BC-A721F26EAE89}" type="TxLink">
            <a:rPr lang="en-US" sz="2400" b="1" i="0" u="none" strike="noStrike">
              <a:solidFill>
                <a:schemeClr val="accent4">
                  <a:lumMod val="75000"/>
                </a:schemeClr>
              </a:solidFill>
              <a:latin typeface="Calibri"/>
              <a:ea typeface="Calibri"/>
              <a:cs typeface="Calibri"/>
            </a:rPr>
            <a:pPr algn="ctr"/>
            <a:t>87</a:t>
          </a:fld>
          <a:endParaRPr lang="en-IN" sz="2400" b="1">
            <a:solidFill>
              <a:schemeClr val="accent4">
                <a:lumMod val="75000"/>
              </a:schemeClr>
            </a:solidFill>
          </a:endParaRPr>
        </a:p>
      </xdr:txBody>
    </xdr:sp>
    <xdr:clientData/>
  </xdr:twoCellAnchor>
  <xdr:twoCellAnchor>
    <xdr:from>
      <xdr:col>17</xdr:col>
      <xdr:colOff>54560</xdr:colOff>
      <xdr:row>14</xdr:row>
      <xdr:rowOff>121934</xdr:rowOff>
    </xdr:from>
    <xdr:to>
      <xdr:col>18</xdr:col>
      <xdr:colOff>97458</xdr:colOff>
      <xdr:row>16</xdr:row>
      <xdr:rowOff>73112</xdr:rowOff>
    </xdr:to>
    <xdr:sp macro="" textlink="">
      <xdr:nvSpPr>
        <xdr:cNvPr id="14350" name="TextBox 14349">
          <a:extLst>
            <a:ext uri="{FF2B5EF4-FFF2-40B4-BE49-F238E27FC236}">
              <a16:creationId xmlns:a16="http://schemas.microsoft.com/office/drawing/2014/main" id="{E15A123D-D829-4D27-9904-DBD1D48B837A}"/>
            </a:ext>
          </a:extLst>
        </xdr:cNvPr>
        <xdr:cNvSpPr txBox="1"/>
      </xdr:nvSpPr>
      <xdr:spPr>
        <a:xfrm>
          <a:off x="10301219" y="2685840"/>
          <a:ext cx="652498" cy="309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i="0">
              <a:solidFill>
                <a:schemeClr val="accent4">
                  <a:lumMod val="75000"/>
                </a:schemeClr>
              </a:solidFill>
            </a:rPr>
            <a:t>ͦF</a:t>
          </a:r>
        </a:p>
      </xdr:txBody>
    </xdr:sp>
    <xdr:clientData/>
  </xdr:twoCellAnchor>
  <xdr:twoCellAnchor>
    <xdr:from>
      <xdr:col>19</xdr:col>
      <xdr:colOff>338667</xdr:colOff>
      <xdr:row>9</xdr:row>
      <xdr:rowOff>77892</xdr:rowOff>
    </xdr:from>
    <xdr:to>
      <xdr:col>22</xdr:col>
      <xdr:colOff>155787</xdr:colOff>
      <xdr:row>17</xdr:row>
      <xdr:rowOff>50799</xdr:rowOff>
    </xdr:to>
    <xdr:sp macro="" textlink="">
      <xdr:nvSpPr>
        <xdr:cNvPr id="18" name="Rectangle: Rounded Corners 17">
          <a:extLst>
            <a:ext uri="{FF2B5EF4-FFF2-40B4-BE49-F238E27FC236}">
              <a16:creationId xmlns:a16="http://schemas.microsoft.com/office/drawing/2014/main" id="{F061094B-BC4A-4F3B-BA4A-A2F592E82473}"/>
            </a:ext>
          </a:extLst>
        </xdr:cNvPr>
        <xdr:cNvSpPr/>
      </xdr:nvSpPr>
      <xdr:spPr>
        <a:xfrm>
          <a:off x="11802534" y="1796625"/>
          <a:ext cx="1645920" cy="1463041"/>
        </a:xfrm>
        <a:prstGeom prst="roundRect">
          <a:avLst/>
        </a:prstGeom>
        <a:noFill/>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542741</xdr:colOff>
      <xdr:row>9</xdr:row>
      <xdr:rowOff>179841</xdr:rowOff>
    </xdr:from>
    <xdr:to>
      <xdr:col>20</xdr:col>
      <xdr:colOff>372053</xdr:colOff>
      <xdr:row>11</xdr:row>
      <xdr:rowOff>8475</xdr:rowOff>
    </xdr:to>
    <xdr:sp macro="[0]!HighSnow" textlink="">
      <xdr:nvSpPr>
        <xdr:cNvPr id="50" name="Rectangle: Rounded Corners 49">
          <a:extLst>
            <a:ext uri="{FF2B5EF4-FFF2-40B4-BE49-F238E27FC236}">
              <a16:creationId xmlns:a16="http://schemas.microsoft.com/office/drawing/2014/main" id="{2B863D81-FBA7-4C28-B0BD-D3E400CA8F78}"/>
            </a:ext>
          </a:extLst>
        </xdr:cNvPr>
        <xdr:cNvSpPr/>
      </xdr:nvSpPr>
      <xdr:spPr>
        <a:xfrm>
          <a:off x="12006608" y="1898574"/>
          <a:ext cx="438912" cy="201168"/>
        </a:xfrm>
        <a:prstGeom prst="roundRect">
          <a:avLst/>
        </a:prstGeom>
        <a:solidFill>
          <a:srgbClr val="7458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a:t>High</a:t>
          </a:r>
        </a:p>
      </xdr:txBody>
    </xdr:sp>
    <xdr:clientData/>
  </xdr:twoCellAnchor>
  <xdr:twoCellAnchor>
    <xdr:from>
      <xdr:col>21</xdr:col>
      <xdr:colOff>170688</xdr:colOff>
      <xdr:row>9</xdr:row>
      <xdr:rowOff>181882</xdr:rowOff>
    </xdr:from>
    <xdr:to>
      <xdr:col>22</xdr:col>
      <xdr:colOff>0</xdr:colOff>
      <xdr:row>11</xdr:row>
      <xdr:rowOff>10516</xdr:rowOff>
    </xdr:to>
    <xdr:sp macro="[0]!LowSnow" textlink="">
      <xdr:nvSpPr>
        <xdr:cNvPr id="54" name="Rectangle: Rounded Corners 53">
          <a:extLst>
            <a:ext uri="{FF2B5EF4-FFF2-40B4-BE49-F238E27FC236}">
              <a16:creationId xmlns:a16="http://schemas.microsoft.com/office/drawing/2014/main" id="{8E40108B-E257-4D18-A59B-938D08EDBA03}"/>
            </a:ext>
          </a:extLst>
        </xdr:cNvPr>
        <xdr:cNvSpPr/>
      </xdr:nvSpPr>
      <xdr:spPr>
        <a:xfrm>
          <a:off x="12853755" y="1900615"/>
          <a:ext cx="438912" cy="201168"/>
        </a:xfrm>
        <a:prstGeom prst="roundRect">
          <a:avLst/>
        </a:prstGeom>
        <a:solidFill>
          <a:srgbClr val="BC8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a:t>Low</a:t>
          </a:r>
        </a:p>
      </xdr:txBody>
    </xdr:sp>
    <xdr:clientData/>
  </xdr:twoCellAnchor>
  <xdr:twoCellAnchor>
    <xdr:from>
      <xdr:col>19</xdr:col>
      <xdr:colOff>465307</xdr:colOff>
      <xdr:row>11</xdr:row>
      <xdr:rowOff>101490</xdr:rowOff>
    </xdr:from>
    <xdr:to>
      <xdr:col>21</xdr:col>
      <xdr:colOff>454341</xdr:colOff>
      <xdr:row>13</xdr:row>
      <xdr:rowOff>32173</xdr:rowOff>
    </xdr:to>
    <xdr:sp macro="" textlink="">
      <xdr:nvSpPr>
        <xdr:cNvPr id="14352" name="TextBox 14351">
          <a:extLst>
            <a:ext uri="{FF2B5EF4-FFF2-40B4-BE49-F238E27FC236}">
              <a16:creationId xmlns:a16="http://schemas.microsoft.com/office/drawing/2014/main" id="{3561E2F5-8DA5-4B6D-91B1-C14B002EDF48}"/>
            </a:ext>
          </a:extLst>
        </xdr:cNvPr>
        <xdr:cNvSpPr txBox="1"/>
      </xdr:nvSpPr>
      <xdr:spPr>
        <a:xfrm>
          <a:off x="11929174" y="2192757"/>
          <a:ext cx="1208234" cy="3032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tx1">
                  <a:lumMod val="75000"/>
                  <a:lumOff val="25000"/>
                </a:schemeClr>
              </a:solidFill>
            </a:rPr>
            <a:t>Snowfall</a:t>
          </a:r>
        </a:p>
      </xdr:txBody>
    </xdr:sp>
    <xdr:clientData/>
  </xdr:twoCellAnchor>
  <xdr:twoCellAnchor>
    <xdr:from>
      <xdr:col>21</xdr:col>
      <xdr:colOff>186357</xdr:colOff>
      <xdr:row>11</xdr:row>
      <xdr:rowOff>80433</xdr:rowOff>
    </xdr:from>
    <xdr:to>
      <xdr:col>21</xdr:col>
      <xdr:colOff>573654</xdr:colOff>
      <xdr:row>13</xdr:row>
      <xdr:rowOff>71290</xdr:rowOff>
    </xdr:to>
    <xdr:pic>
      <xdr:nvPicPr>
        <xdr:cNvPr id="14358" name="Graphic 14357" descr="Snowflake with solid fill">
          <a:extLst>
            <a:ext uri="{FF2B5EF4-FFF2-40B4-BE49-F238E27FC236}">
              <a16:creationId xmlns:a16="http://schemas.microsoft.com/office/drawing/2014/main" id="{018454E2-257C-45D3-BA2F-D4BFDFB36AC4}"/>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2869424" y="2171700"/>
          <a:ext cx="387297" cy="363390"/>
        </a:xfrm>
        <a:prstGeom prst="rect">
          <a:avLst/>
        </a:prstGeom>
      </xdr:spPr>
    </xdr:pic>
    <xdr:clientData/>
  </xdr:twoCellAnchor>
  <xdr:twoCellAnchor>
    <xdr:from>
      <xdr:col>19</xdr:col>
      <xdr:colOff>551208</xdr:colOff>
      <xdr:row>12</xdr:row>
      <xdr:rowOff>156983</xdr:rowOff>
    </xdr:from>
    <xdr:to>
      <xdr:col>22</xdr:col>
      <xdr:colOff>36103</xdr:colOff>
      <xdr:row>14</xdr:row>
      <xdr:rowOff>181860</xdr:rowOff>
    </xdr:to>
    <xdr:sp macro="" textlink="Snowfall!B22">
      <xdr:nvSpPr>
        <xdr:cNvPr id="14360" name="TextBox 14359">
          <a:extLst>
            <a:ext uri="{FF2B5EF4-FFF2-40B4-BE49-F238E27FC236}">
              <a16:creationId xmlns:a16="http://schemas.microsoft.com/office/drawing/2014/main" id="{ECA75EFB-EC35-4CE5-AB04-DE57C4A7F466}"/>
            </a:ext>
          </a:extLst>
        </xdr:cNvPr>
        <xdr:cNvSpPr txBox="1"/>
      </xdr:nvSpPr>
      <xdr:spPr>
        <a:xfrm>
          <a:off x="12015075" y="2434516"/>
          <a:ext cx="1313695" cy="397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4EAD6FB-C498-480D-BDB5-B33C1050EA0A}" type="TxLink">
            <a:rPr lang="en-US" sz="1600" b="1" i="0" u="none" strike="noStrike">
              <a:solidFill>
                <a:schemeClr val="accent4">
                  <a:lumMod val="75000"/>
                </a:schemeClr>
              </a:solidFill>
              <a:latin typeface="Calibri"/>
              <a:ea typeface="Calibri"/>
              <a:cs typeface="Calibri"/>
            </a:rPr>
            <a:pPr algn="ctr"/>
            <a:t>Denver</a:t>
          </a:fld>
          <a:endParaRPr lang="en-IN" sz="1600" b="1">
            <a:solidFill>
              <a:schemeClr val="accent4">
                <a:lumMod val="75000"/>
              </a:schemeClr>
            </a:solidFill>
          </a:endParaRPr>
        </a:p>
      </xdr:txBody>
    </xdr:sp>
    <xdr:clientData/>
  </xdr:twoCellAnchor>
  <xdr:twoCellAnchor>
    <xdr:from>
      <xdr:col>19</xdr:col>
      <xdr:colOff>551208</xdr:colOff>
      <xdr:row>14</xdr:row>
      <xdr:rowOff>64045</xdr:rowOff>
    </xdr:from>
    <xdr:to>
      <xdr:col>21</xdr:col>
      <xdr:colOff>374958</xdr:colOff>
      <xdr:row>16</xdr:row>
      <xdr:rowOff>88921</xdr:rowOff>
    </xdr:to>
    <xdr:sp macro="" textlink="Snowfall!C22">
      <xdr:nvSpPr>
        <xdr:cNvPr id="14363" name="TextBox 14362">
          <a:extLst>
            <a:ext uri="{FF2B5EF4-FFF2-40B4-BE49-F238E27FC236}">
              <a16:creationId xmlns:a16="http://schemas.microsoft.com/office/drawing/2014/main" id="{5BCA6A51-69EB-42E3-8249-B60FE6148B8A}"/>
            </a:ext>
          </a:extLst>
        </xdr:cNvPr>
        <xdr:cNvSpPr txBox="1"/>
      </xdr:nvSpPr>
      <xdr:spPr>
        <a:xfrm>
          <a:off x="12015075" y="2714112"/>
          <a:ext cx="1042950" cy="397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C24D42A-388E-4A7E-B35B-EA6A4FC5F9FF}" type="TxLink">
            <a:rPr lang="en-US" sz="2200" b="1" i="0" u="none" strike="noStrike">
              <a:solidFill>
                <a:schemeClr val="accent4">
                  <a:lumMod val="75000"/>
                </a:schemeClr>
              </a:solidFill>
              <a:latin typeface="Calibri"/>
              <a:ea typeface="Calibri"/>
              <a:cs typeface="Calibri"/>
            </a:rPr>
            <a:pPr algn="ctr"/>
            <a:t>60.3</a:t>
          </a:fld>
          <a:endParaRPr lang="en-IN" sz="2200" b="1">
            <a:solidFill>
              <a:schemeClr val="accent4">
                <a:lumMod val="75000"/>
              </a:schemeClr>
            </a:solidFill>
          </a:endParaRPr>
        </a:p>
      </xdr:txBody>
    </xdr:sp>
    <xdr:clientData/>
  </xdr:twoCellAnchor>
  <xdr:twoCellAnchor>
    <xdr:from>
      <xdr:col>20</xdr:col>
      <xdr:colOff>500209</xdr:colOff>
      <xdr:row>14</xdr:row>
      <xdr:rowOff>138207</xdr:rowOff>
    </xdr:from>
    <xdr:to>
      <xdr:col>21</xdr:col>
      <xdr:colOff>599244</xdr:colOff>
      <xdr:row>16</xdr:row>
      <xdr:rowOff>89385</xdr:rowOff>
    </xdr:to>
    <xdr:sp macro="" textlink="">
      <xdr:nvSpPr>
        <xdr:cNvPr id="14364" name="TextBox 14363">
          <a:extLst>
            <a:ext uri="{FF2B5EF4-FFF2-40B4-BE49-F238E27FC236}">
              <a16:creationId xmlns:a16="http://schemas.microsoft.com/office/drawing/2014/main" id="{BBF7268F-40AE-4219-9FB8-A6CF6116452F}"/>
            </a:ext>
          </a:extLst>
        </xdr:cNvPr>
        <xdr:cNvSpPr txBox="1"/>
      </xdr:nvSpPr>
      <xdr:spPr>
        <a:xfrm>
          <a:off x="12573676" y="2788274"/>
          <a:ext cx="708635" cy="323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i="0">
              <a:solidFill>
                <a:srgbClr val="BC8F00"/>
              </a:solidFill>
            </a:rPr>
            <a:t>in</a:t>
          </a:r>
        </a:p>
      </xdr:txBody>
    </xdr:sp>
    <xdr:clientData/>
  </xdr:twoCellAnchor>
  <xdr:twoCellAnchor>
    <xdr:from>
      <xdr:col>16</xdr:col>
      <xdr:colOff>139417</xdr:colOff>
      <xdr:row>20</xdr:row>
      <xdr:rowOff>6912</xdr:rowOff>
    </xdr:from>
    <xdr:to>
      <xdr:col>18</xdr:col>
      <xdr:colOff>35277</xdr:colOff>
      <xdr:row>21</xdr:row>
      <xdr:rowOff>117627</xdr:rowOff>
    </xdr:to>
    <xdr:sp macro="" textlink="">
      <xdr:nvSpPr>
        <xdr:cNvPr id="14365" name="TextBox 14364">
          <a:extLst>
            <a:ext uri="{FF2B5EF4-FFF2-40B4-BE49-F238E27FC236}">
              <a16:creationId xmlns:a16="http://schemas.microsoft.com/office/drawing/2014/main" id="{0E21AC6B-4321-BB4E-72A7-B15DC6787F93}"/>
            </a:ext>
          </a:extLst>
        </xdr:cNvPr>
        <xdr:cNvSpPr txBox="1"/>
      </xdr:nvSpPr>
      <xdr:spPr>
        <a:xfrm>
          <a:off x="9776476" y="3646583"/>
          <a:ext cx="1115060" cy="290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tx1">
                  <a:lumMod val="75000"/>
                  <a:lumOff val="25000"/>
                </a:schemeClr>
              </a:solidFill>
            </a:rPr>
            <a:t>Rainy</a:t>
          </a:r>
          <a:r>
            <a:rPr lang="en-IN" sz="1600" b="1" baseline="0">
              <a:solidFill>
                <a:schemeClr val="tx1">
                  <a:lumMod val="75000"/>
                  <a:lumOff val="25000"/>
                </a:schemeClr>
              </a:solidFill>
            </a:rPr>
            <a:t> Days</a:t>
          </a:r>
          <a:endParaRPr lang="en-IN" sz="1600" b="1">
            <a:solidFill>
              <a:schemeClr val="tx1">
                <a:lumMod val="75000"/>
                <a:lumOff val="25000"/>
              </a:schemeClr>
            </a:solidFill>
          </a:endParaRPr>
        </a:p>
      </xdr:txBody>
    </xdr:sp>
    <xdr:clientData/>
  </xdr:twoCellAnchor>
  <xdr:twoCellAnchor editAs="oneCell">
    <xdr:from>
      <xdr:col>17</xdr:col>
      <xdr:colOff>551414</xdr:colOff>
      <xdr:row>20</xdr:row>
      <xdr:rowOff>16225</xdr:rowOff>
    </xdr:from>
    <xdr:to>
      <xdr:col>18</xdr:col>
      <xdr:colOff>298430</xdr:colOff>
      <xdr:row>22</xdr:row>
      <xdr:rowOff>110</xdr:rowOff>
    </xdr:to>
    <xdr:pic>
      <xdr:nvPicPr>
        <xdr:cNvPr id="14366" name="Graphic 14365" descr="Cloud With Lightning And Rain with solid fill">
          <a:extLst>
            <a:ext uri="{FF2B5EF4-FFF2-40B4-BE49-F238E27FC236}">
              <a16:creationId xmlns:a16="http://schemas.microsoft.com/office/drawing/2014/main" id="{5F68435A-A4CF-A0B8-4745-C1FC8E17168A}"/>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0796081" y="3783892"/>
          <a:ext cx="356616" cy="356418"/>
        </a:xfrm>
        <a:prstGeom prst="rect">
          <a:avLst/>
        </a:prstGeom>
      </xdr:spPr>
    </xdr:pic>
    <xdr:clientData/>
  </xdr:twoCellAnchor>
  <xdr:twoCellAnchor>
    <xdr:from>
      <xdr:col>16</xdr:col>
      <xdr:colOff>207331</xdr:colOff>
      <xdr:row>21</xdr:row>
      <xdr:rowOff>135817</xdr:rowOff>
    </xdr:from>
    <xdr:to>
      <xdr:col>18</xdr:col>
      <xdr:colOff>197757</xdr:colOff>
      <xdr:row>23</xdr:row>
      <xdr:rowOff>160694</xdr:rowOff>
    </xdr:to>
    <xdr:sp macro="" textlink="Rainfall!B22">
      <xdr:nvSpPr>
        <xdr:cNvPr id="14367" name="TextBox 14366">
          <a:extLst>
            <a:ext uri="{FF2B5EF4-FFF2-40B4-BE49-F238E27FC236}">
              <a16:creationId xmlns:a16="http://schemas.microsoft.com/office/drawing/2014/main" id="{3B71FFC5-14E6-4582-92BE-B675640DC556}"/>
            </a:ext>
          </a:extLst>
        </xdr:cNvPr>
        <xdr:cNvSpPr txBox="1"/>
      </xdr:nvSpPr>
      <xdr:spPr>
        <a:xfrm>
          <a:off x="9842398" y="4089750"/>
          <a:ext cx="1209626" cy="397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6C8CFD2-C11B-4EF6-BB81-782814DD1719}" type="TxLink">
            <a:rPr lang="en-US" sz="1600" b="1" i="0" u="none" strike="noStrike">
              <a:solidFill>
                <a:schemeClr val="accent4">
                  <a:lumMod val="75000"/>
                </a:schemeClr>
              </a:solidFill>
              <a:latin typeface="Calibri"/>
              <a:ea typeface="Calibri"/>
              <a:cs typeface="Calibri"/>
            </a:rPr>
            <a:pPr algn="ctr"/>
            <a:t>Seattle</a:t>
          </a:fld>
          <a:endParaRPr lang="en-IN" sz="1600" b="1">
            <a:solidFill>
              <a:schemeClr val="accent4">
                <a:lumMod val="75000"/>
              </a:schemeClr>
            </a:solidFill>
          </a:endParaRPr>
        </a:p>
      </xdr:txBody>
    </xdr:sp>
    <xdr:clientData/>
  </xdr:twoCellAnchor>
  <xdr:twoCellAnchor>
    <xdr:from>
      <xdr:col>16</xdr:col>
      <xdr:colOff>321175</xdr:colOff>
      <xdr:row>22</xdr:row>
      <xdr:rowOff>177715</xdr:rowOff>
    </xdr:from>
    <xdr:to>
      <xdr:col>18</xdr:col>
      <xdr:colOff>65286</xdr:colOff>
      <xdr:row>25</xdr:row>
      <xdr:rowOff>19711</xdr:rowOff>
    </xdr:to>
    <xdr:sp macro="" textlink="Rainfall!C22">
      <xdr:nvSpPr>
        <xdr:cNvPr id="14368" name="TextBox 14367">
          <a:extLst>
            <a:ext uri="{FF2B5EF4-FFF2-40B4-BE49-F238E27FC236}">
              <a16:creationId xmlns:a16="http://schemas.microsoft.com/office/drawing/2014/main" id="{0A0E31FD-6949-4313-96FC-1363BA6686BF}"/>
            </a:ext>
          </a:extLst>
        </xdr:cNvPr>
        <xdr:cNvSpPr txBox="1"/>
      </xdr:nvSpPr>
      <xdr:spPr>
        <a:xfrm>
          <a:off x="9956242" y="4317915"/>
          <a:ext cx="963311" cy="400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0ECD5B9-FD7C-4B27-9707-5C17D553EE0A}" type="TxLink">
            <a:rPr lang="en-US" sz="2400" b="1" i="0" u="none" strike="noStrike">
              <a:solidFill>
                <a:schemeClr val="accent4">
                  <a:lumMod val="75000"/>
                </a:schemeClr>
              </a:solidFill>
              <a:latin typeface="Calibri"/>
              <a:ea typeface="Calibri"/>
              <a:cs typeface="Calibri"/>
            </a:rPr>
            <a:pPr algn="ctr"/>
            <a:t>156</a:t>
          </a:fld>
          <a:endParaRPr lang="en-IN" sz="2400" b="1">
            <a:solidFill>
              <a:schemeClr val="accent4">
                <a:lumMod val="75000"/>
              </a:schemeClr>
            </a:solidFill>
          </a:endParaRPr>
        </a:p>
      </xdr:txBody>
    </xdr:sp>
    <xdr:clientData/>
  </xdr:twoCellAnchor>
  <xdr:twoCellAnchor>
    <xdr:from>
      <xdr:col>19</xdr:col>
      <xdr:colOff>435454</xdr:colOff>
      <xdr:row>19</xdr:row>
      <xdr:rowOff>137318</xdr:rowOff>
    </xdr:from>
    <xdr:to>
      <xdr:col>21</xdr:col>
      <xdr:colOff>566035</xdr:colOff>
      <xdr:row>22</xdr:row>
      <xdr:rowOff>99218</xdr:rowOff>
    </xdr:to>
    <xdr:sp macro="" textlink="">
      <xdr:nvSpPr>
        <xdr:cNvPr id="14369" name="TextBox 14368">
          <a:extLst>
            <a:ext uri="{FF2B5EF4-FFF2-40B4-BE49-F238E27FC236}">
              <a16:creationId xmlns:a16="http://schemas.microsoft.com/office/drawing/2014/main" id="{E632E51E-9C88-4B73-B0BD-82FD548AE795}"/>
            </a:ext>
          </a:extLst>
        </xdr:cNvPr>
        <xdr:cNvSpPr txBox="1"/>
      </xdr:nvSpPr>
      <xdr:spPr>
        <a:xfrm>
          <a:off x="11899321" y="3718718"/>
          <a:ext cx="1349781"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tx1">
                  <a:lumMod val="75000"/>
                  <a:lumOff val="25000"/>
                </a:schemeClr>
              </a:solidFill>
            </a:rPr>
            <a:t>Crime Rate </a:t>
          </a:r>
        </a:p>
      </xdr:txBody>
    </xdr:sp>
    <xdr:clientData/>
  </xdr:twoCellAnchor>
  <xdr:twoCellAnchor editAs="oneCell">
    <xdr:from>
      <xdr:col>21</xdr:col>
      <xdr:colOff>414146</xdr:colOff>
      <xdr:row>20</xdr:row>
      <xdr:rowOff>46905</xdr:rowOff>
    </xdr:from>
    <xdr:to>
      <xdr:col>22</xdr:col>
      <xdr:colOff>142874</xdr:colOff>
      <xdr:row>22</xdr:row>
      <xdr:rowOff>16086</xdr:rowOff>
    </xdr:to>
    <xdr:pic>
      <xdr:nvPicPr>
        <xdr:cNvPr id="14370" name="Graphic 14369" descr="Siren with solid fill">
          <a:extLst>
            <a:ext uri="{FF2B5EF4-FFF2-40B4-BE49-F238E27FC236}">
              <a16:creationId xmlns:a16="http://schemas.microsoft.com/office/drawing/2014/main" id="{9F9E9F07-4B47-4CD1-88DB-AB1544CBF5BA}"/>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3097213" y="3814572"/>
          <a:ext cx="338328" cy="341714"/>
        </a:xfrm>
        <a:prstGeom prst="rect">
          <a:avLst/>
        </a:prstGeom>
      </xdr:spPr>
    </xdr:pic>
    <xdr:clientData/>
  </xdr:twoCellAnchor>
  <xdr:twoCellAnchor>
    <xdr:from>
      <xdr:col>19</xdr:col>
      <xdr:colOff>524573</xdr:colOff>
      <xdr:row>21</xdr:row>
      <xdr:rowOff>135990</xdr:rowOff>
    </xdr:from>
    <xdr:to>
      <xdr:col>21</xdr:col>
      <xdr:colOff>514999</xdr:colOff>
      <xdr:row>23</xdr:row>
      <xdr:rowOff>160867</xdr:rowOff>
    </xdr:to>
    <xdr:sp macro="" textlink="'Crime Rate'!B21">
      <xdr:nvSpPr>
        <xdr:cNvPr id="14371" name="TextBox 14370">
          <a:extLst>
            <a:ext uri="{FF2B5EF4-FFF2-40B4-BE49-F238E27FC236}">
              <a16:creationId xmlns:a16="http://schemas.microsoft.com/office/drawing/2014/main" id="{8E62FF7E-B47A-AED2-44C2-09B976FC5512}"/>
            </a:ext>
          </a:extLst>
        </xdr:cNvPr>
        <xdr:cNvSpPr txBox="1"/>
      </xdr:nvSpPr>
      <xdr:spPr>
        <a:xfrm>
          <a:off x="11988440" y="4089923"/>
          <a:ext cx="1209626" cy="397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2EBA4DB-6D38-4A76-862B-2AB6A9C5DF5C}" type="TxLink">
            <a:rPr lang="en-US" sz="1600" b="1" i="0" u="none" strike="noStrike">
              <a:solidFill>
                <a:schemeClr val="accent4">
                  <a:lumMod val="75000"/>
                </a:schemeClr>
              </a:solidFill>
              <a:latin typeface="Calibri"/>
              <a:ea typeface="Calibri"/>
              <a:cs typeface="Calibri"/>
            </a:rPr>
            <a:pPr algn="ctr"/>
            <a:t>Chicago</a:t>
          </a:fld>
          <a:endParaRPr lang="en-IN" sz="1600" b="1">
            <a:solidFill>
              <a:schemeClr val="accent4">
                <a:lumMod val="75000"/>
              </a:schemeClr>
            </a:solidFill>
          </a:endParaRPr>
        </a:p>
      </xdr:txBody>
    </xdr:sp>
    <xdr:clientData/>
  </xdr:twoCellAnchor>
  <xdr:twoCellAnchor>
    <xdr:from>
      <xdr:col>20</xdr:col>
      <xdr:colOff>31228</xdr:colOff>
      <xdr:row>23</xdr:row>
      <xdr:rowOff>0</xdr:rowOff>
    </xdr:from>
    <xdr:to>
      <xdr:col>21</xdr:col>
      <xdr:colOff>384939</xdr:colOff>
      <xdr:row>25</xdr:row>
      <xdr:rowOff>24876</xdr:rowOff>
    </xdr:to>
    <xdr:sp macro="" textlink="'Crime Rate'!C21">
      <xdr:nvSpPr>
        <xdr:cNvPr id="14372" name="TextBox 14371">
          <a:extLst>
            <a:ext uri="{FF2B5EF4-FFF2-40B4-BE49-F238E27FC236}">
              <a16:creationId xmlns:a16="http://schemas.microsoft.com/office/drawing/2014/main" id="{4C52B41D-DF2F-6FFB-F2B3-5F63A85C57ED}"/>
            </a:ext>
          </a:extLst>
        </xdr:cNvPr>
        <xdr:cNvSpPr txBox="1"/>
      </xdr:nvSpPr>
      <xdr:spPr>
        <a:xfrm>
          <a:off x="12104695" y="4326467"/>
          <a:ext cx="963311" cy="397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4DCB85A-A662-4842-B76B-B5BC9AB2B069}" type="TxLink">
            <a:rPr lang="en-US" sz="2400" b="1" i="0" u="none" strike="noStrike">
              <a:solidFill>
                <a:schemeClr val="accent4">
                  <a:lumMod val="75000"/>
                </a:schemeClr>
              </a:solidFill>
              <a:latin typeface="Calibri"/>
              <a:ea typeface="Calibri"/>
              <a:cs typeface="Calibri"/>
            </a:rPr>
            <a:pPr algn="ctr"/>
            <a:t>66.1</a:t>
          </a:fld>
          <a:endParaRPr lang="en-IN" sz="2400" b="1">
            <a:solidFill>
              <a:schemeClr val="accent4">
                <a:lumMod val="75000"/>
              </a:schemeClr>
            </a:solidFill>
          </a:endParaRPr>
        </a:p>
      </xdr:txBody>
    </xdr:sp>
    <xdr:clientData/>
  </xdr:twoCellAnchor>
  <xdr:twoCellAnchor>
    <xdr:from>
      <xdr:col>16</xdr:col>
      <xdr:colOff>34713</xdr:colOff>
      <xdr:row>28</xdr:row>
      <xdr:rowOff>66980</xdr:rowOff>
    </xdr:from>
    <xdr:to>
      <xdr:col>18</xdr:col>
      <xdr:colOff>148067</xdr:colOff>
      <xdr:row>30</xdr:row>
      <xdr:rowOff>177470</xdr:rowOff>
    </xdr:to>
    <xdr:sp macro="" textlink="">
      <xdr:nvSpPr>
        <xdr:cNvPr id="14373" name="TextBox 14372">
          <a:extLst>
            <a:ext uri="{FF2B5EF4-FFF2-40B4-BE49-F238E27FC236}">
              <a16:creationId xmlns:a16="http://schemas.microsoft.com/office/drawing/2014/main" id="{107A4EB5-3F47-4ED4-A3F0-22AA38302AEB}"/>
            </a:ext>
          </a:extLst>
        </xdr:cNvPr>
        <xdr:cNvSpPr txBox="1"/>
      </xdr:nvSpPr>
      <xdr:spPr>
        <a:xfrm>
          <a:off x="9669780" y="5324780"/>
          <a:ext cx="1332554" cy="4830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tx1">
                  <a:lumMod val="75000"/>
                  <a:lumOff val="25000"/>
                </a:schemeClr>
              </a:solidFill>
            </a:rPr>
            <a:t>Cost of Living</a:t>
          </a:r>
          <a:r>
            <a:rPr lang="en-IN" sz="1600" b="1" baseline="0">
              <a:solidFill>
                <a:schemeClr val="tx1">
                  <a:lumMod val="75000"/>
                  <a:lumOff val="25000"/>
                </a:schemeClr>
              </a:solidFill>
            </a:rPr>
            <a:t> </a:t>
          </a:r>
          <a:endParaRPr lang="en-IN" sz="1600" b="1">
            <a:solidFill>
              <a:schemeClr val="tx1">
                <a:lumMod val="75000"/>
                <a:lumOff val="25000"/>
              </a:schemeClr>
            </a:solidFill>
          </a:endParaRPr>
        </a:p>
      </xdr:txBody>
    </xdr:sp>
    <xdr:clientData/>
  </xdr:twoCellAnchor>
  <xdr:twoCellAnchor editAs="oneCell">
    <xdr:from>
      <xdr:col>18</xdr:col>
      <xdr:colOff>51483</xdr:colOff>
      <xdr:row>28</xdr:row>
      <xdr:rowOff>151129</xdr:rowOff>
    </xdr:from>
    <xdr:to>
      <xdr:col>18</xdr:col>
      <xdr:colOff>389811</xdr:colOff>
      <xdr:row>30</xdr:row>
      <xdr:rowOff>123696</xdr:rowOff>
    </xdr:to>
    <xdr:pic>
      <xdr:nvPicPr>
        <xdr:cNvPr id="14374" name="Graphic 14373" descr="Coins outline">
          <a:extLst>
            <a:ext uri="{FF2B5EF4-FFF2-40B4-BE49-F238E27FC236}">
              <a16:creationId xmlns:a16="http://schemas.microsoft.com/office/drawing/2014/main" id="{974A45AB-6A05-4E05-9806-021DE8444257}"/>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0905750" y="5408929"/>
          <a:ext cx="338328" cy="345101"/>
        </a:xfrm>
        <a:prstGeom prst="rect">
          <a:avLst/>
        </a:prstGeom>
      </xdr:spPr>
    </xdr:pic>
    <xdr:clientData/>
  </xdr:twoCellAnchor>
  <xdr:twoCellAnchor>
    <xdr:from>
      <xdr:col>16</xdr:col>
      <xdr:colOff>207331</xdr:colOff>
      <xdr:row>30</xdr:row>
      <xdr:rowOff>76437</xdr:rowOff>
    </xdr:from>
    <xdr:to>
      <xdr:col>18</xdr:col>
      <xdr:colOff>197757</xdr:colOff>
      <xdr:row>32</xdr:row>
      <xdr:rowOff>101314</xdr:rowOff>
    </xdr:to>
    <xdr:sp macro="" textlink="'Cost Of Living'!C22">
      <xdr:nvSpPr>
        <xdr:cNvPr id="14375" name="TextBox 14374">
          <a:extLst>
            <a:ext uri="{FF2B5EF4-FFF2-40B4-BE49-F238E27FC236}">
              <a16:creationId xmlns:a16="http://schemas.microsoft.com/office/drawing/2014/main" id="{414C6BE0-AF03-47FA-A5E0-F9565650B72E}"/>
            </a:ext>
          </a:extLst>
        </xdr:cNvPr>
        <xdr:cNvSpPr txBox="1"/>
      </xdr:nvSpPr>
      <xdr:spPr>
        <a:xfrm>
          <a:off x="9842398" y="5706770"/>
          <a:ext cx="1209626" cy="397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34D3D28-B2AC-4658-829F-D433424BC4F0}" type="TxLink">
            <a:rPr lang="en-US" sz="1600" b="1" i="0" u="none" strike="noStrike">
              <a:solidFill>
                <a:schemeClr val="accent4">
                  <a:lumMod val="75000"/>
                </a:schemeClr>
              </a:solidFill>
              <a:latin typeface="Calibri"/>
              <a:ea typeface="Calibri"/>
              <a:cs typeface="Calibri"/>
            </a:rPr>
            <a:pPr algn="ctr"/>
            <a:t>New York City</a:t>
          </a:fld>
          <a:endParaRPr lang="en-IN" sz="1600" b="1">
            <a:solidFill>
              <a:schemeClr val="accent4">
                <a:lumMod val="75000"/>
              </a:schemeClr>
            </a:solidFill>
          </a:endParaRPr>
        </a:p>
      </xdr:txBody>
    </xdr:sp>
    <xdr:clientData/>
  </xdr:twoCellAnchor>
  <xdr:twoCellAnchor>
    <xdr:from>
      <xdr:col>16</xdr:col>
      <xdr:colOff>321175</xdr:colOff>
      <xdr:row>31</xdr:row>
      <xdr:rowOff>118335</xdr:rowOff>
    </xdr:from>
    <xdr:to>
      <xdr:col>18</xdr:col>
      <xdr:colOff>65286</xdr:colOff>
      <xdr:row>33</xdr:row>
      <xdr:rowOff>143211</xdr:rowOff>
    </xdr:to>
    <xdr:sp macro="" textlink="'Cost Of Living'!D22">
      <xdr:nvSpPr>
        <xdr:cNvPr id="14376" name="TextBox 14375">
          <a:extLst>
            <a:ext uri="{FF2B5EF4-FFF2-40B4-BE49-F238E27FC236}">
              <a16:creationId xmlns:a16="http://schemas.microsoft.com/office/drawing/2014/main" id="{300CBF4F-ACF5-4FDA-8D48-94A45EF142AA}"/>
            </a:ext>
          </a:extLst>
        </xdr:cNvPr>
        <xdr:cNvSpPr txBox="1"/>
      </xdr:nvSpPr>
      <xdr:spPr>
        <a:xfrm>
          <a:off x="9956242" y="5934935"/>
          <a:ext cx="963311" cy="397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C82E5BB-E99B-4A89-ABDE-59DA426B230E}" type="TxLink">
            <a:rPr lang="en-US" sz="2400" b="1" i="0" u="none" strike="noStrike">
              <a:solidFill>
                <a:schemeClr val="accent4">
                  <a:lumMod val="75000"/>
                </a:schemeClr>
              </a:solidFill>
              <a:latin typeface="Calibri"/>
              <a:ea typeface="Calibri"/>
              <a:cs typeface="Calibri"/>
            </a:rPr>
            <a:pPr algn="ctr"/>
            <a:t>100</a:t>
          </a:fld>
          <a:endParaRPr lang="en-IN" sz="2400" b="1">
            <a:solidFill>
              <a:schemeClr val="accent4">
                <a:lumMod val="75000"/>
              </a:schemeClr>
            </a:solidFill>
          </a:endParaRPr>
        </a:p>
      </xdr:txBody>
    </xdr:sp>
    <xdr:clientData/>
  </xdr:twoCellAnchor>
  <xdr:twoCellAnchor>
    <xdr:from>
      <xdr:col>19</xdr:col>
      <xdr:colOff>444363</xdr:colOff>
      <xdr:row>28</xdr:row>
      <xdr:rowOff>177799</xdr:rowOff>
    </xdr:from>
    <xdr:to>
      <xdr:col>21</xdr:col>
      <xdr:colOff>337683</xdr:colOff>
      <xdr:row>30</xdr:row>
      <xdr:rowOff>105833</xdr:rowOff>
    </xdr:to>
    <xdr:sp macro="" textlink="">
      <xdr:nvSpPr>
        <xdr:cNvPr id="14377" name="TextBox 14376">
          <a:extLst>
            <a:ext uri="{FF2B5EF4-FFF2-40B4-BE49-F238E27FC236}">
              <a16:creationId xmlns:a16="http://schemas.microsoft.com/office/drawing/2014/main" id="{932C054C-FD05-44DE-84E3-18C9A7B0B3EC}"/>
            </a:ext>
          </a:extLst>
        </xdr:cNvPr>
        <xdr:cNvSpPr txBox="1"/>
      </xdr:nvSpPr>
      <xdr:spPr>
        <a:xfrm>
          <a:off x="11908230" y="5435599"/>
          <a:ext cx="1112520" cy="300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tx1">
                  <a:lumMod val="75000"/>
                  <a:lumOff val="25000"/>
                </a:schemeClr>
              </a:solidFill>
            </a:rPr>
            <a:t>Tax Rates</a:t>
          </a:r>
        </a:p>
      </xdr:txBody>
    </xdr:sp>
    <xdr:clientData/>
  </xdr:twoCellAnchor>
  <xdr:twoCellAnchor editAs="oneCell">
    <xdr:from>
      <xdr:col>21</xdr:col>
      <xdr:colOff>227707</xdr:colOff>
      <xdr:row>28</xdr:row>
      <xdr:rowOff>151129</xdr:rowOff>
    </xdr:from>
    <xdr:to>
      <xdr:col>21</xdr:col>
      <xdr:colOff>566035</xdr:colOff>
      <xdr:row>30</xdr:row>
      <xdr:rowOff>123697</xdr:rowOff>
    </xdr:to>
    <xdr:pic>
      <xdr:nvPicPr>
        <xdr:cNvPr id="14378" name="Graphic 14377" descr="Tax with solid fill">
          <a:extLst>
            <a:ext uri="{FF2B5EF4-FFF2-40B4-BE49-F238E27FC236}">
              <a16:creationId xmlns:a16="http://schemas.microsoft.com/office/drawing/2014/main" id="{4CD005B7-80AD-48E2-883D-1FB4D6772736}"/>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2910774" y="5408929"/>
          <a:ext cx="338328" cy="345102"/>
        </a:xfrm>
        <a:prstGeom prst="rect">
          <a:avLst/>
        </a:prstGeom>
      </xdr:spPr>
    </xdr:pic>
    <xdr:clientData/>
  </xdr:twoCellAnchor>
  <xdr:twoCellAnchor>
    <xdr:from>
      <xdr:col>19</xdr:col>
      <xdr:colOff>556191</xdr:colOff>
      <xdr:row>30</xdr:row>
      <xdr:rowOff>76437</xdr:rowOff>
    </xdr:from>
    <xdr:to>
      <xdr:col>21</xdr:col>
      <xdr:colOff>546617</xdr:colOff>
      <xdr:row>32</xdr:row>
      <xdr:rowOff>101314</xdr:rowOff>
    </xdr:to>
    <xdr:sp macro="" textlink="'Tax Rates'!B22">
      <xdr:nvSpPr>
        <xdr:cNvPr id="14379" name="TextBox 14378">
          <a:extLst>
            <a:ext uri="{FF2B5EF4-FFF2-40B4-BE49-F238E27FC236}">
              <a16:creationId xmlns:a16="http://schemas.microsoft.com/office/drawing/2014/main" id="{D141690F-A173-4BFE-9F8C-65AA585F0FE1}"/>
            </a:ext>
          </a:extLst>
        </xdr:cNvPr>
        <xdr:cNvSpPr txBox="1"/>
      </xdr:nvSpPr>
      <xdr:spPr>
        <a:xfrm>
          <a:off x="12020058" y="5706770"/>
          <a:ext cx="1209626" cy="397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611CC7D-8360-4C8B-928E-4F408F71A041}" type="TxLink">
            <a:rPr lang="en-US" sz="1600" b="1" i="0" u="none" strike="noStrike">
              <a:solidFill>
                <a:schemeClr val="accent4">
                  <a:lumMod val="75000"/>
                </a:schemeClr>
              </a:solidFill>
              <a:latin typeface="Calibri"/>
              <a:ea typeface="Calibri"/>
              <a:cs typeface="Calibri"/>
            </a:rPr>
            <a:pPr algn="ctr"/>
            <a:t>Seattle</a:t>
          </a:fld>
          <a:endParaRPr lang="en-IN" sz="1600" b="1">
            <a:solidFill>
              <a:schemeClr val="accent4">
                <a:lumMod val="75000"/>
              </a:schemeClr>
            </a:solidFill>
          </a:endParaRPr>
        </a:p>
      </xdr:txBody>
    </xdr:sp>
    <xdr:clientData/>
  </xdr:twoCellAnchor>
  <xdr:twoCellAnchor>
    <xdr:from>
      <xdr:col>20</xdr:col>
      <xdr:colOff>23948</xdr:colOff>
      <xdr:row>31</xdr:row>
      <xdr:rowOff>118335</xdr:rowOff>
    </xdr:from>
    <xdr:to>
      <xdr:col>21</xdr:col>
      <xdr:colOff>537167</xdr:colOff>
      <xdr:row>33</xdr:row>
      <xdr:rowOff>143211</xdr:rowOff>
    </xdr:to>
    <xdr:sp macro="" textlink="'Tax Rates'!C22">
      <xdr:nvSpPr>
        <xdr:cNvPr id="14380" name="TextBox 14379">
          <a:extLst>
            <a:ext uri="{FF2B5EF4-FFF2-40B4-BE49-F238E27FC236}">
              <a16:creationId xmlns:a16="http://schemas.microsoft.com/office/drawing/2014/main" id="{622177B7-5166-477D-B7AE-238158435916}"/>
            </a:ext>
          </a:extLst>
        </xdr:cNvPr>
        <xdr:cNvSpPr txBox="1"/>
      </xdr:nvSpPr>
      <xdr:spPr>
        <a:xfrm>
          <a:off x="12097415" y="5977268"/>
          <a:ext cx="1122819" cy="397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C05B22F-9896-492A-AA83-99463EE8CBB3}" type="TxLink">
            <a:rPr lang="en-US" sz="2400" b="1" i="0" u="none" strike="noStrike">
              <a:solidFill>
                <a:schemeClr val="accent4">
                  <a:lumMod val="75000"/>
                </a:schemeClr>
              </a:solidFill>
              <a:latin typeface="Calibri"/>
              <a:ea typeface="Calibri"/>
              <a:cs typeface="Calibri"/>
            </a:rPr>
            <a:pPr algn="ctr"/>
            <a:t>10.25%</a:t>
          </a:fld>
          <a:endParaRPr lang="en-IN" sz="2400" b="1">
            <a:solidFill>
              <a:schemeClr val="accent4">
                <a:lumMod val="75000"/>
              </a:schemeClr>
            </a:solidFill>
          </a:endParaRPr>
        </a:p>
      </xdr:txBody>
    </xdr:sp>
    <xdr:clientData/>
  </xdr:twoCellAnchor>
  <xdr:twoCellAnchor>
    <xdr:from>
      <xdr:col>19</xdr:col>
      <xdr:colOff>572764</xdr:colOff>
      <xdr:row>6</xdr:row>
      <xdr:rowOff>216746</xdr:rowOff>
    </xdr:from>
    <xdr:to>
      <xdr:col>21</xdr:col>
      <xdr:colOff>490882</xdr:colOff>
      <xdr:row>8</xdr:row>
      <xdr:rowOff>42030</xdr:rowOff>
    </xdr:to>
    <xdr:sp macro="[0]!AllLow" textlink="">
      <xdr:nvSpPr>
        <xdr:cNvPr id="14385" name="Rectangle: Rounded Corners 14384">
          <a:extLst>
            <a:ext uri="{FF2B5EF4-FFF2-40B4-BE49-F238E27FC236}">
              <a16:creationId xmlns:a16="http://schemas.microsoft.com/office/drawing/2014/main" id="{9864E2B8-E70A-4500-BD5D-B87305216531}"/>
            </a:ext>
          </a:extLst>
        </xdr:cNvPr>
        <xdr:cNvSpPr/>
      </xdr:nvSpPr>
      <xdr:spPr>
        <a:xfrm>
          <a:off x="12036631" y="1334346"/>
          <a:ext cx="1137318" cy="240151"/>
        </a:xfrm>
        <a:prstGeom prst="roundRect">
          <a:avLst>
            <a:gd name="adj" fmla="val 50000"/>
          </a:avLst>
        </a:prstGeom>
        <a:solidFill>
          <a:srgbClr val="BC8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a:solidFill>
                <a:schemeClr val="lt1"/>
              </a:solidFill>
              <a:latin typeface="+mn-lt"/>
              <a:ea typeface="+mn-ea"/>
              <a:cs typeface="+mn-cs"/>
            </a:rPr>
            <a:t>All Low</a:t>
          </a:r>
        </a:p>
      </xdr:txBody>
    </xdr:sp>
    <xdr:clientData/>
  </xdr:twoCellAnchor>
  <xdr:twoCellAnchor>
    <xdr:from>
      <xdr:col>16</xdr:col>
      <xdr:colOff>198864</xdr:colOff>
      <xdr:row>6</xdr:row>
      <xdr:rowOff>216746</xdr:rowOff>
    </xdr:from>
    <xdr:to>
      <xdr:col>18</xdr:col>
      <xdr:colOff>116982</xdr:colOff>
      <xdr:row>8</xdr:row>
      <xdr:rowOff>42030</xdr:rowOff>
    </xdr:to>
    <xdr:sp macro="[0]!AllHigh" textlink="">
      <xdr:nvSpPr>
        <xdr:cNvPr id="14387" name="Rectangle: Rounded Corners 14386">
          <a:extLst>
            <a:ext uri="{FF2B5EF4-FFF2-40B4-BE49-F238E27FC236}">
              <a16:creationId xmlns:a16="http://schemas.microsoft.com/office/drawing/2014/main" id="{253828BB-9F47-4752-86B5-E7369DC80580}"/>
            </a:ext>
          </a:extLst>
        </xdr:cNvPr>
        <xdr:cNvSpPr/>
      </xdr:nvSpPr>
      <xdr:spPr>
        <a:xfrm>
          <a:off x="9833931" y="1334346"/>
          <a:ext cx="1137318" cy="240151"/>
        </a:xfrm>
        <a:prstGeom prst="roundRect">
          <a:avLst>
            <a:gd name="adj" fmla="val 50000"/>
          </a:avLst>
        </a:prstGeom>
        <a:solidFill>
          <a:srgbClr val="7458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All High</a:t>
          </a:r>
        </a:p>
      </xdr:txBody>
    </xdr:sp>
    <xdr:clientData/>
  </xdr:twoCellAnchor>
  <xdr:twoCellAnchor>
    <xdr:from>
      <xdr:col>0</xdr:col>
      <xdr:colOff>194733</xdr:colOff>
      <xdr:row>7</xdr:row>
      <xdr:rowOff>177800</xdr:rowOff>
    </xdr:from>
    <xdr:to>
      <xdr:col>2</xdr:col>
      <xdr:colOff>415713</xdr:colOff>
      <xdr:row>9</xdr:row>
      <xdr:rowOff>82125</xdr:rowOff>
    </xdr:to>
    <xdr:sp macro="" textlink="">
      <xdr:nvSpPr>
        <xdr:cNvPr id="3" name="Rectangle: Rounded Corners 2">
          <a:hlinkClick xmlns:r="http://schemas.openxmlformats.org/officeDocument/2006/relationships" r:id="rId19"/>
          <a:extLst>
            <a:ext uri="{FF2B5EF4-FFF2-40B4-BE49-F238E27FC236}">
              <a16:creationId xmlns:a16="http://schemas.microsoft.com/office/drawing/2014/main" id="{6BE24C02-1F09-43CD-B714-7A1180D97044}"/>
            </a:ext>
          </a:extLst>
        </xdr:cNvPr>
        <xdr:cNvSpPr/>
      </xdr:nvSpPr>
      <xdr:spPr>
        <a:xfrm>
          <a:off x="194733" y="1524000"/>
          <a:ext cx="1440180" cy="319192"/>
        </a:xfrm>
        <a:prstGeom prst="roundRect">
          <a:avLst/>
        </a:prstGeom>
        <a:gradFill>
          <a:gsLst>
            <a:gs pos="84000">
              <a:schemeClr val="accent4">
                <a:lumMod val="60000"/>
                <a:lumOff val="40000"/>
              </a:schemeClr>
            </a:gs>
            <a:gs pos="43000">
              <a:schemeClr val="bg1">
                <a:alpha val="20000"/>
              </a:schemeClr>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latin typeface="Arial" panose="020B060402020202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150706</xdr:colOff>
      <xdr:row>8</xdr:row>
      <xdr:rowOff>14676</xdr:rowOff>
    </xdr:from>
    <xdr:to>
      <xdr:col>2</xdr:col>
      <xdr:colOff>272626</xdr:colOff>
      <xdr:row>9</xdr:row>
      <xdr:rowOff>139982</xdr:rowOff>
    </xdr:to>
    <xdr:sp macro="" textlink="">
      <xdr:nvSpPr>
        <xdr:cNvPr id="3" name="TextBox 2">
          <a:hlinkClick xmlns:r="http://schemas.openxmlformats.org/officeDocument/2006/relationships" r:id="rId1"/>
          <a:extLst>
            <a:ext uri="{FF2B5EF4-FFF2-40B4-BE49-F238E27FC236}">
              <a16:creationId xmlns:a16="http://schemas.microsoft.com/office/drawing/2014/main" id="{78A5B8F4-24D5-4BFB-9847-E87D4791E0A7}"/>
            </a:ext>
          </a:extLst>
        </xdr:cNvPr>
        <xdr:cNvSpPr txBox="1"/>
      </xdr:nvSpPr>
      <xdr:spPr>
        <a:xfrm>
          <a:off x="150706" y="1132276"/>
          <a:ext cx="1341120" cy="3115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Arial" panose="020B0604020202020204" pitchFamily="34" charset="0"/>
              <a:cs typeface="Arial" panose="020B0604020202020204" pitchFamily="34" charset="0"/>
            </a:rPr>
            <a:t>City Information</a:t>
          </a:r>
        </a:p>
      </xdr:txBody>
    </xdr:sp>
    <xdr:clientData/>
  </xdr:twoCellAnchor>
  <xdr:twoCellAnchor>
    <xdr:from>
      <xdr:col>0</xdr:col>
      <xdr:colOff>150706</xdr:colOff>
      <xdr:row>6</xdr:row>
      <xdr:rowOff>52493</xdr:rowOff>
    </xdr:from>
    <xdr:to>
      <xdr:col>2</xdr:col>
      <xdr:colOff>272626</xdr:colOff>
      <xdr:row>7</xdr:row>
      <xdr:rowOff>147321</xdr:rowOff>
    </xdr:to>
    <xdr:sp macro="" textlink="">
      <xdr:nvSpPr>
        <xdr:cNvPr id="4" name="TextBox 3">
          <a:hlinkClick xmlns:r="http://schemas.openxmlformats.org/officeDocument/2006/relationships" r:id="rId2"/>
          <a:extLst>
            <a:ext uri="{FF2B5EF4-FFF2-40B4-BE49-F238E27FC236}">
              <a16:creationId xmlns:a16="http://schemas.microsoft.com/office/drawing/2014/main" id="{F1E75F4B-39A3-4FE4-A5C7-9B3FE2A27A71}"/>
            </a:ext>
          </a:extLst>
        </xdr:cNvPr>
        <xdr:cNvSpPr txBox="1"/>
      </xdr:nvSpPr>
      <xdr:spPr>
        <a:xfrm>
          <a:off x="150706" y="797560"/>
          <a:ext cx="1341120" cy="28109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Arial" panose="020B0604020202020204" pitchFamily="34" charset="0"/>
              <a:cs typeface="Arial" panose="020B0604020202020204" pitchFamily="34" charset="0"/>
            </a:rPr>
            <a:t>Main Dashboard</a:t>
          </a:r>
        </a:p>
      </xdr:txBody>
    </xdr:sp>
    <xdr:clientData/>
  </xdr:twoCellAnchor>
  <xdr:twoCellAnchor>
    <xdr:from>
      <xdr:col>0</xdr:col>
      <xdr:colOff>167640</xdr:colOff>
      <xdr:row>9</xdr:row>
      <xdr:rowOff>163830</xdr:rowOff>
    </xdr:from>
    <xdr:to>
      <xdr:col>2</xdr:col>
      <xdr:colOff>289560</xdr:colOff>
      <xdr:row>11</xdr:row>
      <xdr:rowOff>72390</xdr:rowOff>
    </xdr:to>
    <xdr:sp macro="" textlink="">
      <xdr:nvSpPr>
        <xdr:cNvPr id="5" name="TextBox 4">
          <a:hlinkClick xmlns:r="http://schemas.openxmlformats.org/officeDocument/2006/relationships" r:id="rId3"/>
          <a:extLst>
            <a:ext uri="{FF2B5EF4-FFF2-40B4-BE49-F238E27FC236}">
              <a16:creationId xmlns:a16="http://schemas.microsoft.com/office/drawing/2014/main" id="{514C95A8-3129-4FF5-9103-3FD0E63A0583}"/>
            </a:ext>
          </a:extLst>
        </xdr:cNvPr>
        <xdr:cNvSpPr txBox="1"/>
      </xdr:nvSpPr>
      <xdr:spPr>
        <a:xfrm>
          <a:off x="167640" y="1809750"/>
          <a:ext cx="1341120" cy="2743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Arial" panose="020B0604020202020204" pitchFamily="34" charset="0"/>
              <a:cs typeface="Arial" panose="020B0604020202020204" pitchFamily="34" charset="0"/>
            </a:rPr>
            <a:t>Data</a:t>
          </a:r>
          <a:r>
            <a:rPr lang="en-IN" sz="1100" b="1" baseline="0">
              <a:latin typeface="Arial" panose="020B0604020202020204" pitchFamily="34" charset="0"/>
              <a:cs typeface="Arial" panose="020B0604020202020204" pitchFamily="34" charset="0"/>
            </a:rPr>
            <a:t> Sources</a:t>
          </a:r>
          <a:endParaRPr lang="en-IN" sz="1100" b="1">
            <a:latin typeface="Arial" panose="020B0604020202020204" pitchFamily="34" charset="0"/>
            <a:cs typeface="Arial" panose="020B0604020202020204" pitchFamily="34" charset="0"/>
          </a:endParaRPr>
        </a:p>
      </xdr:txBody>
    </xdr:sp>
    <xdr:clientData/>
  </xdr:twoCellAnchor>
  <xdr:twoCellAnchor>
    <xdr:from>
      <xdr:col>0</xdr:col>
      <xdr:colOff>167640</xdr:colOff>
      <xdr:row>12</xdr:row>
      <xdr:rowOff>7620</xdr:rowOff>
    </xdr:from>
    <xdr:to>
      <xdr:col>2</xdr:col>
      <xdr:colOff>289560</xdr:colOff>
      <xdr:row>13</xdr:row>
      <xdr:rowOff>99060</xdr:rowOff>
    </xdr:to>
    <xdr:sp macro="" textlink="">
      <xdr:nvSpPr>
        <xdr:cNvPr id="6" name="TextBox 5">
          <a:hlinkClick xmlns:r="http://schemas.openxmlformats.org/officeDocument/2006/relationships" r:id="rId4"/>
          <a:extLst>
            <a:ext uri="{FF2B5EF4-FFF2-40B4-BE49-F238E27FC236}">
              <a16:creationId xmlns:a16="http://schemas.microsoft.com/office/drawing/2014/main" id="{551D09B3-F169-40C9-97BC-CDA8EA382D73}"/>
            </a:ext>
          </a:extLst>
        </xdr:cNvPr>
        <xdr:cNvSpPr txBox="1"/>
      </xdr:nvSpPr>
      <xdr:spPr>
        <a:xfrm>
          <a:off x="167640" y="2202180"/>
          <a:ext cx="1341120" cy="2743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Arial" panose="020B0604020202020204" pitchFamily="34" charset="0"/>
              <a:cs typeface="Arial" panose="020B0604020202020204" pitchFamily="34" charset="0"/>
            </a:rPr>
            <a:t>Team Members</a:t>
          </a:r>
        </a:p>
      </xdr:txBody>
    </xdr:sp>
    <xdr:clientData/>
  </xdr:twoCellAnchor>
  <xdr:twoCellAnchor>
    <xdr:from>
      <xdr:col>0</xdr:col>
      <xdr:colOff>190500</xdr:colOff>
      <xdr:row>10</xdr:row>
      <xdr:rowOff>7338</xdr:rowOff>
    </xdr:from>
    <xdr:to>
      <xdr:col>2</xdr:col>
      <xdr:colOff>411480</xdr:colOff>
      <xdr:row>11</xdr:row>
      <xdr:rowOff>140264</xdr:rowOff>
    </xdr:to>
    <xdr:sp macro="" textlink="">
      <xdr:nvSpPr>
        <xdr:cNvPr id="8" name="Rectangle: Rounded Corners 7">
          <a:hlinkClick xmlns:r="http://schemas.openxmlformats.org/officeDocument/2006/relationships" r:id="rId5"/>
          <a:extLst>
            <a:ext uri="{FF2B5EF4-FFF2-40B4-BE49-F238E27FC236}">
              <a16:creationId xmlns:a16="http://schemas.microsoft.com/office/drawing/2014/main" id="{740B033D-6D8A-FA8A-36C4-7108401162FC}"/>
            </a:ext>
          </a:extLst>
        </xdr:cNvPr>
        <xdr:cNvSpPr/>
      </xdr:nvSpPr>
      <xdr:spPr>
        <a:xfrm>
          <a:off x="190500" y="1870005"/>
          <a:ext cx="1440180" cy="319192"/>
        </a:xfrm>
        <a:prstGeom prst="roundRect">
          <a:avLst/>
        </a:prstGeom>
        <a:gradFill>
          <a:gsLst>
            <a:gs pos="84000">
              <a:schemeClr val="accent4">
                <a:lumMod val="60000"/>
                <a:lumOff val="40000"/>
              </a:schemeClr>
            </a:gs>
            <a:gs pos="43000">
              <a:schemeClr val="bg1">
                <a:alpha val="20000"/>
              </a:schemeClr>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latin typeface="Arial" panose="020B0604020202020204" pitchFamily="34" charset="0"/>
            <a:cs typeface="Arial" panose="020B0604020202020204" pitchFamily="34" charset="0"/>
          </a:endParaRPr>
        </a:p>
      </xdr:txBody>
    </xdr:sp>
    <xdr:clientData/>
  </xdr:twoCellAnchor>
  <xdr:twoCellAnchor>
    <xdr:from>
      <xdr:col>0</xdr:col>
      <xdr:colOff>0</xdr:colOff>
      <xdr:row>0</xdr:row>
      <xdr:rowOff>0</xdr:rowOff>
    </xdr:from>
    <xdr:to>
      <xdr:col>1</xdr:col>
      <xdr:colOff>16933</xdr:colOff>
      <xdr:row>4</xdr:row>
      <xdr:rowOff>22860</xdr:rowOff>
    </xdr:to>
    <xdr:sp macro="" textlink="">
      <xdr:nvSpPr>
        <xdr:cNvPr id="9" name="Rectangle 8">
          <a:extLst>
            <a:ext uri="{FF2B5EF4-FFF2-40B4-BE49-F238E27FC236}">
              <a16:creationId xmlns:a16="http://schemas.microsoft.com/office/drawing/2014/main" id="{BA2BCED9-1C12-4934-9328-0B624A5E6D20}"/>
            </a:ext>
          </a:extLst>
        </xdr:cNvPr>
        <xdr:cNvSpPr/>
      </xdr:nvSpPr>
      <xdr:spPr>
        <a:xfrm>
          <a:off x="0" y="0"/>
          <a:ext cx="626533" cy="76792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472440</xdr:colOff>
      <xdr:row>5</xdr:row>
      <xdr:rowOff>45720</xdr:rowOff>
    </xdr:from>
    <xdr:to>
      <xdr:col>2</xdr:col>
      <xdr:colOff>472440</xdr:colOff>
      <xdr:row>49</xdr:row>
      <xdr:rowOff>43010</xdr:rowOff>
    </xdr:to>
    <xdr:cxnSp macro="">
      <xdr:nvCxnSpPr>
        <xdr:cNvPr id="10" name="Straight Connector 9">
          <a:extLst>
            <a:ext uri="{FF2B5EF4-FFF2-40B4-BE49-F238E27FC236}">
              <a16:creationId xmlns:a16="http://schemas.microsoft.com/office/drawing/2014/main" id="{6E352967-B7F6-410D-A3EA-7099983E37FC}"/>
            </a:ext>
          </a:extLst>
        </xdr:cNvPr>
        <xdr:cNvCxnSpPr/>
      </xdr:nvCxnSpPr>
      <xdr:spPr>
        <a:xfrm>
          <a:off x="1691640" y="977053"/>
          <a:ext cx="0" cy="8193024"/>
        </a:xfrm>
        <a:prstGeom prst="line">
          <a:avLst/>
        </a:prstGeom>
      </xdr:spPr>
      <xdr:style>
        <a:lnRef idx="1">
          <a:schemeClr val="accent3"/>
        </a:lnRef>
        <a:fillRef idx="0">
          <a:schemeClr val="accent3"/>
        </a:fillRef>
        <a:effectRef idx="0">
          <a:schemeClr val="accent3"/>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159173</xdr:colOff>
      <xdr:row>7</xdr:row>
      <xdr:rowOff>184856</xdr:rowOff>
    </xdr:from>
    <xdr:to>
      <xdr:col>2</xdr:col>
      <xdr:colOff>281093</xdr:colOff>
      <xdr:row>9</xdr:row>
      <xdr:rowOff>123895</xdr:rowOff>
    </xdr:to>
    <xdr:sp macro="" textlink="">
      <xdr:nvSpPr>
        <xdr:cNvPr id="3" name="TextBox 2">
          <a:hlinkClick xmlns:r="http://schemas.openxmlformats.org/officeDocument/2006/relationships" r:id="rId1"/>
          <a:extLst>
            <a:ext uri="{FF2B5EF4-FFF2-40B4-BE49-F238E27FC236}">
              <a16:creationId xmlns:a16="http://schemas.microsoft.com/office/drawing/2014/main" id="{D0237581-C756-4222-A250-A899FDC265D4}"/>
            </a:ext>
          </a:extLst>
        </xdr:cNvPr>
        <xdr:cNvSpPr txBox="1"/>
      </xdr:nvSpPr>
      <xdr:spPr>
        <a:xfrm>
          <a:off x="159173" y="1116189"/>
          <a:ext cx="1341120" cy="3115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Arial" panose="020B0604020202020204" pitchFamily="34" charset="0"/>
              <a:cs typeface="Arial" panose="020B0604020202020204" pitchFamily="34" charset="0"/>
            </a:rPr>
            <a:t>City Information</a:t>
          </a:r>
        </a:p>
      </xdr:txBody>
    </xdr:sp>
    <xdr:clientData/>
  </xdr:twoCellAnchor>
  <xdr:twoCellAnchor>
    <xdr:from>
      <xdr:col>0</xdr:col>
      <xdr:colOff>159173</xdr:colOff>
      <xdr:row>6</xdr:row>
      <xdr:rowOff>18626</xdr:rowOff>
    </xdr:from>
    <xdr:to>
      <xdr:col>2</xdr:col>
      <xdr:colOff>281093</xdr:colOff>
      <xdr:row>7</xdr:row>
      <xdr:rowOff>113454</xdr:rowOff>
    </xdr:to>
    <xdr:sp macro="" textlink="">
      <xdr:nvSpPr>
        <xdr:cNvPr id="4" name="TextBox 3">
          <a:hlinkClick xmlns:r="http://schemas.openxmlformats.org/officeDocument/2006/relationships" r:id="rId2"/>
          <a:extLst>
            <a:ext uri="{FF2B5EF4-FFF2-40B4-BE49-F238E27FC236}">
              <a16:creationId xmlns:a16="http://schemas.microsoft.com/office/drawing/2014/main" id="{AA64F92E-8712-4035-A365-CCC9462B3EAC}"/>
            </a:ext>
          </a:extLst>
        </xdr:cNvPr>
        <xdr:cNvSpPr txBox="1"/>
      </xdr:nvSpPr>
      <xdr:spPr>
        <a:xfrm>
          <a:off x="159173" y="763693"/>
          <a:ext cx="1341120" cy="28109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Arial" panose="020B0604020202020204" pitchFamily="34" charset="0"/>
              <a:cs typeface="Arial" panose="020B0604020202020204" pitchFamily="34" charset="0"/>
            </a:rPr>
            <a:t>Main Dashboard</a:t>
          </a:r>
        </a:p>
      </xdr:txBody>
    </xdr:sp>
    <xdr:clientData/>
  </xdr:twoCellAnchor>
  <xdr:twoCellAnchor>
    <xdr:from>
      <xdr:col>0</xdr:col>
      <xdr:colOff>167640</xdr:colOff>
      <xdr:row>10</xdr:row>
      <xdr:rowOff>9031</xdr:rowOff>
    </xdr:from>
    <xdr:to>
      <xdr:col>2</xdr:col>
      <xdr:colOff>289560</xdr:colOff>
      <xdr:row>11</xdr:row>
      <xdr:rowOff>103857</xdr:rowOff>
    </xdr:to>
    <xdr:sp macro="" textlink="">
      <xdr:nvSpPr>
        <xdr:cNvPr id="5" name="TextBox 4">
          <a:hlinkClick xmlns:r="http://schemas.openxmlformats.org/officeDocument/2006/relationships" r:id="rId3"/>
          <a:extLst>
            <a:ext uri="{FF2B5EF4-FFF2-40B4-BE49-F238E27FC236}">
              <a16:creationId xmlns:a16="http://schemas.microsoft.com/office/drawing/2014/main" id="{67EA848B-2659-4733-B282-B06DC6C9FAB2}"/>
            </a:ext>
          </a:extLst>
        </xdr:cNvPr>
        <xdr:cNvSpPr txBox="1"/>
      </xdr:nvSpPr>
      <xdr:spPr>
        <a:xfrm>
          <a:off x="167640" y="1499164"/>
          <a:ext cx="1341120" cy="2810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Arial" panose="020B0604020202020204" pitchFamily="34" charset="0"/>
              <a:cs typeface="Arial" panose="020B0604020202020204" pitchFamily="34" charset="0"/>
            </a:rPr>
            <a:t>Data</a:t>
          </a:r>
          <a:r>
            <a:rPr lang="en-IN" sz="1100" b="1" baseline="0">
              <a:latin typeface="Arial" panose="020B0604020202020204" pitchFamily="34" charset="0"/>
              <a:cs typeface="Arial" panose="020B0604020202020204" pitchFamily="34" charset="0"/>
            </a:rPr>
            <a:t> Sources</a:t>
          </a:r>
          <a:endParaRPr lang="en-IN" sz="1100" b="1">
            <a:latin typeface="Arial" panose="020B0604020202020204" pitchFamily="34" charset="0"/>
            <a:cs typeface="Arial" panose="020B0604020202020204" pitchFamily="34" charset="0"/>
          </a:endParaRPr>
        </a:p>
      </xdr:txBody>
    </xdr:sp>
    <xdr:clientData/>
  </xdr:twoCellAnchor>
  <xdr:twoCellAnchor>
    <xdr:from>
      <xdr:col>0</xdr:col>
      <xdr:colOff>167640</xdr:colOff>
      <xdr:row>12</xdr:row>
      <xdr:rowOff>7620</xdr:rowOff>
    </xdr:from>
    <xdr:to>
      <xdr:col>2</xdr:col>
      <xdr:colOff>289560</xdr:colOff>
      <xdr:row>13</xdr:row>
      <xdr:rowOff>99060</xdr:rowOff>
    </xdr:to>
    <xdr:sp macro="" textlink="">
      <xdr:nvSpPr>
        <xdr:cNvPr id="6" name="TextBox 5">
          <a:hlinkClick xmlns:r="http://schemas.openxmlformats.org/officeDocument/2006/relationships" r:id="rId4"/>
          <a:extLst>
            <a:ext uri="{FF2B5EF4-FFF2-40B4-BE49-F238E27FC236}">
              <a16:creationId xmlns:a16="http://schemas.microsoft.com/office/drawing/2014/main" id="{4DE1631F-23FD-46DA-97F7-BA17FDCFB563}"/>
            </a:ext>
          </a:extLst>
        </xdr:cNvPr>
        <xdr:cNvSpPr txBox="1"/>
      </xdr:nvSpPr>
      <xdr:spPr>
        <a:xfrm>
          <a:off x="167640" y="2202180"/>
          <a:ext cx="1341120" cy="2743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Arial" panose="020B0604020202020204" pitchFamily="34" charset="0"/>
              <a:cs typeface="Arial" panose="020B0604020202020204" pitchFamily="34" charset="0"/>
            </a:rPr>
            <a:t>Team Members</a:t>
          </a:r>
        </a:p>
      </xdr:txBody>
    </xdr:sp>
    <xdr:clientData/>
  </xdr:twoCellAnchor>
  <xdr:twoCellAnchor>
    <xdr:from>
      <xdr:col>0</xdr:col>
      <xdr:colOff>6773</xdr:colOff>
      <xdr:row>0</xdr:row>
      <xdr:rowOff>25400</xdr:rowOff>
    </xdr:from>
    <xdr:to>
      <xdr:col>1</xdr:col>
      <xdr:colOff>52493</xdr:colOff>
      <xdr:row>2</xdr:row>
      <xdr:rowOff>48260</xdr:rowOff>
    </xdr:to>
    <xdr:sp macro="" textlink="">
      <xdr:nvSpPr>
        <xdr:cNvPr id="9" name="Rectangle 8">
          <a:extLst>
            <a:ext uri="{FF2B5EF4-FFF2-40B4-BE49-F238E27FC236}">
              <a16:creationId xmlns:a16="http://schemas.microsoft.com/office/drawing/2014/main" id="{1563645C-1910-442B-941F-685D244270E7}"/>
            </a:ext>
          </a:extLst>
        </xdr:cNvPr>
        <xdr:cNvSpPr/>
      </xdr:nvSpPr>
      <xdr:spPr>
        <a:xfrm>
          <a:off x="6773" y="25400"/>
          <a:ext cx="655320" cy="39539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472440</xdr:colOff>
      <xdr:row>5</xdr:row>
      <xdr:rowOff>68580</xdr:rowOff>
    </xdr:from>
    <xdr:to>
      <xdr:col>2</xdr:col>
      <xdr:colOff>472440</xdr:colOff>
      <xdr:row>49</xdr:row>
      <xdr:rowOff>65870</xdr:rowOff>
    </xdr:to>
    <xdr:cxnSp macro="">
      <xdr:nvCxnSpPr>
        <xdr:cNvPr id="10" name="Straight Connector 9">
          <a:extLst>
            <a:ext uri="{FF2B5EF4-FFF2-40B4-BE49-F238E27FC236}">
              <a16:creationId xmlns:a16="http://schemas.microsoft.com/office/drawing/2014/main" id="{534925DF-4F44-4E87-93A6-E2878527DFA5}"/>
            </a:ext>
          </a:extLst>
        </xdr:cNvPr>
        <xdr:cNvCxnSpPr/>
      </xdr:nvCxnSpPr>
      <xdr:spPr>
        <a:xfrm>
          <a:off x="1691640" y="999913"/>
          <a:ext cx="0" cy="8193024"/>
        </a:xfrm>
        <a:prstGeom prst="line">
          <a:avLst/>
        </a:prstGeom>
      </xdr:spPr>
      <xdr:style>
        <a:lnRef idx="1">
          <a:schemeClr val="accent3"/>
        </a:lnRef>
        <a:fillRef idx="0">
          <a:schemeClr val="accent3"/>
        </a:fillRef>
        <a:effectRef idx="0">
          <a:schemeClr val="accent3"/>
        </a:effectRef>
        <a:fontRef idx="minor">
          <a:schemeClr val="tx1"/>
        </a:fontRef>
      </xdr:style>
    </xdr:cxnSp>
    <xdr:clientData/>
  </xdr:twoCellAnchor>
  <xdr:twoCellAnchor>
    <xdr:from>
      <xdr:col>4</xdr:col>
      <xdr:colOff>160867</xdr:colOff>
      <xdr:row>7</xdr:row>
      <xdr:rowOff>33867</xdr:rowOff>
    </xdr:from>
    <xdr:to>
      <xdr:col>9</xdr:col>
      <xdr:colOff>228600</xdr:colOff>
      <xdr:row>22</xdr:row>
      <xdr:rowOff>110067</xdr:rowOff>
    </xdr:to>
    <xdr:sp macro="" textlink="">
      <xdr:nvSpPr>
        <xdr:cNvPr id="12" name="TextBox 11">
          <a:extLst>
            <a:ext uri="{FF2B5EF4-FFF2-40B4-BE49-F238E27FC236}">
              <a16:creationId xmlns:a16="http://schemas.microsoft.com/office/drawing/2014/main" id="{95DDFFF9-36CE-CCFE-EB58-E676D14B8DA3}"/>
            </a:ext>
          </a:extLst>
        </xdr:cNvPr>
        <xdr:cNvSpPr txBox="1"/>
      </xdr:nvSpPr>
      <xdr:spPr>
        <a:xfrm>
          <a:off x="2599267" y="965200"/>
          <a:ext cx="3115733" cy="287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800" b="1" u="sng"/>
            <a:t>Team Members</a:t>
          </a:r>
          <a:endParaRPr lang="en-IN" sz="1800" b="0" u="sng"/>
        </a:p>
        <a:p>
          <a:pPr algn="ctr"/>
          <a:endParaRPr lang="en-IN" sz="1800" b="0"/>
        </a:p>
        <a:p>
          <a:pPr algn="ctr"/>
          <a:r>
            <a:rPr lang="en-IN" sz="1800" b="0"/>
            <a:t>Premchand</a:t>
          </a:r>
          <a:r>
            <a:rPr lang="en-IN" sz="1800" b="0" baseline="0"/>
            <a:t> Sreeram</a:t>
          </a:r>
        </a:p>
        <a:p>
          <a:pPr algn="ctr"/>
          <a:endParaRPr lang="en-IN" sz="1800" b="0" baseline="0"/>
        </a:p>
        <a:p>
          <a:pPr algn="ctr"/>
          <a:r>
            <a:rPr lang="en-IN" sz="1800" b="0" baseline="0"/>
            <a:t>Rohit Raj Parsa</a:t>
          </a:r>
        </a:p>
        <a:p>
          <a:pPr algn="ctr"/>
          <a:endParaRPr lang="en-IN" sz="1800" b="0" baseline="0"/>
        </a:p>
        <a:p>
          <a:pPr algn="ctr"/>
          <a:r>
            <a:rPr lang="en-IN" sz="1800" b="0" baseline="0"/>
            <a:t>Srikar Bompally</a:t>
          </a:r>
        </a:p>
        <a:p>
          <a:pPr algn="ctr"/>
          <a:endParaRPr lang="en-IN" sz="1800" b="0" baseline="0"/>
        </a:p>
        <a:p>
          <a:pPr algn="ctr"/>
          <a:r>
            <a:rPr lang="en-IN" sz="1800" b="0" baseline="0"/>
            <a:t>Sumanth Bhuma</a:t>
          </a:r>
          <a:endParaRPr lang="en-IN" sz="1800" b="1"/>
        </a:p>
      </xdr:txBody>
    </xdr:sp>
    <xdr:clientData/>
  </xdr:twoCellAnchor>
  <xdr:twoCellAnchor>
    <xdr:from>
      <xdr:col>0</xdr:col>
      <xdr:colOff>194733</xdr:colOff>
      <xdr:row>12</xdr:row>
      <xdr:rowOff>59267</xdr:rowOff>
    </xdr:from>
    <xdr:to>
      <xdr:col>2</xdr:col>
      <xdr:colOff>415713</xdr:colOff>
      <xdr:row>14</xdr:row>
      <xdr:rowOff>5926</xdr:rowOff>
    </xdr:to>
    <xdr:sp macro="" textlink="">
      <xdr:nvSpPr>
        <xdr:cNvPr id="2" name="Rectangle: Rounded Corners 1">
          <a:hlinkClick xmlns:r="http://schemas.openxmlformats.org/officeDocument/2006/relationships" r:id="rId4"/>
          <a:extLst>
            <a:ext uri="{FF2B5EF4-FFF2-40B4-BE49-F238E27FC236}">
              <a16:creationId xmlns:a16="http://schemas.microsoft.com/office/drawing/2014/main" id="{77C791C2-B7AA-43A2-B7A9-26655F076E0D}"/>
            </a:ext>
          </a:extLst>
        </xdr:cNvPr>
        <xdr:cNvSpPr/>
      </xdr:nvSpPr>
      <xdr:spPr>
        <a:xfrm>
          <a:off x="194733" y="2294467"/>
          <a:ext cx="1440180" cy="319192"/>
        </a:xfrm>
        <a:prstGeom prst="roundRect">
          <a:avLst/>
        </a:prstGeom>
        <a:gradFill>
          <a:gsLst>
            <a:gs pos="84000">
              <a:schemeClr val="accent4">
                <a:lumMod val="60000"/>
                <a:lumOff val="40000"/>
              </a:schemeClr>
            </a:gs>
            <a:gs pos="43000">
              <a:schemeClr val="bg1">
                <a:alpha val="20000"/>
              </a:schemeClr>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latin typeface="Arial" panose="020B0604020202020204" pitchFamily="34" charset="0"/>
            <a:cs typeface="Arial" panose="020B0604020202020204" pitchFamily="34" charset="0"/>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B" refreshedDate="45056.14685798611" backgroundQuery="1" createdVersion="8" refreshedVersion="8" minRefreshableVersion="3" recordCount="0" supportSubquery="1" supportAdvancedDrill="1" xr:uid="{031B09E2-A592-4692-8B5B-973CBA166A89}">
  <cacheSource type="external" connectionId="4"/>
  <cacheFields count="3">
    <cacheField name="[TemperatureData].[City].[City]" caption="City" numFmtId="0" hierarchy="44" level="1">
      <sharedItems count="14">
        <s v="Austin"/>
        <s v="Boston"/>
        <s v="Chicago"/>
        <s v="Dallas"/>
        <s v="Denver"/>
        <s v="Los Angeles"/>
        <s v="New York City"/>
        <s v="Philadelphia"/>
        <s v="Phoenix"/>
        <s v="San Diego"/>
        <s v="San Francisco"/>
        <s v="San Jose"/>
        <s v="Seattle"/>
        <s v="Washington"/>
      </sharedItems>
    </cacheField>
    <cacheField name="[Measures].[Sum of Low °F]" caption="Sum of Low °F" numFmtId="0" hierarchy="67" level="32767"/>
    <cacheField name="[Measures].[Sum of High °F]" caption="Sum of High °F" numFmtId="0" hierarchy="68" level="32767"/>
  </cacheFields>
  <cacheHierarchies count="69">
    <cacheHierarchy uniqueName="[CostOfLivingData].[Rank]" caption="Rank" attribute="1" defaultMemberUniqueName="[CostOfLivingData].[Rank].[All]" allUniqueName="[CostOfLivingData].[Rank].[All]" dimensionUniqueName="[CostOfLivingData]" displayFolder="" count="0" memberValueDatatype="20" unbalanced="0"/>
    <cacheHierarchy uniqueName="[CostOfLivingData].[City]" caption="City" attribute="1" defaultMemberUniqueName="[CostOfLivingData].[City].[All]" allUniqueName="[CostOfLivingData].[City].[All]" dimensionUniqueName="[CostOfLivingData]" displayFolder="" count="0" memberValueDatatype="130" unbalanced="0"/>
    <cacheHierarchy uniqueName="[CostOfLivingData].[State Code]" caption="State Code" attribute="1" defaultMemberUniqueName="[CostOfLivingData].[State Code].[All]" allUniqueName="[CostOfLivingData].[State Code].[All]" dimensionUniqueName="[CostOfLivingData]" displayFolder="" count="0" memberValueDatatype="130" unbalanced="0"/>
    <cacheHierarchy uniqueName="[CostOfLivingData].[State Name]" caption="State Name" attribute="1" defaultMemberUniqueName="[CostOfLivingData].[State Name].[All]" allUniqueName="[CostOfLivingData].[State Name].[All]" dimensionUniqueName="[CostOfLivingData]" displayFolder="" count="0" memberValueDatatype="130" unbalanced="0"/>
    <cacheHierarchy uniqueName="[CostOfLivingData].[Cost of Living Index]" caption="Cost of Living Index" attribute="1" defaultMemberUniqueName="[CostOfLivingData].[Cost of Living Index].[All]" allUniqueName="[CostOfLivingData].[Cost of Living Index].[All]" dimensionUniqueName="[CostOfLivingData]" displayFolder="" count="0" memberValueDatatype="5" unbalanced="0"/>
    <cacheHierarchy uniqueName="[CostOfLivingData].[Rent Index]" caption="Rent Index" attribute="1" defaultMemberUniqueName="[CostOfLivingData].[Rent Index].[All]" allUniqueName="[CostOfLivingData].[Rent Index].[All]" dimensionUniqueName="[CostOfLivingData]" displayFolder="" count="0" memberValueDatatype="5" unbalanced="0"/>
    <cacheHierarchy uniqueName="[CostOfLivingData].[Cost of Living Plus Rent Index]" caption="Cost of Living Plus Rent Index" attribute="1" defaultMemberUniqueName="[CostOfLivingData].[Cost of Living Plus Rent Index].[All]" allUniqueName="[CostOfLivingData].[Cost of Living Plus Rent Index].[All]" dimensionUniqueName="[CostOfLivingData]" displayFolder="" count="0" memberValueDatatype="5" unbalanced="0"/>
    <cacheHierarchy uniqueName="[CostOfLivingData].[Groceries Index]" caption="Groceries Index" attribute="1" defaultMemberUniqueName="[CostOfLivingData].[Groceries Index].[All]" allUniqueName="[CostOfLivingData].[Groceries Index].[All]" dimensionUniqueName="[CostOfLivingData]" displayFolder="" count="0" memberValueDatatype="5" unbalanced="0"/>
    <cacheHierarchy uniqueName="[CostOfLivingData].[Restaurant Price Index]" caption="Restaurant Price Index" attribute="1" defaultMemberUniqueName="[CostOfLivingData].[Restaurant Price Index].[All]" allUniqueName="[CostOfLivingData].[Restaurant Price Index].[All]" dimensionUniqueName="[CostOfLivingData]" displayFolder="" count="0" memberValueDatatype="5" unbalanced="0"/>
    <cacheHierarchy uniqueName="[CostOfLivingData].[Local Purchasing Power Index]" caption="Local Purchasing Power Index" attribute="1" defaultMemberUniqueName="[CostOfLivingData].[Local Purchasing Power Index].[All]" allUniqueName="[CostOfLivingData].[Local Purchasing Power Index].[All]" dimensionUniqueName="[CostOfLivingData]" displayFolder="" count="0" memberValueDatatype="5" unbalanced="0"/>
    <cacheHierarchy uniqueName="[CostOfLivingData].[Column1]" caption="Column1" attribute="1" defaultMemberUniqueName="[CostOfLivingData].[Column1].[All]" allUniqueName="[CostOfLivingData].[Column1].[All]" dimensionUniqueName="[CostOfLivingData]" displayFolder="" count="0" memberValueDatatype="130" unbalanced="0"/>
    <cacheHierarchy uniqueName="[CrimeRate_Data].[Rank]" caption="Rank" attribute="1" defaultMemberUniqueName="[CrimeRate_Data].[Rank].[All]" allUniqueName="[CrimeRate_Data].[Rank].[All]" dimensionUniqueName="[CrimeRate_Data]" displayFolder="" count="0" memberValueDatatype="20" unbalanced="0"/>
    <cacheHierarchy uniqueName="[CrimeRate_Data].[City]" caption="City" attribute="1" defaultMemberUniqueName="[CrimeRate_Data].[City].[All]" allUniqueName="[CrimeRate_Data].[City].[All]" dimensionUniqueName="[CrimeRate_Data]" displayFolder="" count="0" memberValueDatatype="130" unbalanced="0"/>
    <cacheHierarchy uniqueName="[CrimeRate_Data].[State Code]" caption="State Code" attribute="1" defaultMemberUniqueName="[CrimeRate_Data].[State Code].[All]" allUniqueName="[CrimeRate_Data].[State Code].[All]" dimensionUniqueName="[CrimeRate_Data]" displayFolder="" count="0" memberValueDatatype="130" unbalanced="0"/>
    <cacheHierarchy uniqueName="[CrimeRate_Data].[State Name]" caption="State Name" attribute="1" defaultMemberUniqueName="[CrimeRate_Data].[State Name].[All]" allUniqueName="[CrimeRate_Data].[State Name].[All]" dimensionUniqueName="[CrimeRate_Data]" displayFolder="" count="0" memberValueDatatype="130" unbalanced="0"/>
    <cacheHierarchy uniqueName="[CrimeRate_Data].[Crime Index]" caption="Crime Index" attribute="1" defaultMemberUniqueName="[CrimeRate_Data].[Crime Index].[All]" allUniqueName="[CrimeRate_Data].[Crime Index].[All]" dimensionUniqueName="[CrimeRate_Data]" displayFolder="" count="0" memberValueDatatype="5" unbalanced="0"/>
    <cacheHierarchy uniqueName="[CrimeRate_Data].[Safety Index]" caption="Safety Index" attribute="1" defaultMemberUniqueName="[CrimeRate_Data].[Safety Index].[All]" allUniqueName="[CrimeRate_Data].[Safety Index].[All]" dimensionUniqueName="[CrimeRate_Data]" displayFolder="" count="0" memberValueDatatype="5" unbalanced="0"/>
    <cacheHierarchy uniqueName="[CrimeRate_Data].[Column1]" caption="Column1" attribute="1" defaultMemberUniqueName="[CrimeRate_Data].[Column1].[All]" allUniqueName="[CrimeRate_Data].[Column1].[All]" dimensionUniqueName="[CrimeRate_Data]" displayFolder="" count="0" memberValueDatatype="130" unbalanced="0"/>
    <cacheHierarchy uniqueName="[Rainfall_Data].[Days]" caption="Days" attribute="1" defaultMemberUniqueName="[Rainfall_Data].[Days].[All]" allUniqueName="[Rainfall_Data].[Days].[All]" dimensionUniqueName="[Rainfall_Data]" displayFolder="" count="0" memberValueDatatype="20" unbalanced="0"/>
    <cacheHierarchy uniqueName="[Rainfall_Data].[City]" caption="City" attribute="1" defaultMemberUniqueName="[Rainfall_Data].[City].[All]" allUniqueName="[Rainfall_Data].[City].[All]" dimensionUniqueName="[Rainfall_Data]" displayFolder="" count="0" memberValueDatatype="130" unbalanced="0"/>
    <cacheHierarchy uniqueName="[Rainfall_Data].[State]" caption="State" attribute="1" defaultMemberUniqueName="[Rainfall_Data].[State].[All]" allUniqueName="[Rainfall_Data].[State].[All]" dimensionUniqueName="[Rainfall_Data]" displayFolder="" count="0" memberValueDatatype="130" unbalanced="0"/>
    <cacheHierarchy uniqueName="[Rainfall_Data].[Inches]" caption="Inches" attribute="1" defaultMemberUniqueName="[Rainfall_Data].[Inches].[All]" allUniqueName="[Rainfall_Data].[Inches].[All]" dimensionUniqueName="[Rainfall_Data]" displayFolder="" count="0" memberValueDatatype="5" unbalanced="0"/>
    <cacheHierarchy uniqueName="[Rainfall_Data].[Milli­metres]" caption="Milli­metres" attribute="1" defaultMemberUniqueName="[Rainfall_Data].[Milli­metres].[All]" allUniqueName="[Rainfall_Data].[Milli­metres].[All]" dimensionUniqueName="[Rainfall_Data]" displayFolder="" count="0" memberValueDatatype="20" unbalanced="0"/>
    <cacheHierarchy uniqueName="[Rainfall_Data].[Filter]" caption="Filter" attribute="1" defaultMemberUniqueName="[Rainfall_Data].[Filter].[All]" allUniqueName="[Rainfall_Data].[Filter].[All]" dimensionUniqueName="[Rainfall_Data]" displayFolder="" count="0" memberValueDatatype="130" unbalanced="0"/>
    <cacheHierarchy uniqueName="[Snowfall_Data].[City]" caption="City" attribute="1" defaultMemberUniqueName="[Snowfall_Data].[City].[All]" allUniqueName="[Snowfall_Data].[City].[All]" dimensionUniqueName="[Snowfall_Data]" displayFolder="" count="0" memberValueDatatype="130" unbalanced="0"/>
    <cacheHierarchy uniqueName="[Snowfall_Data].[Average Snowfall (in.)]" caption="Average Snowfall (in.)" attribute="1" defaultMemberUniqueName="[Snowfall_Data].[Average Snowfall (in.)].[All]" allUniqueName="[Snowfall_Data].[Average Snowfall (in.)].[All]" dimensionUniqueName="[Snowfall_Data]" displayFolder="" count="0" memberValueDatatype="5" unbalanced="0"/>
    <cacheHierarchy uniqueName="[Snowfall_Data].[Column1]" caption="Column1" attribute="1" defaultMemberUniqueName="[Snowfall_Data].[Column1].[All]" allUniqueName="[Snowfall_Data].[Column1].[All]" dimensionUniqueName="[Snowfall_Data]" displayFolder="" count="0" memberValueDatatype="130" unbalanced="0"/>
    <cacheHierarchy uniqueName="[Table11].[City]" caption="City" attribute="1" defaultMemberUniqueName="[Table11].[City].[All]" allUniqueName="[Table11].[City].[All]" dimensionUniqueName="[Table11]" displayFolder="" count="0" memberValueDatatype="130" unbalanced="0"/>
    <cacheHierarchy uniqueName="[Table11].[State]" caption="State" attribute="1" defaultMemberUniqueName="[Table11].[State].[All]" allUniqueName="[Table11].[State].[All]" dimensionUniqueName="[Table11]" displayFolder="" count="0" memberValueDatatype="130" unbalanced="0"/>
    <cacheHierarchy uniqueName="[Table11].[Column1]" caption="Column1" attribute="1" defaultMemberUniqueName="[Table11].[Column1].[All]" allUniqueName="[Table11].[Column1].[All]" dimensionUniqueName="[Table11]" displayFolder="" count="0" memberValueDatatype="130" unbalanced="0"/>
    <cacheHierarchy uniqueName="[Table12].[City]" caption="City" attribute="1" defaultMemberUniqueName="[Table12].[City].[All]" allUniqueName="[Table12].[City].[All]" dimensionUniqueName="[Table12]" displayFolder="" count="0" memberValueDatatype="130" unbalanced="0"/>
    <cacheHierarchy uniqueName="[Table12].[State]" caption="State" attribute="1" defaultMemberUniqueName="[Table12].[State].[All]" allUniqueName="[Table12].[State].[All]" dimensionUniqueName="[Table12]" displayFolder="" count="0" memberValueDatatype="130" unbalanced="0"/>
    <cacheHierarchy uniqueName="[Table12].[Avg. salary]" caption="Avg. salary" attribute="1" defaultMemberUniqueName="[Table12].[Avg. salary].[All]" allUniqueName="[Table12].[Avg. salary].[All]" dimensionUniqueName="[Table12]" displayFolder="" count="0" memberValueDatatype="20" unbalanced="0"/>
    <cacheHierarchy uniqueName="[Table12].[Latitude]" caption="Latitude" attribute="1" defaultMemberUniqueName="[Table12].[Latitude].[All]" allUniqueName="[Table12].[Latitude].[All]" dimensionUniqueName="[Table12]" displayFolder="" count="0" memberValueDatatype="5" unbalanced="0"/>
    <cacheHierarchy uniqueName="[Table12].[Longitude]" caption="Longitude" attribute="1" defaultMemberUniqueName="[Table12].[Longitude].[All]" allUniqueName="[Table12].[Longitude].[All]" dimensionUniqueName="[Table12]" displayFolder="" count="0" memberValueDatatype="5" unbalanced="0"/>
    <cacheHierarchy uniqueName="[TaxRates_Data].[City]" caption="City" attribute="1" defaultMemberUniqueName="[TaxRates_Data].[City].[All]" allUniqueName="[TaxRates_Data].[City].[All]" dimensionUniqueName="[TaxRates_Data]" displayFolder="" count="0" memberValueDatatype="130" unbalanced="0"/>
    <cacheHierarchy uniqueName="[TaxRates_Data].[State Code]" caption="State Code" attribute="1" defaultMemberUniqueName="[TaxRates_Data].[State Code].[All]" allUniqueName="[TaxRates_Data].[State Code].[All]" dimensionUniqueName="[TaxRates_Data]" displayFolder="" count="0" memberValueDatatype="130" unbalanced="0"/>
    <cacheHierarchy uniqueName="[TaxRates_Data].[State Name]" caption="State Name" attribute="1" defaultMemberUniqueName="[TaxRates_Data].[State Name].[All]" allUniqueName="[TaxRates_Data].[State Name].[All]" dimensionUniqueName="[TaxRates_Data]" displayFolder="" count="0" memberValueDatatype="130" unbalanced="0"/>
    <cacheHierarchy uniqueName="[TaxRates_Data].[State Tax]" caption="State Tax" attribute="1" defaultMemberUniqueName="[TaxRates_Data].[State Tax].[All]" allUniqueName="[TaxRates_Data].[State Tax].[All]" dimensionUniqueName="[TaxRates_Data]" displayFolder="" count="0" memberValueDatatype="5" unbalanced="0"/>
    <cacheHierarchy uniqueName="[TaxRates_Data].[Local Tax]" caption="Local Tax" attribute="1" defaultMemberUniqueName="[TaxRates_Data].[Local Tax].[All]" allUniqueName="[TaxRates_Data].[Local Tax].[All]" dimensionUniqueName="[TaxRates_Data]" displayFolder="" count="0" memberValueDatatype="5" unbalanced="0"/>
    <cacheHierarchy uniqueName="[TaxRates_Data].[Total Tax]" caption="Total Tax" attribute="1" defaultMemberUniqueName="[TaxRates_Data].[Total Tax].[All]" allUniqueName="[TaxRates_Data].[Total Tax].[All]" dimensionUniqueName="[TaxRates_Data]" displayFolder="" count="0" memberValueDatatype="5" unbalanced="0"/>
    <cacheHierarchy uniqueName="[TaxRates_Data].[Column1]" caption="Column1" attribute="1" defaultMemberUniqueName="[TaxRates_Data].[Column1].[All]" allUniqueName="[TaxRates_Data].[Column1].[All]" dimensionUniqueName="[TaxRates_Data]" displayFolder="" count="0" memberValueDatatype="130" unbalanced="0"/>
    <cacheHierarchy uniqueName="[TemperatureData].[High °F]" caption="High °F" attribute="1" defaultMemberUniqueName="[TemperatureData].[High °F].[All]" allUniqueName="[TemperatureData].[High °F].[All]" dimensionUniqueName="[TemperatureData]" displayFolder="" count="0" memberValueDatatype="20" unbalanced="0"/>
    <cacheHierarchy uniqueName="[TemperatureData].[Low °F]" caption="Low °F" attribute="1" defaultMemberUniqueName="[TemperatureData].[Low °F].[All]" allUniqueName="[TemperatureData].[Low °F].[All]" dimensionUniqueName="[TemperatureData]" displayFolder="" count="0" memberValueDatatype="20" unbalanced="0"/>
    <cacheHierarchy uniqueName="[TemperatureData].[City]" caption="City" attribute="1" defaultMemberUniqueName="[TemperatureData].[City].[All]" allUniqueName="[TemperatureData].[City].[All]" dimensionUniqueName="[TemperatureData]" displayFolder="" count="2" memberValueDatatype="130" unbalanced="0">
      <fieldsUsage count="2">
        <fieldUsage x="-1"/>
        <fieldUsage x="0"/>
      </fieldsUsage>
    </cacheHierarchy>
    <cacheHierarchy uniqueName="[TemperatureData].[State]" caption="State" attribute="1" defaultMemberUniqueName="[TemperatureData].[State].[All]" allUniqueName="[TemperatureData].[State].[All]" dimensionUniqueName="[TemperatureData]" displayFolder="" count="0" memberValueDatatype="130" unbalanced="0"/>
    <cacheHierarchy uniqueName="[TemperatureData].[High °C]" caption="High °C" attribute="1" defaultMemberUniqueName="[TemperatureData].[High °C].[All]" allUniqueName="[TemperatureData].[High °C].[All]" dimensionUniqueName="[TemperatureData]" displayFolder="" count="0" memberValueDatatype="20" unbalanced="0"/>
    <cacheHierarchy uniqueName="[TemperatureData].[Low °C]" caption="Low °C" attribute="1" defaultMemberUniqueName="[TemperatureData].[Low °C].[All]" allUniqueName="[TemperatureData].[Low °C].[All]" dimensionUniqueName="[TemperatureData]" displayFolder="" count="0" memberValueDatatype="20" unbalanced="0"/>
    <cacheHierarchy uniqueName="[TemperatureData].[Column1]" caption="Column1" attribute="1" defaultMemberUniqueName="[TemperatureData].[Column1].[All]" allUniqueName="[TemperatureData].[Column1].[All]" dimensionUniqueName="[TemperatureData]" displayFolder="" count="0" memberValueDatatype="130" unbalanced="0"/>
    <cacheHierarchy uniqueName="[Measures].[__XL_Count CrimeRate_Data]" caption="__XL_Count CrimeRate_Data" measure="1" displayFolder="" measureGroup="CrimeRate_Data" count="0" hidden="1"/>
    <cacheHierarchy uniqueName="[Measures].[__XL_Count CostOfLivingData]" caption="__XL_Count CostOfLivingData" measure="1" displayFolder="" measureGroup="CostOfLivingData" count="0" hidden="1"/>
    <cacheHierarchy uniqueName="[Measures].[__XL_Count Snowfall_Data]" caption="__XL_Count Snowfall_Data" measure="1" displayFolder="" measureGroup="Snowfall_Data" count="0" hidden="1"/>
    <cacheHierarchy uniqueName="[Measures].[__XL_Count Table11]" caption="__XL_Count Table11" measure="1" displayFolder="" measureGroup="Table11" count="0" hidden="1"/>
    <cacheHierarchy uniqueName="[Measures].[__XL_Count Table12]" caption="__XL_Count Table12" measure="1" displayFolder="" measureGroup="Table12" count="0" hidden="1"/>
    <cacheHierarchy uniqueName="[Measures].[__XL_Count TaxRates_Data]" caption="__XL_Count TaxRates_Data" measure="1" displayFolder="" measureGroup="TaxRates_Data" count="0" hidden="1"/>
    <cacheHierarchy uniqueName="[Measures].[__XL_Count Rainfall_Data]" caption="__XL_Count Rainfall_Data" measure="1" displayFolder="" measureGroup="Rainfall_Data" count="0" hidden="1"/>
    <cacheHierarchy uniqueName="[Measures].[__XL_Count TemperatureData]" caption="__XL_Count TemperatureData" measure="1" displayFolder="" measureGroup="TemperatureData" count="0" hidden="1"/>
    <cacheHierarchy uniqueName="[Measures].[__No measures defined]" caption="__No measures defined" measure="1" displayFolder="" count="0" hidden="1"/>
    <cacheHierarchy uniqueName="[Measures].[Sum of Crime Index]" caption="Sum of Crime Index" measure="1" displayFolder="" measureGroup="CrimeRate_Data" count="0" hidden="1">
      <extLst>
        <ext xmlns:x15="http://schemas.microsoft.com/office/spreadsheetml/2010/11/main" uri="{B97F6D7D-B522-45F9-BDA1-12C45D357490}">
          <x15:cacheHierarchy aggregatedColumn="15"/>
        </ext>
      </extLst>
    </cacheHierarchy>
    <cacheHierarchy uniqueName="[Measures].[Sum of Safety Index]" caption="Sum of Safety Index" measure="1" displayFolder="" measureGroup="CrimeRate_Data" count="0" hidden="1">
      <extLst>
        <ext xmlns:x15="http://schemas.microsoft.com/office/spreadsheetml/2010/11/main" uri="{B97F6D7D-B522-45F9-BDA1-12C45D357490}">
          <x15:cacheHierarchy aggregatedColumn="16"/>
        </ext>
      </extLst>
    </cacheHierarchy>
    <cacheHierarchy uniqueName="[Measures].[Sum of Cost of Living Index]" caption="Sum of Cost of Living Index" measure="1" displayFolder="" measureGroup="CostOfLivingData" count="0" hidden="1">
      <extLst>
        <ext xmlns:x15="http://schemas.microsoft.com/office/spreadsheetml/2010/11/main" uri="{B97F6D7D-B522-45F9-BDA1-12C45D357490}">
          <x15:cacheHierarchy aggregatedColumn="4"/>
        </ext>
      </extLst>
    </cacheHierarchy>
    <cacheHierarchy uniqueName="[Measures].[Sum of Cost of Living Plus Rent Index]" caption="Sum of Cost of Living Plus Rent Index" measure="1" displayFolder="" measureGroup="CostOfLivingData" count="0" hidden="1">
      <extLst>
        <ext xmlns:x15="http://schemas.microsoft.com/office/spreadsheetml/2010/11/main" uri="{B97F6D7D-B522-45F9-BDA1-12C45D357490}">
          <x15:cacheHierarchy aggregatedColumn="6"/>
        </ext>
      </extLst>
    </cacheHierarchy>
    <cacheHierarchy uniqueName="[Measures].[Count of Average Snowfall (in.)]" caption="Count of Average Snowfall (in.)" measure="1" displayFolder="" measureGroup="Snowfall_Data" count="0" hidden="1">
      <extLst>
        <ext xmlns:x15="http://schemas.microsoft.com/office/spreadsheetml/2010/11/main" uri="{B97F6D7D-B522-45F9-BDA1-12C45D357490}">
          <x15:cacheHierarchy aggregatedColumn="25"/>
        </ext>
      </extLst>
    </cacheHierarchy>
    <cacheHierarchy uniqueName="[Measures].[Sum of Average Snowfall (in.)]" caption="Sum of Average Snowfall (in.)" measure="1" displayFolder="" measureGroup="Snowfall_Data" count="0" hidden="1">
      <extLst>
        <ext xmlns:x15="http://schemas.microsoft.com/office/spreadsheetml/2010/11/main" uri="{B97F6D7D-B522-45F9-BDA1-12C45D357490}">
          <x15:cacheHierarchy aggregatedColumn="25"/>
        </ext>
      </extLst>
    </cacheHierarchy>
    <cacheHierarchy uniqueName="[Measures].[Sum of Avg. salary]" caption="Sum of Avg. salary" measure="1" displayFolder="" measureGroup="Table12" count="0" hidden="1">
      <extLst>
        <ext xmlns:x15="http://schemas.microsoft.com/office/spreadsheetml/2010/11/main" uri="{B97F6D7D-B522-45F9-BDA1-12C45D357490}">
          <x15:cacheHierarchy aggregatedColumn="32"/>
        </ext>
      </extLst>
    </cacheHierarchy>
    <cacheHierarchy uniqueName="[Measures].[Sum of Total Tax]" caption="Sum of Total Tax" measure="1" displayFolder="" measureGroup="TaxRates_Data" count="0" hidden="1">
      <extLst>
        <ext xmlns:x15="http://schemas.microsoft.com/office/spreadsheetml/2010/11/main" uri="{B97F6D7D-B522-45F9-BDA1-12C45D357490}">
          <x15:cacheHierarchy aggregatedColumn="40"/>
        </ext>
      </extLst>
    </cacheHierarchy>
    <cacheHierarchy uniqueName="[Measures].[Sum of Days]" caption="Sum of Days" measure="1" displayFolder="" measureGroup="Rainfall_Data" count="0" hidden="1">
      <extLst>
        <ext xmlns:x15="http://schemas.microsoft.com/office/spreadsheetml/2010/11/main" uri="{B97F6D7D-B522-45F9-BDA1-12C45D357490}">
          <x15:cacheHierarchy aggregatedColumn="18"/>
        </ext>
      </extLst>
    </cacheHierarchy>
    <cacheHierarchy uniqueName="[Measures].[Sum of Low °F]" caption="Sum of Low °F" measure="1" displayFolder="" measureGroup="TemperatureData" count="0" oneField="1" hidden="1">
      <fieldsUsage count="1">
        <fieldUsage x="1"/>
      </fieldsUsage>
      <extLst>
        <ext xmlns:x15="http://schemas.microsoft.com/office/spreadsheetml/2010/11/main" uri="{B97F6D7D-B522-45F9-BDA1-12C45D357490}">
          <x15:cacheHierarchy aggregatedColumn="43"/>
        </ext>
      </extLst>
    </cacheHierarchy>
    <cacheHierarchy uniqueName="[Measures].[Sum of High °F]" caption="Sum of High °F" measure="1" displayFolder="" measureGroup="TemperatureData" count="0" oneField="1" hidden="1">
      <fieldsUsage count="1">
        <fieldUsage x="2"/>
      </fieldsUsage>
      <extLst>
        <ext xmlns:x15="http://schemas.microsoft.com/office/spreadsheetml/2010/11/main" uri="{B97F6D7D-B522-45F9-BDA1-12C45D357490}">
          <x15:cacheHierarchy aggregatedColumn="42"/>
        </ext>
      </extLst>
    </cacheHierarchy>
  </cacheHierarchies>
  <kpis count="0"/>
  <dimensions count="9">
    <dimension name="CostOfLivingData" uniqueName="[CostOfLivingData]" caption="CostOfLivingData"/>
    <dimension name="CrimeRate_Data" uniqueName="[CrimeRate_Data]" caption="CrimeRate_Data"/>
    <dimension measure="1" name="Measures" uniqueName="[Measures]" caption="Measures"/>
    <dimension name="Rainfall_Data" uniqueName="[Rainfall_Data]" caption="Rainfall_Data"/>
    <dimension name="Snowfall_Data" uniqueName="[Snowfall_Data]" caption="Snowfall_Data"/>
    <dimension name="Table11" uniqueName="[Table11]" caption="Table11"/>
    <dimension name="Table12" uniqueName="[Table12]" caption="Table12"/>
    <dimension name="TaxRates_Data" uniqueName="[TaxRates_Data]" caption="TaxRates_Data"/>
    <dimension name="TemperatureData" uniqueName="[TemperatureData]" caption="TemperatureData"/>
  </dimensions>
  <measureGroups count="8">
    <measureGroup name="CostOfLivingData" caption="CostOfLivingData"/>
    <measureGroup name="CrimeRate_Data" caption="CrimeRate_Data"/>
    <measureGroup name="Rainfall_Data" caption="Rainfall_Data"/>
    <measureGroup name="Snowfall_Data" caption="Snowfall_Data"/>
    <measureGroup name="Table11" caption="Table11"/>
    <measureGroup name="Table12" caption="Table12"/>
    <measureGroup name="TaxRates_Data" caption="TaxRates_Data"/>
    <measureGroup name="TemperatureData" caption="TemperatureData"/>
  </measureGroups>
  <maps count="29">
    <map measureGroup="0" dimension="0"/>
    <map measureGroup="0" dimension="3"/>
    <map measureGroup="0" dimension="4"/>
    <map measureGroup="0" dimension="6"/>
    <map measureGroup="0" dimension="7"/>
    <map measureGroup="0" dimension="8"/>
    <map measureGroup="1" dimension="0"/>
    <map measureGroup="1" dimension="1"/>
    <map measureGroup="1" dimension="3"/>
    <map measureGroup="1" dimension="4"/>
    <map measureGroup="1" dimension="6"/>
    <map measureGroup="1" dimension="7"/>
    <map measureGroup="1" dimension="8"/>
    <map measureGroup="2" dimension="3"/>
    <map measureGroup="2" dimension="8"/>
    <map measureGroup="3" dimension="3"/>
    <map measureGroup="3" dimension="4"/>
    <map measureGroup="3" dimension="7"/>
    <map measureGroup="3" dimension="8"/>
    <map measureGroup="4" dimension="5"/>
    <map measureGroup="5" dimension="3"/>
    <map measureGroup="5" dimension="4"/>
    <map measureGroup="5" dimension="6"/>
    <map measureGroup="5" dimension="7"/>
    <map measureGroup="5" dimension="8"/>
    <map measureGroup="6" dimension="3"/>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B" refreshedDate="45056.146858796295" backgroundQuery="1" createdVersion="8" refreshedVersion="8" minRefreshableVersion="3" recordCount="0" supportSubquery="1" supportAdvancedDrill="1" xr:uid="{66916700-8460-4E9F-8C34-D0AF8FDBE258}">
  <cacheSource type="external" connectionId="4"/>
  <cacheFields count="3">
    <cacheField name="[CostOfLivingData].[City].[City]" caption="City" numFmtId="0" hierarchy="1" level="1">
      <sharedItems count="14">
        <s v="Austin"/>
        <s v="Boston"/>
        <s v="Chicago"/>
        <s v="Dallas"/>
        <s v="Denver"/>
        <s v="Los Angeles"/>
        <s v="New York City"/>
        <s v="Philadelphia"/>
        <s v="Phoenix"/>
        <s v="San Diego"/>
        <s v="San Francisco"/>
        <s v="San Jose"/>
        <s v="Seattle"/>
        <s v="Washington"/>
      </sharedItems>
    </cacheField>
    <cacheField name="[Measures].[Sum of Cost of Living Plus Rent Index]" caption="Sum of Cost of Living Plus Rent Index" numFmtId="0" hierarchy="61" level="32767"/>
    <cacheField name="[TemperatureData].[City].[City]" caption="City" numFmtId="0" hierarchy="44" level="1">
      <sharedItems containsSemiMixedTypes="0" containsNonDate="0" containsString="0"/>
    </cacheField>
  </cacheFields>
  <cacheHierarchies count="69">
    <cacheHierarchy uniqueName="[CostOfLivingData].[Rank]" caption="Rank" attribute="1" defaultMemberUniqueName="[CostOfLivingData].[Rank].[All]" allUniqueName="[CostOfLivingData].[Rank].[All]" dimensionUniqueName="[CostOfLivingData]" displayFolder="" count="0" memberValueDatatype="20" unbalanced="0"/>
    <cacheHierarchy uniqueName="[CostOfLivingData].[City]" caption="City" attribute="1" defaultMemberUniqueName="[CostOfLivingData].[City].[All]" allUniqueName="[CostOfLivingData].[City].[All]" dimensionUniqueName="[CostOfLivingData]" displayFolder="" count="2" memberValueDatatype="130" unbalanced="0">
      <fieldsUsage count="2">
        <fieldUsage x="-1"/>
        <fieldUsage x="0"/>
      </fieldsUsage>
    </cacheHierarchy>
    <cacheHierarchy uniqueName="[CostOfLivingData].[State Code]" caption="State Code" attribute="1" defaultMemberUniqueName="[CostOfLivingData].[State Code].[All]" allUniqueName="[CostOfLivingData].[State Code].[All]" dimensionUniqueName="[CostOfLivingData]" displayFolder="" count="0" memberValueDatatype="130" unbalanced="0"/>
    <cacheHierarchy uniqueName="[CostOfLivingData].[State Name]" caption="State Name" attribute="1" defaultMemberUniqueName="[CostOfLivingData].[State Name].[All]" allUniqueName="[CostOfLivingData].[State Name].[All]" dimensionUniqueName="[CostOfLivingData]" displayFolder="" count="0" memberValueDatatype="130" unbalanced="0"/>
    <cacheHierarchy uniqueName="[CostOfLivingData].[Cost of Living Index]" caption="Cost of Living Index" attribute="1" defaultMemberUniqueName="[CostOfLivingData].[Cost of Living Index].[All]" allUniqueName="[CostOfLivingData].[Cost of Living Index].[All]" dimensionUniqueName="[CostOfLivingData]" displayFolder="" count="0" memberValueDatatype="5" unbalanced="0"/>
    <cacheHierarchy uniqueName="[CostOfLivingData].[Rent Index]" caption="Rent Index" attribute="1" defaultMemberUniqueName="[CostOfLivingData].[Rent Index].[All]" allUniqueName="[CostOfLivingData].[Rent Index].[All]" dimensionUniqueName="[CostOfLivingData]" displayFolder="" count="0" memberValueDatatype="5" unbalanced="0"/>
    <cacheHierarchy uniqueName="[CostOfLivingData].[Cost of Living Plus Rent Index]" caption="Cost of Living Plus Rent Index" attribute="1" defaultMemberUniqueName="[CostOfLivingData].[Cost of Living Plus Rent Index].[All]" allUniqueName="[CostOfLivingData].[Cost of Living Plus Rent Index].[All]" dimensionUniqueName="[CostOfLivingData]" displayFolder="" count="0" memberValueDatatype="5" unbalanced="0"/>
    <cacheHierarchy uniqueName="[CostOfLivingData].[Groceries Index]" caption="Groceries Index" attribute="1" defaultMemberUniqueName="[CostOfLivingData].[Groceries Index].[All]" allUniqueName="[CostOfLivingData].[Groceries Index].[All]" dimensionUniqueName="[CostOfLivingData]" displayFolder="" count="0" memberValueDatatype="5" unbalanced="0"/>
    <cacheHierarchy uniqueName="[CostOfLivingData].[Restaurant Price Index]" caption="Restaurant Price Index" attribute="1" defaultMemberUniqueName="[CostOfLivingData].[Restaurant Price Index].[All]" allUniqueName="[CostOfLivingData].[Restaurant Price Index].[All]" dimensionUniqueName="[CostOfLivingData]" displayFolder="" count="0" memberValueDatatype="5" unbalanced="0"/>
    <cacheHierarchy uniqueName="[CostOfLivingData].[Local Purchasing Power Index]" caption="Local Purchasing Power Index" attribute="1" defaultMemberUniqueName="[CostOfLivingData].[Local Purchasing Power Index].[All]" allUniqueName="[CostOfLivingData].[Local Purchasing Power Index].[All]" dimensionUniqueName="[CostOfLivingData]" displayFolder="" count="0" memberValueDatatype="5" unbalanced="0"/>
    <cacheHierarchy uniqueName="[CostOfLivingData].[Column1]" caption="Column1" attribute="1" defaultMemberUniqueName="[CostOfLivingData].[Column1].[All]" allUniqueName="[CostOfLivingData].[Column1].[All]" dimensionUniqueName="[CostOfLivingData]" displayFolder="" count="0" memberValueDatatype="130" unbalanced="0"/>
    <cacheHierarchy uniqueName="[CrimeRate_Data].[Rank]" caption="Rank" attribute="1" defaultMemberUniqueName="[CrimeRate_Data].[Rank].[All]" allUniqueName="[CrimeRate_Data].[Rank].[All]" dimensionUniqueName="[CrimeRate_Data]" displayFolder="" count="0" memberValueDatatype="20" unbalanced="0"/>
    <cacheHierarchy uniqueName="[CrimeRate_Data].[City]" caption="City" attribute="1" defaultMemberUniqueName="[CrimeRate_Data].[City].[All]" allUniqueName="[CrimeRate_Data].[City].[All]" dimensionUniqueName="[CrimeRate_Data]" displayFolder="" count="0" memberValueDatatype="130" unbalanced="0"/>
    <cacheHierarchy uniqueName="[CrimeRate_Data].[State Code]" caption="State Code" attribute="1" defaultMemberUniqueName="[CrimeRate_Data].[State Code].[All]" allUniqueName="[CrimeRate_Data].[State Code].[All]" dimensionUniqueName="[CrimeRate_Data]" displayFolder="" count="0" memberValueDatatype="130" unbalanced="0"/>
    <cacheHierarchy uniqueName="[CrimeRate_Data].[State Name]" caption="State Name" attribute="1" defaultMemberUniqueName="[CrimeRate_Data].[State Name].[All]" allUniqueName="[CrimeRate_Data].[State Name].[All]" dimensionUniqueName="[CrimeRate_Data]" displayFolder="" count="0" memberValueDatatype="130" unbalanced="0"/>
    <cacheHierarchy uniqueName="[CrimeRate_Data].[Crime Index]" caption="Crime Index" attribute="1" defaultMemberUniqueName="[CrimeRate_Data].[Crime Index].[All]" allUniqueName="[CrimeRate_Data].[Crime Index].[All]" dimensionUniqueName="[CrimeRate_Data]" displayFolder="" count="0" memberValueDatatype="5" unbalanced="0"/>
    <cacheHierarchy uniqueName="[CrimeRate_Data].[Safety Index]" caption="Safety Index" attribute="1" defaultMemberUniqueName="[CrimeRate_Data].[Safety Index].[All]" allUniqueName="[CrimeRate_Data].[Safety Index].[All]" dimensionUniqueName="[CrimeRate_Data]" displayFolder="" count="0" memberValueDatatype="5" unbalanced="0"/>
    <cacheHierarchy uniqueName="[CrimeRate_Data].[Column1]" caption="Column1" attribute="1" defaultMemberUniqueName="[CrimeRate_Data].[Column1].[All]" allUniqueName="[CrimeRate_Data].[Column1].[All]" dimensionUniqueName="[CrimeRate_Data]" displayFolder="" count="0" memberValueDatatype="130" unbalanced="0"/>
    <cacheHierarchy uniqueName="[Rainfall_Data].[Days]" caption="Days" attribute="1" defaultMemberUniqueName="[Rainfall_Data].[Days].[All]" allUniqueName="[Rainfall_Data].[Days].[All]" dimensionUniqueName="[Rainfall_Data]" displayFolder="" count="0" memberValueDatatype="20" unbalanced="0"/>
    <cacheHierarchy uniqueName="[Rainfall_Data].[City]" caption="City" attribute="1" defaultMemberUniqueName="[Rainfall_Data].[City].[All]" allUniqueName="[Rainfall_Data].[City].[All]" dimensionUniqueName="[Rainfall_Data]" displayFolder="" count="0" memberValueDatatype="130" unbalanced="0"/>
    <cacheHierarchy uniqueName="[Rainfall_Data].[State]" caption="State" attribute="1" defaultMemberUniqueName="[Rainfall_Data].[State].[All]" allUniqueName="[Rainfall_Data].[State].[All]" dimensionUniqueName="[Rainfall_Data]" displayFolder="" count="0" memberValueDatatype="130" unbalanced="0"/>
    <cacheHierarchy uniqueName="[Rainfall_Data].[Inches]" caption="Inches" attribute="1" defaultMemberUniqueName="[Rainfall_Data].[Inches].[All]" allUniqueName="[Rainfall_Data].[Inches].[All]" dimensionUniqueName="[Rainfall_Data]" displayFolder="" count="0" memberValueDatatype="5" unbalanced="0"/>
    <cacheHierarchy uniqueName="[Rainfall_Data].[Milli­metres]" caption="Milli­metres" attribute="1" defaultMemberUniqueName="[Rainfall_Data].[Milli­metres].[All]" allUniqueName="[Rainfall_Data].[Milli­metres].[All]" dimensionUniqueName="[Rainfall_Data]" displayFolder="" count="0" memberValueDatatype="20" unbalanced="0"/>
    <cacheHierarchy uniqueName="[Rainfall_Data].[Filter]" caption="Filter" attribute="1" defaultMemberUniqueName="[Rainfall_Data].[Filter].[All]" allUniqueName="[Rainfall_Data].[Filter].[All]" dimensionUniqueName="[Rainfall_Data]" displayFolder="" count="0" memberValueDatatype="130" unbalanced="0"/>
    <cacheHierarchy uniqueName="[Snowfall_Data].[City]" caption="City" attribute="1" defaultMemberUniqueName="[Snowfall_Data].[City].[All]" allUniqueName="[Snowfall_Data].[City].[All]" dimensionUniqueName="[Snowfall_Data]" displayFolder="" count="0" memberValueDatatype="130" unbalanced="0"/>
    <cacheHierarchy uniqueName="[Snowfall_Data].[Average Snowfall (in.)]" caption="Average Snowfall (in.)" attribute="1" defaultMemberUniqueName="[Snowfall_Data].[Average Snowfall (in.)].[All]" allUniqueName="[Snowfall_Data].[Average Snowfall (in.)].[All]" dimensionUniqueName="[Snowfall_Data]" displayFolder="" count="0" memberValueDatatype="5" unbalanced="0"/>
    <cacheHierarchy uniqueName="[Snowfall_Data].[Column1]" caption="Column1" attribute="1" defaultMemberUniqueName="[Snowfall_Data].[Column1].[All]" allUniqueName="[Snowfall_Data].[Column1].[All]" dimensionUniqueName="[Snowfall_Data]" displayFolder="" count="0" memberValueDatatype="130" unbalanced="0"/>
    <cacheHierarchy uniqueName="[Table11].[City]" caption="City" attribute="1" defaultMemberUniqueName="[Table11].[City].[All]" allUniqueName="[Table11].[City].[All]" dimensionUniqueName="[Table11]" displayFolder="" count="0" memberValueDatatype="130" unbalanced="0"/>
    <cacheHierarchy uniqueName="[Table11].[State]" caption="State" attribute="1" defaultMemberUniqueName="[Table11].[State].[All]" allUniqueName="[Table11].[State].[All]" dimensionUniqueName="[Table11]" displayFolder="" count="0" memberValueDatatype="130" unbalanced="0"/>
    <cacheHierarchy uniqueName="[Table11].[Column1]" caption="Column1" attribute="1" defaultMemberUniqueName="[Table11].[Column1].[All]" allUniqueName="[Table11].[Column1].[All]" dimensionUniqueName="[Table11]" displayFolder="" count="0" memberValueDatatype="130" unbalanced="0"/>
    <cacheHierarchy uniqueName="[Table12].[City]" caption="City" attribute="1" defaultMemberUniqueName="[Table12].[City].[All]" allUniqueName="[Table12].[City].[All]" dimensionUniqueName="[Table12]" displayFolder="" count="0" memberValueDatatype="130" unbalanced="0"/>
    <cacheHierarchy uniqueName="[Table12].[State]" caption="State" attribute="1" defaultMemberUniqueName="[Table12].[State].[All]" allUniqueName="[Table12].[State].[All]" dimensionUniqueName="[Table12]" displayFolder="" count="0" memberValueDatatype="130" unbalanced="0"/>
    <cacheHierarchy uniqueName="[Table12].[Avg. salary]" caption="Avg. salary" attribute="1" defaultMemberUniqueName="[Table12].[Avg. salary].[All]" allUniqueName="[Table12].[Avg. salary].[All]" dimensionUniqueName="[Table12]" displayFolder="" count="0" memberValueDatatype="20" unbalanced="0"/>
    <cacheHierarchy uniqueName="[Table12].[Latitude]" caption="Latitude" attribute="1" defaultMemberUniqueName="[Table12].[Latitude].[All]" allUniqueName="[Table12].[Latitude].[All]" dimensionUniqueName="[Table12]" displayFolder="" count="0" memberValueDatatype="5" unbalanced="0"/>
    <cacheHierarchy uniqueName="[Table12].[Longitude]" caption="Longitude" attribute="1" defaultMemberUniqueName="[Table12].[Longitude].[All]" allUniqueName="[Table12].[Longitude].[All]" dimensionUniqueName="[Table12]" displayFolder="" count="0" memberValueDatatype="5" unbalanced="0"/>
    <cacheHierarchy uniqueName="[TaxRates_Data].[City]" caption="City" attribute="1" defaultMemberUniqueName="[TaxRates_Data].[City].[All]" allUniqueName="[TaxRates_Data].[City].[All]" dimensionUniqueName="[TaxRates_Data]" displayFolder="" count="0" memberValueDatatype="130" unbalanced="0"/>
    <cacheHierarchy uniqueName="[TaxRates_Data].[State Code]" caption="State Code" attribute="1" defaultMemberUniqueName="[TaxRates_Data].[State Code].[All]" allUniqueName="[TaxRates_Data].[State Code].[All]" dimensionUniqueName="[TaxRates_Data]" displayFolder="" count="0" memberValueDatatype="130" unbalanced="0"/>
    <cacheHierarchy uniqueName="[TaxRates_Data].[State Name]" caption="State Name" attribute="1" defaultMemberUniqueName="[TaxRates_Data].[State Name].[All]" allUniqueName="[TaxRates_Data].[State Name].[All]" dimensionUniqueName="[TaxRates_Data]" displayFolder="" count="0" memberValueDatatype="130" unbalanced="0"/>
    <cacheHierarchy uniqueName="[TaxRates_Data].[State Tax]" caption="State Tax" attribute="1" defaultMemberUniqueName="[TaxRates_Data].[State Tax].[All]" allUniqueName="[TaxRates_Data].[State Tax].[All]" dimensionUniqueName="[TaxRates_Data]" displayFolder="" count="0" memberValueDatatype="5" unbalanced="0"/>
    <cacheHierarchy uniqueName="[TaxRates_Data].[Local Tax]" caption="Local Tax" attribute="1" defaultMemberUniqueName="[TaxRates_Data].[Local Tax].[All]" allUniqueName="[TaxRates_Data].[Local Tax].[All]" dimensionUniqueName="[TaxRates_Data]" displayFolder="" count="0" memberValueDatatype="5" unbalanced="0"/>
    <cacheHierarchy uniqueName="[TaxRates_Data].[Total Tax]" caption="Total Tax" attribute="1" defaultMemberUniqueName="[TaxRates_Data].[Total Tax].[All]" allUniqueName="[TaxRates_Data].[Total Tax].[All]" dimensionUniqueName="[TaxRates_Data]" displayFolder="" count="0" memberValueDatatype="5" unbalanced="0"/>
    <cacheHierarchy uniqueName="[TaxRates_Data].[Column1]" caption="Column1" attribute="1" defaultMemberUniqueName="[TaxRates_Data].[Column1].[All]" allUniqueName="[TaxRates_Data].[Column1].[All]" dimensionUniqueName="[TaxRates_Data]" displayFolder="" count="0" memberValueDatatype="130" unbalanced="0"/>
    <cacheHierarchy uniqueName="[TemperatureData].[High °F]" caption="High °F" attribute="1" defaultMemberUniqueName="[TemperatureData].[High °F].[All]" allUniqueName="[TemperatureData].[High °F].[All]" dimensionUniqueName="[TemperatureData]" displayFolder="" count="0" memberValueDatatype="20" unbalanced="0"/>
    <cacheHierarchy uniqueName="[TemperatureData].[Low °F]" caption="Low °F" attribute="1" defaultMemberUniqueName="[TemperatureData].[Low °F].[All]" allUniqueName="[TemperatureData].[Low °F].[All]" dimensionUniqueName="[TemperatureData]" displayFolder="" count="0" memberValueDatatype="20" unbalanced="0"/>
    <cacheHierarchy uniqueName="[TemperatureData].[City]" caption="City" attribute="1" defaultMemberUniqueName="[TemperatureData].[City].[All]" allUniqueName="[TemperatureData].[City].[All]" dimensionUniqueName="[TemperatureData]" displayFolder="" count="2" memberValueDatatype="130" unbalanced="0">
      <fieldsUsage count="2">
        <fieldUsage x="-1"/>
        <fieldUsage x="2"/>
      </fieldsUsage>
    </cacheHierarchy>
    <cacheHierarchy uniqueName="[TemperatureData].[State]" caption="State" attribute="1" defaultMemberUniqueName="[TemperatureData].[State].[All]" allUniqueName="[TemperatureData].[State].[All]" dimensionUniqueName="[TemperatureData]" displayFolder="" count="0" memberValueDatatype="130" unbalanced="0"/>
    <cacheHierarchy uniqueName="[TemperatureData].[High °C]" caption="High °C" attribute="1" defaultMemberUniqueName="[TemperatureData].[High °C].[All]" allUniqueName="[TemperatureData].[High °C].[All]" dimensionUniqueName="[TemperatureData]" displayFolder="" count="0" memberValueDatatype="20" unbalanced="0"/>
    <cacheHierarchy uniqueName="[TemperatureData].[Low °C]" caption="Low °C" attribute="1" defaultMemberUniqueName="[TemperatureData].[Low °C].[All]" allUniqueName="[TemperatureData].[Low °C].[All]" dimensionUniqueName="[TemperatureData]" displayFolder="" count="0" memberValueDatatype="20" unbalanced="0"/>
    <cacheHierarchy uniqueName="[TemperatureData].[Column1]" caption="Column1" attribute="1" defaultMemberUniqueName="[TemperatureData].[Column1].[All]" allUniqueName="[TemperatureData].[Column1].[All]" dimensionUniqueName="[TemperatureData]" displayFolder="" count="0" memberValueDatatype="130" unbalanced="0"/>
    <cacheHierarchy uniqueName="[Measures].[__XL_Count CrimeRate_Data]" caption="__XL_Count CrimeRate_Data" measure="1" displayFolder="" measureGroup="CrimeRate_Data" count="0" hidden="1"/>
    <cacheHierarchy uniqueName="[Measures].[__XL_Count CostOfLivingData]" caption="__XL_Count CostOfLivingData" measure="1" displayFolder="" measureGroup="CostOfLivingData" count="0" hidden="1"/>
    <cacheHierarchy uniqueName="[Measures].[__XL_Count Snowfall_Data]" caption="__XL_Count Snowfall_Data" measure="1" displayFolder="" measureGroup="Snowfall_Data" count="0" hidden="1"/>
    <cacheHierarchy uniqueName="[Measures].[__XL_Count Table11]" caption="__XL_Count Table11" measure="1" displayFolder="" measureGroup="Table11" count="0" hidden="1"/>
    <cacheHierarchy uniqueName="[Measures].[__XL_Count Table12]" caption="__XL_Count Table12" measure="1" displayFolder="" measureGroup="Table12" count="0" hidden="1"/>
    <cacheHierarchy uniqueName="[Measures].[__XL_Count TaxRates_Data]" caption="__XL_Count TaxRates_Data" measure="1" displayFolder="" measureGroup="TaxRates_Data" count="0" hidden="1"/>
    <cacheHierarchy uniqueName="[Measures].[__XL_Count Rainfall_Data]" caption="__XL_Count Rainfall_Data" measure="1" displayFolder="" measureGroup="Rainfall_Data" count="0" hidden="1"/>
    <cacheHierarchy uniqueName="[Measures].[__XL_Count TemperatureData]" caption="__XL_Count TemperatureData" measure="1" displayFolder="" measureGroup="TemperatureData" count="0" hidden="1"/>
    <cacheHierarchy uniqueName="[Measures].[__No measures defined]" caption="__No measures defined" measure="1" displayFolder="" count="0" hidden="1"/>
    <cacheHierarchy uniqueName="[Measures].[Sum of Crime Index]" caption="Sum of Crime Index" measure="1" displayFolder="" measureGroup="CrimeRate_Data" count="0" hidden="1">
      <extLst>
        <ext xmlns:x15="http://schemas.microsoft.com/office/spreadsheetml/2010/11/main" uri="{B97F6D7D-B522-45F9-BDA1-12C45D357490}">
          <x15:cacheHierarchy aggregatedColumn="15"/>
        </ext>
      </extLst>
    </cacheHierarchy>
    <cacheHierarchy uniqueName="[Measures].[Sum of Safety Index]" caption="Sum of Safety Index" measure="1" displayFolder="" measureGroup="CrimeRate_Data" count="0" hidden="1">
      <extLst>
        <ext xmlns:x15="http://schemas.microsoft.com/office/spreadsheetml/2010/11/main" uri="{B97F6D7D-B522-45F9-BDA1-12C45D357490}">
          <x15:cacheHierarchy aggregatedColumn="16"/>
        </ext>
      </extLst>
    </cacheHierarchy>
    <cacheHierarchy uniqueName="[Measures].[Sum of Cost of Living Index]" caption="Sum of Cost of Living Index" measure="1" displayFolder="" measureGroup="CostOfLivingData" count="0" hidden="1">
      <extLst>
        <ext xmlns:x15="http://schemas.microsoft.com/office/spreadsheetml/2010/11/main" uri="{B97F6D7D-B522-45F9-BDA1-12C45D357490}">
          <x15:cacheHierarchy aggregatedColumn="4"/>
        </ext>
      </extLst>
    </cacheHierarchy>
    <cacheHierarchy uniqueName="[Measures].[Sum of Cost of Living Plus Rent Index]" caption="Sum of Cost of Living Plus Rent Index" measure="1" displayFolder="" measureGroup="CostOfLivingData" count="0" oneField="1" hidden="1">
      <fieldsUsage count="1">
        <fieldUsage x="1"/>
      </fieldsUsage>
      <extLst>
        <ext xmlns:x15="http://schemas.microsoft.com/office/spreadsheetml/2010/11/main" uri="{B97F6D7D-B522-45F9-BDA1-12C45D357490}">
          <x15:cacheHierarchy aggregatedColumn="6"/>
        </ext>
      </extLst>
    </cacheHierarchy>
    <cacheHierarchy uniqueName="[Measures].[Count of Average Snowfall (in.)]" caption="Count of Average Snowfall (in.)" measure="1" displayFolder="" measureGroup="Snowfall_Data" count="0" hidden="1">
      <extLst>
        <ext xmlns:x15="http://schemas.microsoft.com/office/spreadsheetml/2010/11/main" uri="{B97F6D7D-B522-45F9-BDA1-12C45D357490}">
          <x15:cacheHierarchy aggregatedColumn="25"/>
        </ext>
      </extLst>
    </cacheHierarchy>
    <cacheHierarchy uniqueName="[Measures].[Sum of Average Snowfall (in.)]" caption="Sum of Average Snowfall (in.)" measure="1" displayFolder="" measureGroup="Snowfall_Data" count="0" hidden="1">
      <extLst>
        <ext xmlns:x15="http://schemas.microsoft.com/office/spreadsheetml/2010/11/main" uri="{B97F6D7D-B522-45F9-BDA1-12C45D357490}">
          <x15:cacheHierarchy aggregatedColumn="25"/>
        </ext>
      </extLst>
    </cacheHierarchy>
    <cacheHierarchy uniqueName="[Measures].[Sum of Avg. salary]" caption="Sum of Avg. salary" measure="1" displayFolder="" measureGroup="Table12" count="0" hidden="1">
      <extLst>
        <ext xmlns:x15="http://schemas.microsoft.com/office/spreadsheetml/2010/11/main" uri="{B97F6D7D-B522-45F9-BDA1-12C45D357490}">
          <x15:cacheHierarchy aggregatedColumn="32"/>
        </ext>
      </extLst>
    </cacheHierarchy>
    <cacheHierarchy uniqueName="[Measures].[Sum of Total Tax]" caption="Sum of Total Tax" measure="1" displayFolder="" measureGroup="TaxRates_Data" count="0" hidden="1">
      <extLst>
        <ext xmlns:x15="http://schemas.microsoft.com/office/spreadsheetml/2010/11/main" uri="{B97F6D7D-B522-45F9-BDA1-12C45D357490}">
          <x15:cacheHierarchy aggregatedColumn="40"/>
        </ext>
      </extLst>
    </cacheHierarchy>
    <cacheHierarchy uniqueName="[Measures].[Sum of Days]" caption="Sum of Days" measure="1" displayFolder="" measureGroup="Rainfall_Data" count="0" hidden="1">
      <extLst>
        <ext xmlns:x15="http://schemas.microsoft.com/office/spreadsheetml/2010/11/main" uri="{B97F6D7D-B522-45F9-BDA1-12C45D357490}">
          <x15:cacheHierarchy aggregatedColumn="18"/>
        </ext>
      </extLst>
    </cacheHierarchy>
    <cacheHierarchy uniqueName="[Measures].[Sum of Low °F]" caption="Sum of Low °F" measure="1" displayFolder="" measureGroup="TemperatureData" count="0" hidden="1">
      <extLst>
        <ext xmlns:x15="http://schemas.microsoft.com/office/spreadsheetml/2010/11/main" uri="{B97F6D7D-B522-45F9-BDA1-12C45D357490}">
          <x15:cacheHierarchy aggregatedColumn="43"/>
        </ext>
      </extLst>
    </cacheHierarchy>
    <cacheHierarchy uniqueName="[Measures].[Sum of High °F]" caption="Sum of High °F" measure="1" displayFolder="" measureGroup="TemperatureData" count="0" hidden="1">
      <extLst>
        <ext xmlns:x15="http://schemas.microsoft.com/office/spreadsheetml/2010/11/main" uri="{B97F6D7D-B522-45F9-BDA1-12C45D357490}">
          <x15:cacheHierarchy aggregatedColumn="42"/>
        </ext>
      </extLst>
    </cacheHierarchy>
  </cacheHierarchies>
  <kpis count="0"/>
  <dimensions count="9">
    <dimension name="CostOfLivingData" uniqueName="[CostOfLivingData]" caption="CostOfLivingData"/>
    <dimension name="CrimeRate_Data" uniqueName="[CrimeRate_Data]" caption="CrimeRate_Data"/>
    <dimension measure="1" name="Measures" uniqueName="[Measures]" caption="Measures"/>
    <dimension name="Rainfall_Data" uniqueName="[Rainfall_Data]" caption="Rainfall_Data"/>
    <dimension name="Snowfall_Data" uniqueName="[Snowfall_Data]" caption="Snowfall_Data"/>
    <dimension name="Table11" uniqueName="[Table11]" caption="Table11"/>
    <dimension name="Table12" uniqueName="[Table12]" caption="Table12"/>
    <dimension name="TaxRates_Data" uniqueName="[TaxRates_Data]" caption="TaxRates_Data"/>
    <dimension name="TemperatureData" uniqueName="[TemperatureData]" caption="TemperatureData"/>
  </dimensions>
  <measureGroups count="8">
    <measureGroup name="CostOfLivingData" caption="CostOfLivingData"/>
    <measureGroup name="CrimeRate_Data" caption="CrimeRate_Data"/>
    <measureGroup name="Rainfall_Data" caption="Rainfall_Data"/>
    <measureGroup name="Snowfall_Data" caption="Snowfall_Data"/>
    <measureGroup name="Table11" caption="Table11"/>
    <measureGroup name="Table12" caption="Table12"/>
    <measureGroup name="TaxRates_Data" caption="TaxRates_Data"/>
    <measureGroup name="TemperatureData" caption="TemperatureData"/>
  </measureGroups>
  <maps count="29">
    <map measureGroup="0" dimension="0"/>
    <map measureGroup="0" dimension="3"/>
    <map measureGroup="0" dimension="4"/>
    <map measureGroup="0" dimension="6"/>
    <map measureGroup="0" dimension="7"/>
    <map measureGroup="0" dimension="8"/>
    <map measureGroup="1" dimension="0"/>
    <map measureGroup="1" dimension="1"/>
    <map measureGroup="1" dimension="3"/>
    <map measureGroup="1" dimension="4"/>
    <map measureGroup="1" dimension="6"/>
    <map measureGroup="1" dimension="7"/>
    <map measureGroup="1" dimension="8"/>
    <map measureGroup="2" dimension="3"/>
    <map measureGroup="2" dimension="8"/>
    <map measureGroup="3" dimension="3"/>
    <map measureGroup="3" dimension="4"/>
    <map measureGroup="3" dimension="7"/>
    <map measureGroup="3" dimension="8"/>
    <map measureGroup="4" dimension="5"/>
    <map measureGroup="5" dimension="3"/>
    <map measureGroup="5" dimension="4"/>
    <map measureGroup="5" dimension="6"/>
    <map measureGroup="5" dimension="7"/>
    <map measureGroup="5" dimension="8"/>
    <map measureGroup="6" dimension="3"/>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B" refreshedDate="45056.146859490742" backgroundQuery="1" createdVersion="8" refreshedVersion="8" minRefreshableVersion="3" recordCount="0" supportSubquery="1" supportAdvancedDrill="1" xr:uid="{E6C509B9-0798-49EB-B85F-85F032A1AEE6}">
  <cacheSource type="external" connectionId="4"/>
  <cacheFields count="3">
    <cacheField name="[CrimeRate_Data].[City].[City]" caption="City" numFmtId="0" hierarchy="12" level="1">
      <sharedItems count="14">
        <s v="Austin"/>
        <s v="Boston"/>
        <s v="Chicago"/>
        <s v="Dallas"/>
        <s v="Denver"/>
        <s v="Los Angeles"/>
        <s v="New York City"/>
        <s v="Philadelphia"/>
        <s v="Phoenix"/>
        <s v="San Diego"/>
        <s v="San Francisco"/>
        <s v="San Jose"/>
        <s v="Seattle"/>
        <s v="Washington"/>
      </sharedItems>
    </cacheField>
    <cacheField name="[Measures].[Sum of Crime Index]" caption="Sum of Crime Index" numFmtId="0" hierarchy="58" level="32767"/>
    <cacheField name="[TemperatureData].[City].[City]" caption="City" numFmtId="0" hierarchy="44" level="1">
      <sharedItems containsSemiMixedTypes="0" containsNonDate="0" containsString="0"/>
    </cacheField>
  </cacheFields>
  <cacheHierarchies count="69">
    <cacheHierarchy uniqueName="[CostOfLivingData].[Rank]" caption="Rank" attribute="1" defaultMemberUniqueName="[CostOfLivingData].[Rank].[All]" allUniqueName="[CostOfLivingData].[Rank].[All]" dimensionUniqueName="[CostOfLivingData]" displayFolder="" count="0" memberValueDatatype="20" unbalanced="0"/>
    <cacheHierarchy uniqueName="[CostOfLivingData].[City]" caption="City" attribute="1" defaultMemberUniqueName="[CostOfLivingData].[City].[All]" allUniqueName="[CostOfLivingData].[City].[All]" dimensionUniqueName="[CostOfLivingData]" displayFolder="" count="0" memberValueDatatype="130" unbalanced="0"/>
    <cacheHierarchy uniqueName="[CostOfLivingData].[State Code]" caption="State Code" attribute="1" defaultMemberUniqueName="[CostOfLivingData].[State Code].[All]" allUniqueName="[CostOfLivingData].[State Code].[All]" dimensionUniqueName="[CostOfLivingData]" displayFolder="" count="0" memberValueDatatype="130" unbalanced="0"/>
    <cacheHierarchy uniqueName="[CostOfLivingData].[State Name]" caption="State Name" attribute="1" defaultMemberUniqueName="[CostOfLivingData].[State Name].[All]" allUniqueName="[CostOfLivingData].[State Name].[All]" dimensionUniqueName="[CostOfLivingData]" displayFolder="" count="0" memberValueDatatype="130" unbalanced="0"/>
    <cacheHierarchy uniqueName="[CostOfLivingData].[Cost of Living Index]" caption="Cost of Living Index" attribute="1" defaultMemberUniqueName="[CostOfLivingData].[Cost of Living Index].[All]" allUniqueName="[CostOfLivingData].[Cost of Living Index].[All]" dimensionUniqueName="[CostOfLivingData]" displayFolder="" count="0" memberValueDatatype="5" unbalanced="0"/>
    <cacheHierarchy uniqueName="[CostOfLivingData].[Rent Index]" caption="Rent Index" attribute="1" defaultMemberUniqueName="[CostOfLivingData].[Rent Index].[All]" allUniqueName="[CostOfLivingData].[Rent Index].[All]" dimensionUniqueName="[CostOfLivingData]" displayFolder="" count="0" memberValueDatatype="5" unbalanced="0"/>
    <cacheHierarchy uniqueName="[CostOfLivingData].[Cost of Living Plus Rent Index]" caption="Cost of Living Plus Rent Index" attribute="1" defaultMemberUniqueName="[CostOfLivingData].[Cost of Living Plus Rent Index].[All]" allUniqueName="[CostOfLivingData].[Cost of Living Plus Rent Index].[All]" dimensionUniqueName="[CostOfLivingData]" displayFolder="" count="0" memberValueDatatype="5" unbalanced="0"/>
    <cacheHierarchy uniqueName="[CostOfLivingData].[Groceries Index]" caption="Groceries Index" attribute="1" defaultMemberUniqueName="[CostOfLivingData].[Groceries Index].[All]" allUniqueName="[CostOfLivingData].[Groceries Index].[All]" dimensionUniqueName="[CostOfLivingData]" displayFolder="" count="0" memberValueDatatype="5" unbalanced="0"/>
    <cacheHierarchy uniqueName="[CostOfLivingData].[Restaurant Price Index]" caption="Restaurant Price Index" attribute="1" defaultMemberUniqueName="[CostOfLivingData].[Restaurant Price Index].[All]" allUniqueName="[CostOfLivingData].[Restaurant Price Index].[All]" dimensionUniqueName="[CostOfLivingData]" displayFolder="" count="0" memberValueDatatype="5" unbalanced="0"/>
    <cacheHierarchy uniqueName="[CostOfLivingData].[Local Purchasing Power Index]" caption="Local Purchasing Power Index" attribute="1" defaultMemberUniqueName="[CostOfLivingData].[Local Purchasing Power Index].[All]" allUniqueName="[CostOfLivingData].[Local Purchasing Power Index].[All]" dimensionUniqueName="[CostOfLivingData]" displayFolder="" count="0" memberValueDatatype="5" unbalanced="0"/>
    <cacheHierarchy uniqueName="[CostOfLivingData].[Column1]" caption="Column1" attribute="1" defaultMemberUniqueName="[CostOfLivingData].[Column1].[All]" allUniqueName="[CostOfLivingData].[Column1].[All]" dimensionUniqueName="[CostOfLivingData]" displayFolder="" count="0" memberValueDatatype="130" unbalanced="0"/>
    <cacheHierarchy uniqueName="[CrimeRate_Data].[Rank]" caption="Rank" attribute="1" defaultMemberUniqueName="[CrimeRate_Data].[Rank].[All]" allUniqueName="[CrimeRate_Data].[Rank].[All]" dimensionUniqueName="[CrimeRate_Data]" displayFolder="" count="0" memberValueDatatype="20" unbalanced="0"/>
    <cacheHierarchy uniqueName="[CrimeRate_Data].[City]" caption="City" attribute="1" defaultMemberUniqueName="[CrimeRate_Data].[City].[All]" allUniqueName="[CrimeRate_Data].[City].[All]" dimensionUniqueName="[CrimeRate_Data]" displayFolder="" count="2" memberValueDatatype="130" unbalanced="0">
      <fieldsUsage count="2">
        <fieldUsage x="-1"/>
        <fieldUsage x="0"/>
      </fieldsUsage>
    </cacheHierarchy>
    <cacheHierarchy uniqueName="[CrimeRate_Data].[State Code]" caption="State Code" attribute="1" defaultMemberUniqueName="[CrimeRate_Data].[State Code].[All]" allUniqueName="[CrimeRate_Data].[State Code].[All]" dimensionUniqueName="[CrimeRate_Data]" displayFolder="" count="0" memberValueDatatype="130" unbalanced="0"/>
    <cacheHierarchy uniqueName="[CrimeRate_Data].[State Name]" caption="State Name" attribute="1" defaultMemberUniqueName="[CrimeRate_Data].[State Name].[All]" allUniqueName="[CrimeRate_Data].[State Name].[All]" dimensionUniqueName="[CrimeRate_Data]" displayFolder="" count="0" memberValueDatatype="130" unbalanced="0"/>
    <cacheHierarchy uniqueName="[CrimeRate_Data].[Crime Index]" caption="Crime Index" attribute="1" defaultMemberUniqueName="[CrimeRate_Data].[Crime Index].[All]" allUniqueName="[CrimeRate_Data].[Crime Index].[All]" dimensionUniqueName="[CrimeRate_Data]" displayFolder="" count="0" memberValueDatatype="5" unbalanced="0"/>
    <cacheHierarchy uniqueName="[CrimeRate_Data].[Safety Index]" caption="Safety Index" attribute="1" defaultMemberUniqueName="[CrimeRate_Data].[Safety Index].[All]" allUniqueName="[CrimeRate_Data].[Safety Index].[All]" dimensionUniqueName="[CrimeRate_Data]" displayFolder="" count="0" memberValueDatatype="5" unbalanced="0"/>
    <cacheHierarchy uniqueName="[CrimeRate_Data].[Column1]" caption="Column1" attribute="1" defaultMemberUniqueName="[CrimeRate_Data].[Column1].[All]" allUniqueName="[CrimeRate_Data].[Column1].[All]" dimensionUniqueName="[CrimeRate_Data]" displayFolder="" count="0" memberValueDatatype="130" unbalanced="0"/>
    <cacheHierarchy uniqueName="[Rainfall_Data].[Days]" caption="Days" attribute="1" defaultMemberUniqueName="[Rainfall_Data].[Days].[All]" allUniqueName="[Rainfall_Data].[Days].[All]" dimensionUniqueName="[Rainfall_Data]" displayFolder="" count="0" memberValueDatatype="20" unbalanced="0"/>
    <cacheHierarchy uniqueName="[Rainfall_Data].[City]" caption="City" attribute="1" defaultMemberUniqueName="[Rainfall_Data].[City].[All]" allUniqueName="[Rainfall_Data].[City].[All]" dimensionUniqueName="[Rainfall_Data]" displayFolder="" count="0" memberValueDatatype="130" unbalanced="0"/>
    <cacheHierarchy uniqueName="[Rainfall_Data].[State]" caption="State" attribute="1" defaultMemberUniqueName="[Rainfall_Data].[State].[All]" allUniqueName="[Rainfall_Data].[State].[All]" dimensionUniqueName="[Rainfall_Data]" displayFolder="" count="0" memberValueDatatype="130" unbalanced="0"/>
    <cacheHierarchy uniqueName="[Rainfall_Data].[Inches]" caption="Inches" attribute="1" defaultMemberUniqueName="[Rainfall_Data].[Inches].[All]" allUniqueName="[Rainfall_Data].[Inches].[All]" dimensionUniqueName="[Rainfall_Data]" displayFolder="" count="0" memberValueDatatype="5" unbalanced="0"/>
    <cacheHierarchy uniqueName="[Rainfall_Data].[Milli­metres]" caption="Milli­metres" attribute="1" defaultMemberUniqueName="[Rainfall_Data].[Milli­metres].[All]" allUniqueName="[Rainfall_Data].[Milli­metres].[All]" dimensionUniqueName="[Rainfall_Data]" displayFolder="" count="0" memberValueDatatype="20" unbalanced="0"/>
    <cacheHierarchy uniqueName="[Rainfall_Data].[Filter]" caption="Filter" attribute="1" defaultMemberUniqueName="[Rainfall_Data].[Filter].[All]" allUniqueName="[Rainfall_Data].[Filter].[All]" dimensionUniqueName="[Rainfall_Data]" displayFolder="" count="0" memberValueDatatype="130" unbalanced="0"/>
    <cacheHierarchy uniqueName="[Snowfall_Data].[City]" caption="City" attribute="1" defaultMemberUniqueName="[Snowfall_Data].[City].[All]" allUniqueName="[Snowfall_Data].[City].[All]" dimensionUniqueName="[Snowfall_Data]" displayFolder="" count="0" memberValueDatatype="130" unbalanced="0"/>
    <cacheHierarchy uniqueName="[Snowfall_Data].[Average Snowfall (in.)]" caption="Average Snowfall (in.)" attribute="1" defaultMemberUniqueName="[Snowfall_Data].[Average Snowfall (in.)].[All]" allUniqueName="[Snowfall_Data].[Average Snowfall (in.)].[All]" dimensionUniqueName="[Snowfall_Data]" displayFolder="" count="0" memberValueDatatype="5" unbalanced="0"/>
    <cacheHierarchy uniqueName="[Snowfall_Data].[Column1]" caption="Column1" attribute="1" defaultMemberUniqueName="[Snowfall_Data].[Column1].[All]" allUniqueName="[Snowfall_Data].[Column1].[All]" dimensionUniqueName="[Snowfall_Data]" displayFolder="" count="0" memberValueDatatype="130" unbalanced="0"/>
    <cacheHierarchy uniqueName="[Table11].[City]" caption="City" attribute="1" defaultMemberUniqueName="[Table11].[City].[All]" allUniqueName="[Table11].[City].[All]" dimensionUniqueName="[Table11]" displayFolder="" count="0" memberValueDatatype="130" unbalanced="0"/>
    <cacheHierarchy uniqueName="[Table11].[State]" caption="State" attribute="1" defaultMemberUniqueName="[Table11].[State].[All]" allUniqueName="[Table11].[State].[All]" dimensionUniqueName="[Table11]" displayFolder="" count="0" memberValueDatatype="130" unbalanced="0"/>
    <cacheHierarchy uniqueName="[Table11].[Column1]" caption="Column1" attribute="1" defaultMemberUniqueName="[Table11].[Column1].[All]" allUniqueName="[Table11].[Column1].[All]" dimensionUniqueName="[Table11]" displayFolder="" count="0" memberValueDatatype="130" unbalanced="0"/>
    <cacheHierarchy uniqueName="[Table12].[City]" caption="City" attribute="1" defaultMemberUniqueName="[Table12].[City].[All]" allUniqueName="[Table12].[City].[All]" dimensionUniqueName="[Table12]" displayFolder="" count="0" memberValueDatatype="130" unbalanced="0"/>
    <cacheHierarchy uniqueName="[Table12].[State]" caption="State" attribute="1" defaultMemberUniqueName="[Table12].[State].[All]" allUniqueName="[Table12].[State].[All]" dimensionUniqueName="[Table12]" displayFolder="" count="0" memberValueDatatype="130" unbalanced="0"/>
    <cacheHierarchy uniqueName="[Table12].[Avg. salary]" caption="Avg. salary" attribute="1" defaultMemberUniqueName="[Table12].[Avg. salary].[All]" allUniqueName="[Table12].[Avg. salary].[All]" dimensionUniqueName="[Table12]" displayFolder="" count="0" memberValueDatatype="20" unbalanced="0"/>
    <cacheHierarchy uniqueName="[Table12].[Latitude]" caption="Latitude" attribute="1" defaultMemberUniqueName="[Table12].[Latitude].[All]" allUniqueName="[Table12].[Latitude].[All]" dimensionUniqueName="[Table12]" displayFolder="" count="0" memberValueDatatype="5" unbalanced="0"/>
    <cacheHierarchy uniqueName="[Table12].[Longitude]" caption="Longitude" attribute="1" defaultMemberUniqueName="[Table12].[Longitude].[All]" allUniqueName="[Table12].[Longitude].[All]" dimensionUniqueName="[Table12]" displayFolder="" count="0" memberValueDatatype="5" unbalanced="0"/>
    <cacheHierarchy uniqueName="[TaxRates_Data].[City]" caption="City" attribute="1" defaultMemberUniqueName="[TaxRates_Data].[City].[All]" allUniqueName="[TaxRates_Data].[City].[All]" dimensionUniqueName="[TaxRates_Data]" displayFolder="" count="0" memberValueDatatype="130" unbalanced="0"/>
    <cacheHierarchy uniqueName="[TaxRates_Data].[State Code]" caption="State Code" attribute="1" defaultMemberUniqueName="[TaxRates_Data].[State Code].[All]" allUniqueName="[TaxRates_Data].[State Code].[All]" dimensionUniqueName="[TaxRates_Data]" displayFolder="" count="0" memberValueDatatype="130" unbalanced="0"/>
    <cacheHierarchy uniqueName="[TaxRates_Data].[State Name]" caption="State Name" attribute="1" defaultMemberUniqueName="[TaxRates_Data].[State Name].[All]" allUniqueName="[TaxRates_Data].[State Name].[All]" dimensionUniqueName="[TaxRates_Data]" displayFolder="" count="0" memberValueDatatype="130" unbalanced="0"/>
    <cacheHierarchy uniqueName="[TaxRates_Data].[State Tax]" caption="State Tax" attribute="1" defaultMemberUniqueName="[TaxRates_Data].[State Tax].[All]" allUniqueName="[TaxRates_Data].[State Tax].[All]" dimensionUniqueName="[TaxRates_Data]" displayFolder="" count="0" memberValueDatatype="5" unbalanced="0"/>
    <cacheHierarchy uniqueName="[TaxRates_Data].[Local Tax]" caption="Local Tax" attribute="1" defaultMemberUniqueName="[TaxRates_Data].[Local Tax].[All]" allUniqueName="[TaxRates_Data].[Local Tax].[All]" dimensionUniqueName="[TaxRates_Data]" displayFolder="" count="0" memberValueDatatype="5" unbalanced="0"/>
    <cacheHierarchy uniqueName="[TaxRates_Data].[Total Tax]" caption="Total Tax" attribute="1" defaultMemberUniqueName="[TaxRates_Data].[Total Tax].[All]" allUniqueName="[TaxRates_Data].[Total Tax].[All]" dimensionUniqueName="[TaxRates_Data]" displayFolder="" count="0" memberValueDatatype="5" unbalanced="0"/>
    <cacheHierarchy uniqueName="[TaxRates_Data].[Column1]" caption="Column1" attribute="1" defaultMemberUniqueName="[TaxRates_Data].[Column1].[All]" allUniqueName="[TaxRates_Data].[Column1].[All]" dimensionUniqueName="[TaxRates_Data]" displayFolder="" count="0" memberValueDatatype="130" unbalanced="0"/>
    <cacheHierarchy uniqueName="[TemperatureData].[High °F]" caption="High °F" attribute="1" defaultMemberUniqueName="[TemperatureData].[High °F].[All]" allUniqueName="[TemperatureData].[High °F].[All]" dimensionUniqueName="[TemperatureData]" displayFolder="" count="0" memberValueDatatype="20" unbalanced="0"/>
    <cacheHierarchy uniqueName="[TemperatureData].[Low °F]" caption="Low °F" attribute="1" defaultMemberUniqueName="[TemperatureData].[Low °F].[All]" allUniqueName="[TemperatureData].[Low °F].[All]" dimensionUniqueName="[TemperatureData]" displayFolder="" count="0" memberValueDatatype="20" unbalanced="0"/>
    <cacheHierarchy uniqueName="[TemperatureData].[City]" caption="City" attribute="1" defaultMemberUniqueName="[TemperatureData].[City].[All]" allUniqueName="[TemperatureData].[City].[All]" dimensionUniqueName="[TemperatureData]" displayFolder="" count="2" memberValueDatatype="130" unbalanced="0">
      <fieldsUsage count="2">
        <fieldUsage x="-1"/>
        <fieldUsage x="2"/>
      </fieldsUsage>
    </cacheHierarchy>
    <cacheHierarchy uniqueName="[TemperatureData].[State]" caption="State" attribute="1" defaultMemberUniqueName="[TemperatureData].[State].[All]" allUniqueName="[TemperatureData].[State].[All]" dimensionUniqueName="[TemperatureData]" displayFolder="" count="0" memberValueDatatype="130" unbalanced="0"/>
    <cacheHierarchy uniqueName="[TemperatureData].[High °C]" caption="High °C" attribute="1" defaultMemberUniqueName="[TemperatureData].[High °C].[All]" allUniqueName="[TemperatureData].[High °C].[All]" dimensionUniqueName="[TemperatureData]" displayFolder="" count="0" memberValueDatatype="20" unbalanced="0"/>
    <cacheHierarchy uniqueName="[TemperatureData].[Low °C]" caption="Low °C" attribute="1" defaultMemberUniqueName="[TemperatureData].[Low °C].[All]" allUniqueName="[TemperatureData].[Low °C].[All]" dimensionUniqueName="[TemperatureData]" displayFolder="" count="0" memberValueDatatype="20" unbalanced="0"/>
    <cacheHierarchy uniqueName="[TemperatureData].[Column1]" caption="Column1" attribute="1" defaultMemberUniqueName="[TemperatureData].[Column1].[All]" allUniqueName="[TemperatureData].[Column1].[All]" dimensionUniqueName="[TemperatureData]" displayFolder="" count="0" memberValueDatatype="130" unbalanced="0"/>
    <cacheHierarchy uniqueName="[Measures].[__XL_Count CrimeRate_Data]" caption="__XL_Count CrimeRate_Data" measure="1" displayFolder="" measureGroup="CrimeRate_Data" count="0" hidden="1"/>
    <cacheHierarchy uniqueName="[Measures].[__XL_Count CostOfLivingData]" caption="__XL_Count CostOfLivingData" measure="1" displayFolder="" measureGroup="CostOfLivingData" count="0" hidden="1"/>
    <cacheHierarchy uniqueName="[Measures].[__XL_Count Snowfall_Data]" caption="__XL_Count Snowfall_Data" measure="1" displayFolder="" measureGroup="Snowfall_Data" count="0" hidden="1"/>
    <cacheHierarchy uniqueName="[Measures].[__XL_Count Table11]" caption="__XL_Count Table11" measure="1" displayFolder="" measureGroup="Table11" count="0" hidden="1"/>
    <cacheHierarchy uniqueName="[Measures].[__XL_Count Table12]" caption="__XL_Count Table12" measure="1" displayFolder="" measureGroup="Table12" count="0" hidden="1"/>
    <cacheHierarchy uniqueName="[Measures].[__XL_Count TaxRates_Data]" caption="__XL_Count TaxRates_Data" measure="1" displayFolder="" measureGroup="TaxRates_Data" count="0" hidden="1"/>
    <cacheHierarchy uniqueName="[Measures].[__XL_Count Rainfall_Data]" caption="__XL_Count Rainfall_Data" measure="1" displayFolder="" measureGroup="Rainfall_Data" count="0" hidden="1"/>
    <cacheHierarchy uniqueName="[Measures].[__XL_Count TemperatureData]" caption="__XL_Count TemperatureData" measure="1" displayFolder="" measureGroup="TemperatureData" count="0" hidden="1"/>
    <cacheHierarchy uniqueName="[Measures].[__No measures defined]" caption="__No measures defined" measure="1" displayFolder="" count="0" hidden="1"/>
    <cacheHierarchy uniqueName="[Measures].[Sum of Crime Index]" caption="Sum of Crime Index" measure="1" displayFolder="" measureGroup="CrimeRate_Data" count="0" oneField="1" hidden="1">
      <fieldsUsage count="1">
        <fieldUsage x="1"/>
      </fieldsUsage>
      <extLst>
        <ext xmlns:x15="http://schemas.microsoft.com/office/spreadsheetml/2010/11/main" uri="{B97F6D7D-B522-45F9-BDA1-12C45D357490}">
          <x15:cacheHierarchy aggregatedColumn="15"/>
        </ext>
      </extLst>
    </cacheHierarchy>
    <cacheHierarchy uniqueName="[Measures].[Sum of Safety Index]" caption="Sum of Safety Index" measure="1" displayFolder="" measureGroup="CrimeRate_Data" count="0" hidden="1">
      <extLst>
        <ext xmlns:x15="http://schemas.microsoft.com/office/spreadsheetml/2010/11/main" uri="{B97F6D7D-B522-45F9-BDA1-12C45D357490}">
          <x15:cacheHierarchy aggregatedColumn="16"/>
        </ext>
      </extLst>
    </cacheHierarchy>
    <cacheHierarchy uniqueName="[Measures].[Sum of Cost of Living Index]" caption="Sum of Cost of Living Index" measure="1" displayFolder="" measureGroup="CostOfLivingData" count="0" hidden="1">
      <extLst>
        <ext xmlns:x15="http://schemas.microsoft.com/office/spreadsheetml/2010/11/main" uri="{B97F6D7D-B522-45F9-BDA1-12C45D357490}">
          <x15:cacheHierarchy aggregatedColumn="4"/>
        </ext>
      </extLst>
    </cacheHierarchy>
    <cacheHierarchy uniqueName="[Measures].[Sum of Cost of Living Plus Rent Index]" caption="Sum of Cost of Living Plus Rent Index" measure="1" displayFolder="" measureGroup="CostOfLivingData" count="0" hidden="1">
      <extLst>
        <ext xmlns:x15="http://schemas.microsoft.com/office/spreadsheetml/2010/11/main" uri="{B97F6D7D-B522-45F9-BDA1-12C45D357490}">
          <x15:cacheHierarchy aggregatedColumn="6"/>
        </ext>
      </extLst>
    </cacheHierarchy>
    <cacheHierarchy uniqueName="[Measures].[Count of Average Snowfall (in.)]" caption="Count of Average Snowfall (in.)" measure="1" displayFolder="" measureGroup="Snowfall_Data" count="0" hidden="1">
      <extLst>
        <ext xmlns:x15="http://schemas.microsoft.com/office/spreadsheetml/2010/11/main" uri="{B97F6D7D-B522-45F9-BDA1-12C45D357490}">
          <x15:cacheHierarchy aggregatedColumn="25"/>
        </ext>
      </extLst>
    </cacheHierarchy>
    <cacheHierarchy uniqueName="[Measures].[Sum of Average Snowfall (in.)]" caption="Sum of Average Snowfall (in.)" measure="1" displayFolder="" measureGroup="Snowfall_Data" count="0" hidden="1">
      <extLst>
        <ext xmlns:x15="http://schemas.microsoft.com/office/spreadsheetml/2010/11/main" uri="{B97F6D7D-B522-45F9-BDA1-12C45D357490}">
          <x15:cacheHierarchy aggregatedColumn="25"/>
        </ext>
      </extLst>
    </cacheHierarchy>
    <cacheHierarchy uniqueName="[Measures].[Sum of Avg. salary]" caption="Sum of Avg. salary" measure="1" displayFolder="" measureGroup="Table12" count="0" hidden="1">
      <extLst>
        <ext xmlns:x15="http://schemas.microsoft.com/office/spreadsheetml/2010/11/main" uri="{B97F6D7D-B522-45F9-BDA1-12C45D357490}">
          <x15:cacheHierarchy aggregatedColumn="32"/>
        </ext>
      </extLst>
    </cacheHierarchy>
    <cacheHierarchy uniqueName="[Measures].[Sum of Total Tax]" caption="Sum of Total Tax" measure="1" displayFolder="" measureGroup="TaxRates_Data" count="0" hidden="1">
      <extLst>
        <ext xmlns:x15="http://schemas.microsoft.com/office/spreadsheetml/2010/11/main" uri="{B97F6D7D-B522-45F9-BDA1-12C45D357490}">
          <x15:cacheHierarchy aggregatedColumn="40"/>
        </ext>
      </extLst>
    </cacheHierarchy>
    <cacheHierarchy uniqueName="[Measures].[Sum of Days]" caption="Sum of Days" measure="1" displayFolder="" measureGroup="Rainfall_Data" count="0" hidden="1">
      <extLst>
        <ext xmlns:x15="http://schemas.microsoft.com/office/spreadsheetml/2010/11/main" uri="{B97F6D7D-B522-45F9-BDA1-12C45D357490}">
          <x15:cacheHierarchy aggregatedColumn="18"/>
        </ext>
      </extLst>
    </cacheHierarchy>
    <cacheHierarchy uniqueName="[Measures].[Sum of Low °F]" caption="Sum of Low °F" measure="1" displayFolder="" measureGroup="TemperatureData" count="0" hidden="1">
      <extLst>
        <ext xmlns:x15="http://schemas.microsoft.com/office/spreadsheetml/2010/11/main" uri="{B97F6D7D-B522-45F9-BDA1-12C45D357490}">
          <x15:cacheHierarchy aggregatedColumn="43"/>
        </ext>
      </extLst>
    </cacheHierarchy>
    <cacheHierarchy uniqueName="[Measures].[Sum of High °F]" caption="Sum of High °F" measure="1" displayFolder="" measureGroup="TemperatureData" count="0" hidden="1">
      <extLst>
        <ext xmlns:x15="http://schemas.microsoft.com/office/spreadsheetml/2010/11/main" uri="{B97F6D7D-B522-45F9-BDA1-12C45D357490}">
          <x15:cacheHierarchy aggregatedColumn="42"/>
        </ext>
      </extLst>
    </cacheHierarchy>
  </cacheHierarchies>
  <kpis count="0"/>
  <dimensions count="9">
    <dimension name="CostOfLivingData" uniqueName="[CostOfLivingData]" caption="CostOfLivingData"/>
    <dimension name="CrimeRate_Data" uniqueName="[CrimeRate_Data]" caption="CrimeRate_Data"/>
    <dimension measure="1" name="Measures" uniqueName="[Measures]" caption="Measures"/>
    <dimension name="Rainfall_Data" uniqueName="[Rainfall_Data]" caption="Rainfall_Data"/>
    <dimension name="Snowfall_Data" uniqueName="[Snowfall_Data]" caption="Snowfall_Data"/>
    <dimension name="Table11" uniqueName="[Table11]" caption="Table11"/>
    <dimension name="Table12" uniqueName="[Table12]" caption="Table12"/>
    <dimension name="TaxRates_Data" uniqueName="[TaxRates_Data]" caption="TaxRates_Data"/>
    <dimension name="TemperatureData" uniqueName="[TemperatureData]" caption="TemperatureData"/>
  </dimensions>
  <measureGroups count="8">
    <measureGroup name="CostOfLivingData" caption="CostOfLivingData"/>
    <measureGroup name="CrimeRate_Data" caption="CrimeRate_Data"/>
    <measureGroup name="Rainfall_Data" caption="Rainfall_Data"/>
    <measureGroup name="Snowfall_Data" caption="Snowfall_Data"/>
    <measureGroup name="Table11" caption="Table11"/>
    <measureGroup name="Table12" caption="Table12"/>
    <measureGroup name="TaxRates_Data" caption="TaxRates_Data"/>
    <measureGroup name="TemperatureData" caption="TemperatureData"/>
  </measureGroups>
  <maps count="29">
    <map measureGroup="0" dimension="0"/>
    <map measureGroup="0" dimension="3"/>
    <map measureGroup="0" dimension="4"/>
    <map measureGroup="0" dimension="6"/>
    <map measureGroup="0" dimension="7"/>
    <map measureGroup="0" dimension="8"/>
    <map measureGroup="1" dimension="0"/>
    <map measureGroup="1" dimension="1"/>
    <map measureGroup="1" dimension="3"/>
    <map measureGroup="1" dimension="4"/>
    <map measureGroup="1" dimension="6"/>
    <map measureGroup="1" dimension="7"/>
    <map measureGroup="1" dimension="8"/>
    <map measureGroup="2" dimension="3"/>
    <map measureGroup="2" dimension="8"/>
    <map measureGroup="3" dimension="3"/>
    <map measureGroup="3" dimension="4"/>
    <map measureGroup="3" dimension="7"/>
    <map measureGroup="3" dimension="8"/>
    <map measureGroup="4" dimension="5"/>
    <map measureGroup="5" dimension="3"/>
    <map measureGroup="5" dimension="4"/>
    <map measureGroup="5" dimension="6"/>
    <map measureGroup="5" dimension="7"/>
    <map measureGroup="5" dimension="8"/>
    <map measureGroup="6" dimension="3"/>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B" refreshedDate="45056.146860300927" backgroundQuery="1" createdVersion="8" refreshedVersion="8" minRefreshableVersion="3" recordCount="0" supportSubquery="1" supportAdvancedDrill="1" xr:uid="{9037824A-B5C3-4A8D-9EC7-EDC6F8D6FC2A}">
  <cacheSource type="external" connectionId="4"/>
  <cacheFields count="3">
    <cacheField name="[Table12].[City].[City]" caption="City" numFmtId="0" hierarchy="30" level="1">
      <sharedItems count="14">
        <s v="Austin"/>
        <s v="Boston"/>
        <s v="Chicago"/>
        <s v="Dallas"/>
        <s v="Denver"/>
        <s v="Los Angeles"/>
        <s v="New York City"/>
        <s v="Philadelphia"/>
        <s v="Phoenix"/>
        <s v="San Diego"/>
        <s v="San Francisco"/>
        <s v="San Jose"/>
        <s v="Seattle"/>
        <s v="Washington"/>
      </sharedItems>
    </cacheField>
    <cacheField name="[Measures].[Sum of Avg. salary]" caption="Sum of Avg. salary" numFmtId="0" hierarchy="64" level="32767"/>
    <cacheField name="[TemperatureData].[City].[City]" caption="City" numFmtId="0" hierarchy="44" level="1">
      <sharedItems containsSemiMixedTypes="0" containsNonDate="0" containsString="0"/>
    </cacheField>
  </cacheFields>
  <cacheHierarchies count="69">
    <cacheHierarchy uniqueName="[CostOfLivingData].[Rank]" caption="Rank" attribute="1" defaultMemberUniqueName="[CostOfLivingData].[Rank].[All]" allUniqueName="[CostOfLivingData].[Rank].[All]" dimensionUniqueName="[CostOfLivingData]" displayFolder="" count="0" memberValueDatatype="20" unbalanced="0"/>
    <cacheHierarchy uniqueName="[CostOfLivingData].[City]" caption="City" attribute="1" defaultMemberUniqueName="[CostOfLivingData].[City].[All]" allUniqueName="[CostOfLivingData].[City].[All]" dimensionUniqueName="[CostOfLivingData]" displayFolder="" count="0" memberValueDatatype="130" unbalanced="0"/>
    <cacheHierarchy uniqueName="[CostOfLivingData].[State Code]" caption="State Code" attribute="1" defaultMemberUniqueName="[CostOfLivingData].[State Code].[All]" allUniqueName="[CostOfLivingData].[State Code].[All]" dimensionUniqueName="[CostOfLivingData]" displayFolder="" count="0" memberValueDatatype="130" unbalanced="0"/>
    <cacheHierarchy uniqueName="[CostOfLivingData].[State Name]" caption="State Name" attribute="1" defaultMemberUniqueName="[CostOfLivingData].[State Name].[All]" allUniqueName="[CostOfLivingData].[State Name].[All]" dimensionUniqueName="[CostOfLivingData]" displayFolder="" count="0" memberValueDatatype="130" unbalanced="0"/>
    <cacheHierarchy uniqueName="[CostOfLivingData].[Cost of Living Index]" caption="Cost of Living Index" attribute="1" defaultMemberUniqueName="[CostOfLivingData].[Cost of Living Index].[All]" allUniqueName="[CostOfLivingData].[Cost of Living Index].[All]" dimensionUniqueName="[CostOfLivingData]" displayFolder="" count="0" memberValueDatatype="5" unbalanced="0"/>
    <cacheHierarchy uniqueName="[CostOfLivingData].[Rent Index]" caption="Rent Index" attribute="1" defaultMemberUniqueName="[CostOfLivingData].[Rent Index].[All]" allUniqueName="[CostOfLivingData].[Rent Index].[All]" dimensionUniqueName="[CostOfLivingData]" displayFolder="" count="0" memberValueDatatype="5" unbalanced="0"/>
    <cacheHierarchy uniqueName="[CostOfLivingData].[Cost of Living Plus Rent Index]" caption="Cost of Living Plus Rent Index" attribute="1" defaultMemberUniqueName="[CostOfLivingData].[Cost of Living Plus Rent Index].[All]" allUniqueName="[CostOfLivingData].[Cost of Living Plus Rent Index].[All]" dimensionUniqueName="[CostOfLivingData]" displayFolder="" count="0" memberValueDatatype="5" unbalanced="0"/>
    <cacheHierarchy uniqueName="[CostOfLivingData].[Groceries Index]" caption="Groceries Index" attribute="1" defaultMemberUniqueName="[CostOfLivingData].[Groceries Index].[All]" allUniqueName="[CostOfLivingData].[Groceries Index].[All]" dimensionUniqueName="[CostOfLivingData]" displayFolder="" count="0" memberValueDatatype="5" unbalanced="0"/>
    <cacheHierarchy uniqueName="[CostOfLivingData].[Restaurant Price Index]" caption="Restaurant Price Index" attribute="1" defaultMemberUniqueName="[CostOfLivingData].[Restaurant Price Index].[All]" allUniqueName="[CostOfLivingData].[Restaurant Price Index].[All]" dimensionUniqueName="[CostOfLivingData]" displayFolder="" count="0" memberValueDatatype="5" unbalanced="0"/>
    <cacheHierarchy uniqueName="[CostOfLivingData].[Local Purchasing Power Index]" caption="Local Purchasing Power Index" attribute="1" defaultMemberUniqueName="[CostOfLivingData].[Local Purchasing Power Index].[All]" allUniqueName="[CostOfLivingData].[Local Purchasing Power Index].[All]" dimensionUniqueName="[CostOfLivingData]" displayFolder="" count="0" memberValueDatatype="5" unbalanced="0"/>
    <cacheHierarchy uniqueName="[CostOfLivingData].[Column1]" caption="Column1" attribute="1" defaultMemberUniqueName="[CostOfLivingData].[Column1].[All]" allUniqueName="[CostOfLivingData].[Column1].[All]" dimensionUniqueName="[CostOfLivingData]" displayFolder="" count="0" memberValueDatatype="130" unbalanced="0"/>
    <cacheHierarchy uniqueName="[CrimeRate_Data].[Rank]" caption="Rank" attribute="1" defaultMemberUniqueName="[CrimeRate_Data].[Rank].[All]" allUniqueName="[CrimeRate_Data].[Rank].[All]" dimensionUniqueName="[CrimeRate_Data]" displayFolder="" count="0" memberValueDatatype="20" unbalanced="0"/>
    <cacheHierarchy uniqueName="[CrimeRate_Data].[City]" caption="City" attribute="1" defaultMemberUniqueName="[CrimeRate_Data].[City].[All]" allUniqueName="[CrimeRate_Data].[City].[All]" dimensionUniqueName="[CrimeRate_Data]" displayFolder="" count="0" memberValueDatatype="130" unbalanced="0"/>
    <cacheHierarchy uniqueName="[CrimeRate_Data].[State Code]" caption="State Code" attribute="1" defaultMemberUniqueName="[CrimeRate_Data].[State Code].[All]" allUniqueName="[CrimeRate_Data].[State Code].[All]" dimensionUniqueName="[CrimeRate_Data]" displayFolder="" count="0" memberValueDatatype="130" unbalanced="0"/>
    <cacheHierarchy uniqueName="[CrimeRate_Data].[State Name]" caption="State Name" attribute="1" defaultMemberUniqueName="[CrimeRate_Data].[State Name].[All]" allUniqueName="[CrimeRate_Data].[State Name].[All]" dimensionUniqueName="[CrimeRate_Data]" displayFolder="" count="0" memberValueDatatype="130" unbalanced="0"/>
    <cacheHierarchy uniqueName="[CrimeRate_Data].[Crime Index]" caption="Crime Index" attribute="1" defaultMemberUniqueName="[CrimeRate_Data].[Crime Index].[All]" allUniqueName="[CrimeRate_Data].[Crime Index].[All]" dimensionUniqueName="[CrimeRate_Data]" displayFolder="" count="0" memberValueDatatype="5" unbalanced="0"/>
    <cacheHierarchy uniqueName="[CrimeRate_Data].[Safety Index]" caption="Safety Index" attribute="1" defaultMemberUniqueName="[CrimeRate_Data].[Safety Index].[All]" allUniqueName="[CrimeRate_Data].[Safety Index].[All]" dimensionUniqueName="[CrimeRate_Data]" displayFolder="" count="0" memberValueDatatype="5" unbalanced="0"/>
    <cacheHierarchy uniqueName="[CrimeRate_Data].[Column1]" caption="Column1" attribute="1" defaultMemberUniqueName="[CrimeRate_Data].[Column1].[All]" allUniqueName="[CrimeRate_Data].[Column1].[All]" dimensionUniqueName="[CrimeRate_Data]" displayFolder="" count="0" memberValueDatatype="130" unbalanced="0"/>
    <cacheHierarchy uniqueName="[Rainfall_Data].[Days]" caption="Days" attribute="1" defaultMemberUniqueName="[Rainfall_Data].[Days].[All]" allUniqueName="[Rainfall_Data].[Days].[All]" dimensionUniqueName="[Rainfall_Data]" displayFolder="" count="0" memberValueDatatype="20" unbalanced="0"/>
    <cacheHierarchy uniqueName="[Rainfall_Data].[City]" caption="City" attribute="1" defaultMemberUniqueName="[Rainfall_Data].[City].[All]" allUniqueName="[Rainfall_Data].[City].[All]" dimensionUniqueName="[Rainfall_Data]" displayFolder="" count="0" memberValueDatatype="130" unbalanced="0"/>
    <cacheHierarchy uniqueName="[Rainfall_Data].[State]" caption="State" attribute="1" defaultMemberUniqueName="[Rainfall_Data].[State].[All]" allUniqueName="[Rainfall_Data].[State].[All]" dimensionUniqueName="[Rainfall_Data]" displayFolder="" count="0" memberValueDatatype="130" unbalanced="0"/>
    <cacheHierarchy uniqueName="[Rainfall_Data].[Inches]" caption="Inches" attribute="1" defaultMemberUniqueName="[Rainfall_Data].[Inches].[All]" allUniqueName="[Rainfall_Data].[Inches].[All]" dimensionUniqueName="[Rainfall_Data]" displayFolder="" count="0" memberValueDatatype="5" unbalanced="0"/>
    <cacheHierarchy uniqueName="[Rainfall_Data].[Milli­metres]" caption="Milli­metres" attribute="1" defaultMemberUniqueName="[Rainfall_Data].[Milli­metres].[All]" allUniqueName="[Rainfall_Data].[Milli­metres].[All]" dimensionUniqueName="[Rainfall_Data]" displayFolder="" count="0" memberValueDatatype="20" unbalanced="0"/>
    <cacheHierarchy uniqueName="[Rainfall_Data].[Filter]" caption="Filter" attribute="1" defaultMemberUniqueName="[Rainfall_Data].[Filter].[All]" allUniqueName="[Rainfall_Data].[Filter].[All]" dimensionUniqueName="[Rainfall_Data]" displayFolder="" count="0" memberValueDatatype="130" unbalanced="0"/>
    <cacheHierarchy uniqueName="[Snowfall_Data].[City]" caption="City" attribute="1" defaultMemberUniqueName="[Snowfall_Data].[City].[All]" allUniqueName="[Snowfall_Data].[City].[All]" dimensionUniqueName="[Snowfall_Data]" displayFolder="" count="0" memberValueDatatype="130" unbalanced="0"/>
    <cacheHierarchy uniqueName="[Snowfall_Data].[Average Snowfall (in.)]" caption="Average Snowfall (in.)" attribute="1" defaultMemberUniqueName="[Snowfall_Data].[Average Snowfall (in.)].[All]" allUniqueName="[Snowfall_Data].[Average Snowfall (in.)].[All]" dimensionUniqueName="[Snowfall_Data]" displayFolder="" count="0" memberValueDatatype="5" unbalanced="0"/>
    <cacheHierarchy uniqueName="[Snowfall_Data].[Column1]" caption="Column1" attribute="1" defaultMemberUniqueName="[Snowfall_Data].[Column1].[All]" allUniqueName="[Snowfall_Data].[Column1].[All]" dimensionUniqueName="[Snowfall_Data]" displayFolder="" count="0" memberValueDatatype="130" unbalanced="0"/>
    <cacheHierarchy uniqueName="[Table11].[City]" caption="City" attribute="1" defaultMemberUniqueName="[Table11].[City].[All]" allUniqueName="[Table11].[City].[All]" dimensionUniqueName="[Table11]" displayFolder="" count="0" memberValueDatatype="130" unbalanced="0"/>
    <cacheHierarchy uniqueName="[Table11].[State]" caption="State" attribute="1" defaultMemberUniqueName="[Table11].[State].[All]" allUniqueName="[Table11].[State].[All]" dimensionUniqueName="[Table11]" displayFolder="" count="0" memberValueDatatype="130" unbalanced="0"/>
    <cacheHierarchy uniqueName="[Table11].[Column1]" caption="Column1" attribute="1" defaultMemberUniqueName="[Table11].[Column1].[All]" allUniqueName="[Table11].[Column1].[All]" dimensionUniqueName="[Table11]" displayFolder="" count="0" memberValueDatatype="130" unbalanced="0"/>
    <cacheHierarchy uniqueName="[Table12].[City]" caption="City" attribute="1" defaultMemberUniqueName="[Table12].[City].[All]" allUniqueName="[Table12].[City].[All]" dimensionUniqueName="[Table12]" displayFolder="" count="2" memberValueDatatype="130" unbalanced="0">
      <fieldsUsage count="2">
        <fieldUsage x="-1"/>
        <fieldUsage x="0"/>
      </fieldsUsage>
    </cacheHierarchy>
    <cacheHierarchy uniqueName="[Table12].[State]" caption="State" attribute="1" defaultMemberUniqueName="[Table12].[State].[All]" allUniqueName="[Table12].[State].[All]" dimensionUniqueName="[Table12]" displayFolder="" count="0" memberValueDatatype="130" unbalanced="0"/>
    <cacheHierarchy uniqueName="[Table12].[Avg. salary]" caption="Avg. salary" attribute="1" defaultMemberUniqueName="[Table12].[Avg. salary].[All]" allUniqueName="[Table12].[Avg. salary].[All]" dimensionUniqueName="[Table12]" displayFolder="" count="0" memberValueDatatype="20" unbalanced="0"/>
    <cacheHierarchy uniqueName="[Table12].[Latitude]" caption="Latitude" attribute="1" defaultMemberUniqueName="[Table12].[Latitude].[All]" allUniqueName="[Table12].[Latitude].[All]" dimensionUniqueName="[Table12]" displayFolder="" count="0" memberValueDatatype="5" unbalanced="0"/>
    <cacheHierarchy uniqueName="[Table12].[Longitude]" caption="Longitude" attribute="1" defaultMemberUniqueName="[Table12].[Longitude].[All]" allUniqueName="[Table12].[Longitude].[All]" dimensionUniqueName="[Table12]" displayFolder="" count="0" memberValueDatatype="5" unbalanced="0"/>
    <cacheHierarchy uniqueName="[TaxRates_Data].[City]" caption="City" attribute="1" defaultMemberUniqueName="[TaxRates_Data].[City].[All]" allUniqueName="[TaxRates_Data].[City].[All]" dimensionUniqueName="[TaxRates_Data]" displayFolder="" count="0" memberValueDatatype="130" unbalanced="0"/>
    <cacheHierarchy uniqueName="[TaxRates_Data].[State Code]" caption="State Code" attribute="1" defaultMemberUniqueName="[TaxRates_Data].[State Code].[All]" allUniqueName="[TaxRates_Data].[State Code].[All]" dimensionUniqueName="[TaxRates_Data]" displayFolder="" count="0" memberValueDatatype="130" unbalanced="0"/>
    <cacheHierarchy uniqueName="[TaxRates_Data].[State Name]" caption="State Name" attribute="1" defaultMemberUniqueName="[TaxRates_Data].[State Name].[All]" allUniqueName="[TaxRates_Data].[State Name].[All]" dimensionUniqueName="[TaxRates_Data]" displayFolder="" count="0" memberValueDatatype="130" unbalanced="0"/>
    <cacheHierarchy uniqueName="[TaxRates_Data].[State Tax]" caption="State Tax" attribute="1" defaultMemberUniqueName="[TaxRates_Data].[State Tax].[All]" allUniqueName="[TaxRates_Data].[State Tax].[All]" dimensionUniqueName="[TaxRates_Data]" displayFolder="" count="0" memberValueDatatype="5" unbalanced="0"/>
    <cacheHierarchy uniqueName="[TaxRates_Data].[Local Tax]" caption="Local Tax" attribute="1" defaultMemberUniqueName="[TaxRates_Data].[Local Tax].[All]" allUniqueName="[TaxRates_Data].[Local Tax].[All]" dimensionUniqueName="[TaxRates_Data]" displayFolder="" count="0" memberValueDatatype="5" unbalanced="0"/>
    <cacheHierarchy uniqueName="[TaxRates_Data].[Total Tax]" caption="Total Tax" attribute="1" defaultMemberUniqueName="[TaxRates_Data].[Total Tax].[All]" allUniqueName="[TaxRates_Data].[Total Tax].[All]" dimensionUniqueName="[TaxRates_Data]" displayFolder="" count="0" memberValueDatatype="5" unbalanced="0"/>
    <cacheHierarchy uniqueName="[TaxRates_Data].[Column1]" caption="Column1" attribute="1" defaultMemberUniqueName="[TaxRates_Data].[Column1].[All]" allUniqueName="[TaxRates_Data].[Column1].[All]" dimensionUniqueName="[TaxRates_Data]" displayFolder="" count="0" memberValueDatatype="130" unbalanced="0"/>
    <cacheHierarchy uniqueName="[TemperatureData].[High °F]" caption="High °F" attribute="1" defaultMemberUniqueName="[TemperatureData].[High °F].[All]" allUniqueName="[TemperatureData].[High °F].[All]" dimensionUniqueName="[TemperatureData]" displayFolder="" count="0" memberValueDatatype="20" unbalanced="0"/>
    <cacheHierarchy uniqueName="[TemperatureData].[Low °F]" caption="Low °F" attribute="1" defaultMemberUniqueName="[TemperatureData].[Low °F].[All]" allUniqueName="[TemperatureData].[Low °F].[All]" dimensionUniqueName="[TemperatureData]" displayFolder="" count="0" memberValueDatatype="20" unbalanced="0"/>
    <cacheHierarchy uniqueName="[TemperatureData].[City]" caption="City" attribute="1" defaultMemberUniqueName="[TemperatureData].[City].[All]" allUniqueName="[TemperatureData].[City].[All]" dimensionUniqueName="[TemperatureData]" displayFolder="" count="2" memberValueDatatype="130" unbalanced="0">
      <fieldsUsage count="2">
        <fieldUsage x="-1"/>
        <fieldUsage x="2"/>
      </fieldsUsage>
    </cacheHierarchy>
    <cacheHierarchy uniqueName="[TemperatureData].[State]" caption="State" attribute="1" defaultMemberUniqueName="[TemperatureData].[State].[All]" allUniqueName="[TemperatureData].[State].[All]" dimensionUniqueName="[TemperatureData]" displayFolder="" count="0" memberValueDatatype="130" unbalanced="0"/>
    <cacheHierarchy uniqueName="[TemperatureData].[High °C]" caption="High °C" attribute="1" defaultMemberUniqueName="[TemperatureData].[High °C].[All]" allUniqueName="[TemperatureData].[High °C].[All]" dimensionUniqueName="[TemperatureData]" displayFolder="" count="0" memberValueDatatype="20" unbalanced="0"/>
    <cacheHierarchy uniqueName="[TemperatureData].[Low °C]" caption="Low °C" attribute="1" defaultMemberUniqueName="[TemperatureData].[Low °C].[All]" allUniqueName="[TemperatureData].[Low °C].[All]" dimensionUniqueName="[TemperatureData]" displayFolder="" count="0" memberValueDatatype="20" unbalanced="0"/>
    <cacheHierarchy uniqueName="[TemperatureData].[Column1]" caption="Column1" attribute="1" defaultMemberUniqueName="[TemperatureData].[Column1].[All]" allUniqueName="[TemperatureData].[Column1].[All]" dimensionUniqueName="[TemperatureData]" displayFolder="" count="0" memberValueDatatype="130" unbalanced="0"/>
    <cacheHierarchy uniqueName="[Measures].[__XL_Count CrimeRate_Data]" caption="__XL_Count CrimeRate_Data" measure="1" displayFolder="" measureGroup="CrimeRate_Data" count="0" hidden="1"/>
    <cacheHierarchy uniqueName="[Measures].[__XL_Count CostOfLivingData]" caption="__XL_Count CostOfLivingData" measure="1" displayFolder="" measureGroup="CostOfLivingData" count="0" hidden="1"/>
    <cacheHierarchy uniqueName="[Measures].[__XL_Count Snowfall_Data]" caption="__XL_Count Snowfall_Data" measure="1" displayFolder="" measureGroup="Snowfall_Data" count="0" hidden="1"/>
    <cacheHierarchy uniqueName="[Measures].[__XL_Count Table11]" caption="__XL_Count Table11" measure="1" displayFolder="" measureGroup="Table11" count="0" hidden="1"/>
    <cacheHierarchy uniqueName="[Measures].[__XL_Count Table12]" caption="__XL_Count Table12" measure="1" displayFolder="" measureGroup="Table12" count="0" hidden="1"/>
    <cacheHierarchy uniqueName="[Measures].[__XL_Count TaxRates_Data]" caption="__XL_Count TaxRates_Data" measure="1" displayFolder="" measureGroup="TaxRates_Data" count="0" hidden="1"/>
    <cacheHierarchy uniqueName="[Measures].[__XL_Count Rainfall_Data]" caption="__XL_Count Rainfall_Data" measure="1" displayFolder="" measureGroup="Rainfall_Data" count="0" hidden="1"/>
    <cacheHierarchy uniqueName="[Measures].[__XL_Count TemperatureData]" caption="__XL_Count TemperatureData" measure="1" displayFolder="" measureGroup="TemperatureData" count="0" hidden="1"/>
    <cacheHierarchy uniqueName="[Measures].[__No measures defined]" caption="__No measures defined" measure="1" displayFolder="" count="0" hidden="1"/>
    <cacheHierarchy uniqueName="[Measures].[Sum of Crime Index]" caption="Sum of Crime Index" measure="1" displayFolder="" measureGroup="CrimeRate_Data" count="0" hidden="1">
      <extLst>
        <ext xmlns:x15="http://schemas.microsoft.com/office/spreadsheetml/2010/11/main" uri="{B97F6D7D-B522-45F9-BDA1-12C45D357490}">
          <x15:cacheHierarchy aggregatedColumn="15"/>
        </ext>
      </extLst>
    </cacheHierarchy>
    <cacheHierarchy uniqueName="[Measures].[Sum of Safety Index]" caption="Sum of Safety Index" measure="1" displayFolder="" measureGroup="CrimeRate_Data" count="0" hidden="1">
      <extLst>
        <ext xmlns:x15="http://schemas.microsoft.com/office/spreadsheetml/2010/11/main" uri="{B97F6D7D-B522-45F9-BDA1-12C45D357490}">
          <x15:cacheHierarchy aggregatedColumn="16"/>
        </ext>
      </extLst>
    </cacheHierarchy>
    <cacheHierarchy uniqueName="[Measures].[Sum of Cost of Living Index]" caption="Sum of Cost of Living Index" measure="1" displayFolder="" measureGroup="CostOfLivingData" count="0" hidden="1">
      <extLst>
        <ext xmlns:x15="http://schemas.microsoft.com/office/spreadsheetml/2010/11/main" uri="{B97F6D7D-B522-45F9-BDA1-12C45D357490}">
          <x15:cacheHierarchy aggregatedColumn="4"/>
        </ext>
      </extLst>
    </cacheHierarchy>
    <cacheHierarchy uniqueName="[Measures].[Sum of Cost of Living Plus Rent Index]" caption="Sum of Cost of Living Plus Rent Index" measure="1" displayFolder="" measureGroup="CostOfLivingData" count="0" hidden="1">
      <extLst>
        <ext xmlns:x15="http://schemas.microsoft.com/office/spreadsheetml/2010/11/main" uri="{B97F6D7D-B522-45F9-BDA1-12C45D357490}">
          <x15:cacheHierarchy aggregatedColumn="6"/>
        </ext>
      </extLst>
    </cacheHierarchy>
    <cacheHierarchy uniqueName="[Measures].[Count of Average Snowfall (in.)]" caption="Count of Average Snowfall (in.)" measure="1" displayFolder="" measureGroup="Snowfall_Data" count="0" hidden="1">
      <extLst>
        <ext xmlns:x15="http://schemas.microsoft.com/office/spreadsheetml/2010/11/main" uri="{B97F6D7D-B522-45F9-BDA1-12C45D357490}">
          <x15:cacheHierarchy aggregatedColumn="25"/>
        </ext>
      </extLst>
    </cacheHierarchy>
    <cacheHierarchy uniqueName="[Measures].[Sum of Average Snowfall (in.)]" caption="Sum of Average Snowfall (in.)" measure="1" displayFolder="" measureGroup="Snowfall_Data" count="0" hidden="1">
      <extLst>
        <ext xmlns:x15="http://schemas.microsoft.com/office/spreadsheetml/2010/11/main" uri="{B97F6D7D-B522-45F9-BDA1-12C45D357490}">
          <x15:cacheHierarchy aggregatedColumn="25"/>
        </ext>
      </extLst>
    </cacheHierarchy>
    <cacheHierarchy uniqueName="[Measures].[Sum of Avg. salary]" caption="Sum of Avg. salary" measure="1" displayFolder="" measureGroup="Table12" count="0" oneField="1" hidden="1">
      <fieldsUsage count="1">
        <fieldUsage x="1"/>
      </fieldsUsage>
      <extLst>
        <ext xmlns:x15="http://schemas.microsoft.com/office/spreadsheetml/2010/11/main" uri="{B97F6D7D-B522-45F9-BDA1-12C45D357490}">
          <x15:cacheHierarchy aggregatedColumn="32"/>
        </ext>
      </extLst>
    </cacheHierarchy>
    <cacheHierarchy uniqueName="[Measures].[Sum of Total Tax]" caption="Sum of Total Tax" measure="1" displayFolder="" measureGroup="TaxRates_Data" count="0" hidden="1">
      <extLst>
        <ext xmlns:x15="http://schemas.microsoft.com/office/spreadsheetml/2010/11/main" uri="{B97F6D7D-B522-45F9-BDA1-12C45D357490}">
          <x15:cacheHierarchy aggregatedColumn="40"/>
        </ext>
      </extLst>
    </cacheHierarchy>
    <cacheHierarchy uniqueName="[Measures].[Sum of Days]" caption="Sum of Days" measure="1" displayFolder="" measureGroup="Rainfall_Data" count="0" hidden="1">
      <extLst>
        <ext xmlns:x15="http://schemas.microsoft.com/office/spreadsheetml/2010/11/main" uri="{B97F6D7D-B522-45F9-BDA1-12C45D357490}">
          <x15:cacheHierarchy aggregatedColumn="18"/>
        </ext>
      </extLst>
    </cacheHierarchy>
    <cacheHierarchy uniqueName="[Measures].[Sum of Low °F]" caption="Sum of Low °F" measure="1" displayFolder="" measureGroup="TemperatureData" count="0" hidden="1">
      <extLst>
        <ext xmlns:x15="http://schemas.microsoft.com/office/spreadsheetml/2010/11/main" uri="{B97F6D7D-B522-45F9-BDA1-12C45D357490}">
          <x15:cacheHierarchy aggregatedColumn="43"/>
        </ext>
      </extLst>
    </cacheHierarchy>
    <cacheHierarchy uniqueName="[Measures].[Sum of High °F]" caption="Sum of High °F" measure="1" displayFolder="" measureGroup="TemperatureData" count="0" hidden="1">
      <extLst>
        <ext xmlns:x15="http://schemas.microsoft.com/office/spreadsheetml/2010/11/main" uri="{B97F6D7D-B522-45F9-BDA1-12C45D357490}">
          <x15:cacheHierarchy aggregatedColumn="42"/>
        </ext>
      </extLst>
    </cacheHierarchy>
  </cacheHierarchies>
  <kpis count="0"/>
  <dimensions count="9">
    <dimension name="CostOfLivingData" uniqueName="[CostOfLivingData]" caption="CostOfLivingData"/>
    <dimension name="CrimeRate_Data" uniqueName="[CrimeRate_Data]" caption="CrimeRate_Data"/>
    <dimension measure="1" name="Measures" uniqueName="[Measures]" caption="Measures"/>
    <dimension name="Rainfall_Data" uniqueName="[Rainfall_Data]" caption="Rainfall_Data"/>
    <dimension name="Snowfall_Data" uniqueName="[Snowfall_Data]" caption="Snowfall_Data"/>
    <dimension name="Table11" uniqueName="[Table11]" caption="Table11"/>
    <dimension name="Table12" uniqueName="[Table12]" caption="Table12"/>
    <dimension name="TaxRates_Data" uniqueName="[TaxRates_Data]" caption="TaxRates_Data"/>
    <dimension name="TemperatureData" uniqueName="[TemperatureData]" caption="TemperatureData"/>
  </dimensions>
  <measureGroups count="8">
    <measureGroup name="CostOfLivingData" caption="CostOfLivingData"/>
    <measureGroup name="CrimeRate_Data" caption="CrimeRate_Data"/>
    <measureGroup name="Rainfall_Data" caption="Rainfall_Data"/>
    <measureGroup name="Snowfall_Data" caption="Snowfall_Data"/>
    <measureGroup name="Table11" caption="Table11"/>
    <measureGroup name="Table12" caption="Table12"/>
    <measureGroup name="TaxRates_Data" caption="TaxRates_Data"/>
    <measureGroup name="TemperatureData" caption="TemperatureData"/>
  </measureGroups>
  <maps count="29">
    <map measureGroup="0" dimension="0"/>
    <map measureGroup="0" dimension="3"/>
    <map measureGroup="0" dimension="4"/>
    <map measureGroup="0" dimension="6"/>
    <map measureGroup="0" dimension="7"/>
    <map measureGroup="0" dimension="8"/>
    <map measureGroup="1" dimension="0"/>
    <map measureGroup="1" dimension="1"/>
    <map measureGroup="1" dimension="3"/>
    <map measureGroup="1" dimension="4"/>
    <map measureGroup="1" dimension="6"/>
    <map measureGroup="1" dimension="7"/>
    <map measureGroup="1" dimension="8"/>
    <map measureGroup="2" dimension="3"/>
    <map measureGroup="2" dimension="8"/>
    <map measureGroup="3" dimension="3"/>
    <map measureGroup="3" dimension="4"/>
    <map measureGroup="3" dimension="7"/>
    <map measureGroup="3" dimension="8"/>
    <map measureGroup="4" dimension="5"/>
    <map measureGroup="5" dimension="3"/>
    <map measureGroup="5" dimension="4"/>
    <map measureGroup="5" dimension="6"/>
    <map measureGroup="5" dimension="7"/>
    <map measureGroup="5" dimension="8"/>
    <map measureGroup="6" dimension="3"/>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B" refreshedDate="45056.146861111112" backgroundQuery="1" createdVersion="8" refreshedVersion="8" minRefreshableVersion="3" recordCount="0" supportSubquery="1" supportAdvancedDrill="1" xr:uid="{85657B25-E541-4CFD-8C88-1773C081E92D}">
  <cacheSource type="external" connectionId="4"/>
  <cacheFields count="3">
    <cacheField name="[Rainfall_Data].[City].[City]" caption="City" numFmtId="0" hierarchy="19" level="1">
      <sharedItems count="14">
        <s v="Austin"/>
        <s v="Boston"/>
        <s v="Chicago"/>
        <s v="Dallas"/>
        <s v="Denver"/>
        <s v="Los Angeles"/>
        <s v="New York City"/>
        <s v="Philadelphia"/>
        <s v="Phoenix"/>
        <s v="San Diego"/>
        <s v="San Francisco"/>
        <s v="San Jose"/>
        <s v="Seattle"/>
        <s v="Washington"/>
      </sharedItems>
    </cacheField>
    <cacheField name="[Measures].[Sum of Days]" caption="Sum of Days" numFmtId="0" hierarchy="66" level="32767"/>
    <cacheField name="[TemperatureData].[City].[City]" caption="City" numFmtId="0" hierarchy="44" level="1">
      <sharedItems containsSemiMixedTypes="0" containsNonDate="0" containsString="0"/>
    </cacheField>
  </cacheFields>
  <cacheHierarchies count="69">
    <cacheHierarchy uniqueName="[CostOfLivingData].[Rank]" caption="Rank" attribute="1" defaultMemberUniqueName="[CostOfLivingData].[Rank].[All]" allUniqueName="[CostOfLivingData].[Rank].[All]" dimensionUniqueName="[CostOfLivingData]" displayFolder="" count="0" memberValueDatatype="20" unbalanced="0"/>
    <cacheHierarchy uniqueName="[CostOfLivingData].[City]" caption="City" attribute="1" defaultMemberUniqueName="[CostOfLivingData].[City].[All]" allUniqueName="[CostOfLivingData].[City].[All]" dimensionUniqueName="[CostOfLivingData]" displayFolder="" count="0" memberValueDatatype="130" unbalanced="0"/>
    <cacheHierarchy uniqueName="[CostOfLivingData].[State Code]" caption="State Code" attribute="1" defaultMemberUniqueName="[CostOfLivingData].[State Code].[All]" allUniqueName="[CostOfLivingData].[State Code].[All]" dimensionUniqueName="[CostOfLivingData]" displayFolder="" count="0" memberValueDatatype="130" unbalanced="0"/>
    <cacheHierarchy uniqueName="[CostOfLivingData].[State Name]" caption="State Name" attribute="1" defaultMemberUniqueName="[CostOfLivingData].[State Name].[All]" allUniqueName="[CostOfLivingData].[State Name].[All]" dimensionUniqueName="[CostOfLivingData]" displayFolder="" count="0" memberValueDatatype="130" unbalanced="0"/>
    <cacheHierarchy uniqueName="[CostOfLivingData].[Cost of Living Index]" caption="Cost of Living Index" attribute="1" defaultMemberUniqueName="[CostOfLivingData].[Cost of Living Index].[All]" allUniqueName="[CostOfLivingData].[Cost of Living Index].[All]" dimensionUniqueName="[CostOfLivingData]" displayFolder="" count="0" memberValueDatatype="5" unbalanced="0"/>
    <cacheHierarchy uniqueName="[CostOfLivingData].[Rent Index]" caption="Rent Index" attribute="1" defaultMemberUniqueName="[CostOfLivingData].[Rent Index].[All]" allUniqueName="[CostOfLivingData].[Rent Index].[All]" dimensionUniqueName="[CostOfLivingData]" displayFolder="" count="0" memberValueDatatype="5" unbalanced="0"/>
    <cacheHierarchy uniqueName="[CostOfLivingData].[Cost of Living Plus Rent Index]" caption="Cost of Living Plus Rent Index" attribute="1" defaultMemberUniqueName="[CostOfLivingData].[Cost of Living Plus Rent Index].[All]" allUniqueName="[CostOfLivingData].[Cost of Living Plus Rent Index].[All]" dimensionUniqueName="[CostOfLivingData]" displayFolder="" count="0" memberValueDatatype="5" unbalanced="0"/>
    <cacheHierarchy uniqueName="[CostOfLivingData].[Groceries Index]" caption="Groceries Index" attribute="1" defaultMemberUniqueName="[CostOfLivingData].[Groceries Index].[All]" allUniqueName="[CostOfLivingData].[Groceries Index].[All]" dimensionUniqueName="[CostOfLivingData]" displayFolder="" count="0" memberValueDatatype="5" unbalanced="0"/>
    <cacheHierarchy uniqueName="[CostOfLivingData].[Restaurant Price Index]" caption="Restaurant Price Index" attribute="1" defaultMemberUniqueName="[CostOfLivingData].[Restaurant Price Index].[All]" allUniqueName="[CostOfLivingData].[Restaurant Price Index].[All]" dimensionUniqueName="[CostOfLivingData]" displayFolder="" count="0" memberValueDatatype="5" unbalanced="0"/>
    <cacheHierarchy uniqueName="[CostOfLivingData].[Local Purchasing Power Index]" caption="Local Purchasing Power Index" attribute="1" defaultMemberUniqueName="[CostOfLivingData].[Local Purchasing Power Index].[All]" allUniqueName="[CostOfLivingData].[Local Purchasing Power Index].[All]" dimensionUniqueName="[CostOfLivingData]" displayFolder="" count="0" memberValueDatatype="5" unbalanced="0"/>
    <cacheHierarchy uniqueName="[CostOfLivingData].[Column1]" caption="Column1" attribute="1" defaultMemberUniqueName="[CostOfLivingData].[Column1].[All]" allUniqueName="[CostOfLivingData].[Column1].[All]" dimensionUniqueName="[CostOfLivingData]" displayFolder="" count="0" memberValueDatatype="130" unbalanced="0"/>
    <cacheHierarchy uniqueName="[CrimeRate_Data].[Rank]" caption="Rank" attribute="1" defaultMemberUniqueName="[CrimeRate_Data].[Rank].[All]" allUniqueName="[CrimeRate_Data].[Rank].[All]" dimensionUniqueName="[CrimeRate_Data]" displayFolder="" count="0" memberValueDatatype="20" unbalanced="0"/>
    <cacheHierarchy uniqueName="[CrimeRate_Data].[City]" caption="City" attribute="1" defaultMemberUniqueName="[CrimeRate_Data].[City].[All]" allUniqueName="[CrimeRate_Data].[City].[All]" dimensionUniqueName="[CrimeRate_Data]" displayFolder="" count="0" memberValueDatatype="130" unbalanced="0"/>
    <cacheHierarchy uniqueName="[CrimeRate_Data].[State Code]" caption="State Code" attribute="1" defaultMemberUniqueName="[CrimeRate_Data].[State Code].[All]" allUniqueName="[CrimeRate_Data].[State Code].[All]" dimensionUniqueName="[CrimeRate_Data]" displayFolder="" count="0" memberValueDatatype="130" unbalanced="0"/>
    <cacheHierarchy uniqueName="[CrimeRate_Data].[State Name]" caption="State Name" attribute="1" defaultMemberUniqueName="[CrimeRate_Data].[State Name].[All]" allUniqueName="[CrimeRate_Data].[State Name].[All]" dimensionUniqueName="[CrimeRate_Data]" displayFolder="" count="0" memberValueDatatype="130" unbalanced="0"/>
    <cacheHierarchy uniqueName="[CrimeRate_Data].[Crime Index]" caption="Crime Index" attribute="1" defaultMemberUniqueName="[CrimeRate_Data].[Crime Index].[All]" allUniqueName="[CrimeRate_Data].[Crime Index].[All]" dimensionUniqueName="[CrimeRate_Data]" displayFolder="" count="0" memberValueDatatype="5" unbalanced="0"/>
    <cacheHierarchy uniqueName="[CrimeRate_Data].[Safety Index]" caption="Safety Index" attribute="1" defaultMemberUniqueName="[CrimeRate_Data].[Safety Index].[All]" allUniqueName="[CrimeRate_Data].[Safety Index].[All]" dimensionUniqueName="[CrimeRate_Data]" displayFolder="" count="0" memberValueDatatype="5" unbalanced="0"/>
    <cacheHierarchy uniqueName="[CrimeRate_Data].[Column1]" caption="Column1" attribute="1" defaultMemberUniqueName="[CrimeRate_Data].[Column1].[All]" allUniqueName="[CrimeRate_Data].[Column1].[All]" dimensionUniqueName="[CrimeRate_Data]" displayFolder="" count="0" memberValueDatatype="130" unbalanced="0"/>
    <cacheHierarchy uniqueName="[Rainfall_Data].[Days]" caption="Days" attribute="1" defaultMemberUniqueName="[Rainfall_Data].[Days].[All]" allUniqueName="[Rainfall_Data].[Days].[All]" dimensionUniqueName="[Rainfall_Data]" displayFolder="" count="0" memberValueDatatype="20" unbalanced="0"/>
    <cacheHierarchy uniqueName="[Rainfall_Data].[City]" caption="City" attribute="1" defaultMemberUniqueName="[Rainfall_Data].[City].[All]" allUniqueName="[Rainfall_Data].[City].[All]" dimensionUniqueName="[Rainfall_Data]" displayFolder="" count="2" memberValueDatatype="130" unbalanced="0">
      <fieldsUsage count="2">
        <fieldUsage x="-1"/>
        <fieldUsage x="0"/>
      </fieldsUsage>
    </cacheHierarchy>
    <cacheHierarchy uniqueName="[Rainfall_Data].[State]" caption="State" attribute="1" defaultMemberUniqueName="[Rainfall_Data].[State].[All]" allUniqueName="[Rainfall_Data].[State].[All]" dimensionUniqueName="[Rainfall_Data]" displayFolder="" count="0" memberValueDatatype="130" unbalanced="0"/>
    <cacheHierarchy uniqueName="[Rainfall_Data].[Inches]" caption="Inches" attribute="1" defaultMemberUniqueName="[Rainfall_Data].[Inches].[All]" allUniqueName="[Rainfall_Data].[Inches].[All]" dimensionUniqueName="[Rainfall_Data]" displayFolder="" count="0" memberValueDatatype="5" unbalanced="0"/>
    <cacheHierarchy uniqueName="[Rainfall_Data].[Milli­metres]" caption="Milli­metres" attribute="1" defaultMemberUniqueName="[Rainfall_Data].[Milli­metres].[All]" allUniqueName="[Rainfall_Data].[Milli­metres].[All]" dimensionUniqueName="[Rainfall_Data]" displayFolder="" count="0" memberValueDatatype="20" unbalanced="0"/>
    <cacheHierarchy uniqueName="[Rainfall_Data].[Filter]" caption="Filter" attribute="1" defaultMemberUniqueName="[Rainfall_Data].[Filter].[All]" allUniqueName="[Rainfall_Data].[Filter].[All]" dimensionUniqueName="[Rainfall_Data]" displayFolder="" count="0" memberValueDatatype="130" unbalanced="0"/>
    <cacheHierarchy uniqueName="[Snowfall_Data].[City]" caption="City" attribute="1" defaultMemberUniqueName="[Snowfall_Data].[City].[All]" allUniqueName="[Snowfall_Data].[City].[All]" dimensionUniqueName="[Snowfall_Data]" displayFolder="" count="0" memberValueDatatype="130" unbalanced="0"/>
    <cacheHierarchy uniqueName="[Snowfall_Data].[Average Snowfall (in.)]" caption="Average Snowfall (in.)" attribute="1" defaultMemberUniqueName="[Snowfall_Data].[Average Snowfall (in.)].[All]" allUniqueName="[Snowfall_Data].[Average Snowfall (in.)].[All]" dimensionUniqueName="[Snowfall_Data]" displayFolder="" count="0" memberValueDatatype="5" unbalanced="0"/>
    <cacheHierarchy uniqueName="[Snowfall_Data].[Column1]" caption="Column1" attribute="1" defaultMemberUniqueName="[Snowfall_Data].[Column1].[All]" allUniqueName="[Snowfall_Data].[Column1].[All]" dimensionUniqueName="[Snowfall_Data]" displayFolder="" count="0" memberValueDatatype="130" unbalanced="0"/>
    <cacheHierarchy uniqueName="[Table11].[City]" caption="City" attribute="1" defaultMemberUniqueName="[Table11].[City].[All]" allUniqueName="[Table11].[City].[All]" dimensionUniqueName="[Table11]" displayFolder="" count="0" memberValueDatatype="130" unbalanced="0"/>
    <cacheHierarchy uniqueName="[Table11].[State]" caption="State" attribute="1" defaultMemberUniqueName="[Table11].[State].[All]" allUniqueName="[Table11].[State].[All]" dimensionUniqueName="[Table11]" displayFolder="" count="0" memberValueDatatype="130" unbalanced="0"/>
    <cacheHierarchy uniqueName="[Table11].[Column1]" caption="Column1" attribute="1" defaultMemberUniqueName="[Table11].[Column1].[All]" allUniqueName="[Table11].[Column1].[All]" dimensionUniqueName="[Table11]" displayFolder="" count="0" memberValueDatatype="130" unbalanced="0"/>
    <cacheHierarchy uniqueName="[Table12].[City]" caption="City" attribute="1" defaultMemberUniqueName="[Table12].[City].[All]" allUniqueName="[Table12].[City].[All]" dimensionUniqueName="[Table12]" displayFolder="" count="0" memberValueDatatype="130" unbalanced="0"/>
    <cacheHierarchy uniqueName="[Table12].[State]" caption="State" attribute="1" defaultMemberUniqueName="[Table12].[State].[All]" allUniqueName="[Table12].[State].[All]" dimensionUniqueName="[Table12]" displayFolder="" count="0" memberValueDatatype="130" unbalanced="0"/>
    <cacheHierarchy uniqueName="[Table12].[Avg. salary]" caption="Avg. salary" attribute="1" defaultMemberUniqueName="[Table12].[Avg. salary].[All]" allUniqueName="[Table12].[Avg. salary].[All]" dimensionUniqueName="[Table12]" displayFolder="" count="0" memberValueDatatype="20" unbalanced="0"/>
    <cacheHierarchy uniqueName="[Table12].[Latitude]" caption="Latitude" attribute="1" defaultMemberUniqueName="[Table12].[Latitude].[All]" allUniqueName="[Table12].[Latitude].[All]" dimensionUniqueName="[Table12]" displayFolder="" count="0" memberValueDatatype="5" unbalanced="0"/>
    <cacheHierarchy uniqueName="[Table12].[Longitude]" caption="Longitude" attribute="1" defaultMemberUniqueName="[Table12].[Longitude].[All]" allUniqueName="[Table12].[Longitude].[All]" dimensionUniqueName="[Table12]" displayFolder="" count="0" memberValueDatatype="5" unbalanced="0"/>
    <cacheHierarchy uniqueName="[TaxRates_Data].[City]" caption="City" attribute="1" defaultMemberUniqueName="[TaxRates_Data].[City].[All]" allUniqueName="[TaxRates_Data].[City].[All]" dimensionUniqueName="[TaxRates_Data]" displayFolder="" count="0" memberValueDatatype="130" unbalanced="0"/>
    <cacheHierarchy uniqueName="[TaxRates_Data].[State Code]" caption="State Code" attribute="1" defaultMemberUniqueName="[TaxRates_Data].[State Code].[All]" allUniqueName="[TaxRates_Data].[State Code].[All]" dimensionUniqueName="[TaxRates_Data]" displayFolder="" count="0" memberValueDatatype="130" unbalanced="0"/>
    <cacheHierarchy uniqueName="[TaxRates_Data].[State Name]" caption="State Name" attribute="1" defaultMemberUniqueName="[TaxRates_Data].[State Name].[All]" allUniqueName="[TaxRates_Data].[State Name].[All]" dimensionUniqueName="[TaxRates_Data]" displayFolder="" count="0" memberValueDatatype="130" unbalanced="0"/>
    <cacheHierarchy uniqueName="[TaxRates_Data].[State Tax]" caption="State Tax" attribute="1" defaultMemberUniqueName="[TaxRates_Data].[State Tax].[All]" allUniqueName="[TaxRates_Data].[State Tax].[All]" dimensionUniqueName="[TaxRates_Data]" displayFolder="" count="0" memberValueDatatype="5" unbalanced="0"/>
    <cacheHierarchy uniqueName="[TaxRates_Data].[Local Tax]" caption="Local Tax" attribute="1" defaultMemberUniqueName="[TaxRates_Data].[Local Tax].[All]" allUniqueName="[TaxRates_Data].[Local Tax].[All]" dimensionUniqueName="[TaxRates_Data]" displayFolder="" count="0" memberValueDatatype="5" unbalanced="0"/>
    <cacheHierarchy uniqueName="[TaxRates_Data].[Total Tax]" caption="Total Tax" attribute="1" defaultMemberUniqueName="[TaxRates_Data].[Total Tax].[All]" allUniqueName="[TaxRates_Data].[Total Tax].[All]" dimensionUniqueName="[TaxRates_Data]" displayFolder="" count="0" memberValueDatatype="5" unbalanced="0"/>
    <cacheHierarchy uniqueName="[TaxRates_Data].[Column1]" caption="Column1" attribute="1" defaultMemberUniqueName="[TaxRates_Data].[Column1].[All]" allUniqueName="[TaxRates_Data].[Column1].[All]" dimensionUniqueName="[TaxRates_Data]" displayFolder="" count="0" memberValueDatatype="130" unbalanced="0"/>
    <cacheHierarchy uniqueName="[TemperatureData].[High °F]" caption="High °F" attribute="1" defaultMemberUniqueName="[TemperatureData].[High °F].[All]" allUniqueName="[TemperatureData].[High °F].[All]" dimensionUniqueName="[TemperatureData]" displayFolder="" count="0" memberValueDatatype="20" unbalanced="0"/>
    <cacheHierarchy uniqueName="[TemperatureData].[Low °F]" caption="Low °F" attribute="1" defaultMemberUniqueName="[TemperatureData].[Low °F].[All]" allUniqueName="[TemperatureData].[Low °F].[All]" dimensionUniqueName="[TemperatureData]" displayFolder="" count="0" memberValueDatatype="20" unbalanced="0"/>
    <cacheHierarchy uniqueName="[TemperatureData].[City]" caption="City" attribute="1" defaultMemberUniqueName="[TemperatureData].[City].[All]" allUniqueName="[TemperatureData].[City].[All]" dimensionUniqueName="[TemperatureData]" displayFolder="" count="2" memberValueDatatype="130" unbalanced="0">
      <fieldsUsage count="2">
        <fieldUsage x="-1"/>
        <fieldUsage x="2"/>
      </fieldsUsage>
    </cacheHierarchy>
    <cacheHierarchy uniqueName="[TemperatureData].[State]" caption="State" attribute="1" defaultMemberUniqueName="[TemperatureData].[State].[All]" allUniqueName="[TemperatureData].[State].[All]" dimensionUniqueName="[TemperatureData]" displayFolder="" count="0" memberValueDatatype="130" unbalanced="0"/>
    <cacheHierarchy uniqueName="[TemperatureData].[High °C]" caption="High °C" attribute="1" defaultMemberUniqueName="[TemperatureData].[High °C].[All]" allUniqueName="[TemperatureData].[High °C].[All]" dimensionUniqueName="[TemperatureData]" displayFolder="" count="0" memberValueDatatype="20" unbalanced="0"/>
    <cacheHierarchy uniqueName="[TemperatureData].[Low °C]" caption="Low °C" attribute="1" defaultMemberUniqueName="[TemperatureData].[Low °C].[All]" allUniqueName="[TemperatureData].[Low °C].[All]" dimensionUniqueName="[TemperatureData]" displayFolder="" count="0" memberValueDatatype="20" unbalanced="0"/>
    <cacheHierarchy uniqueName="[TemperatureData].[Column1]" caption="Column1" attribute="1" defaultMemberUniqueName="[TemperatureData].[Column1].[All]" allUniqueName="[TemperatureData].[Column1].[All]" dimensionUniqueName="[TemperatureData]" displayFolder="" count="0" memberValueDatatype="130" unbalanced="0"/>
    <cacheHierarchy uniqueName="[Measures].[__XL_Count CrimeRate_Data]" caption="__XL_Count CrimeRate_Data" measure="1" displayFolder="" measureGroup="CrimeRate_Data" count="0" hidden="1"/>
    <cacheHierarchy uniqueName="[Measures].[__XL_Count CostOfLivingData]" caption="__XL_Count CostOfLivingData" measure="1" displayFolder="" measureGroup="CostOfLivingData" count="0" hidden="1"/>
    <cacheHierarchy uniqueName="[Measures].[__XL_Count Snowfall_Data]" caption="__XL_Count Snowfall_Data" measure="1" displayFolder="" measureGroup="Snowfall_Data" count="0" hidden="1"/>
    <cacheHierarchy uniqueName="[Measures].[__XL_Count Table11]" caption="__XL_Count Table11" measure="1" displayFolder="" measureGroup="Table11" count="0" hidden="1"/>
    <cacheHierarchy uniqueName="[Measures].[__XL_Count Table12]" caption="__XL_Count Table12" measure="1" displayFolder="" measureGroup="Table12" count="0" hidden="1"/>
    <cacheHierarchy uniqueName="[Measures].[__XL_Count TaxRates_Data]" caption="__XL_Count TaxRates_Data" measure="1" displayFolder="" measureGroup="TaxRates_Data" count="0" hidden="1"/>
    <cacheHierarchy uniqueName="[Measures].[__XL_Count Rainfall_Data]" caption="__XL_Count Rainfall_Data" measure="1" displayFolder="" measureGroup="Rainfall_Data" count="0" hidden="1"/>
    <cacheHierarchy uniqueName="[Measures].[__XL_Count TemperatureData]" caption="__XL_Count TemperatureData" measure="1" displayFolder="" measureGroup="TemperatureData" count="0" hidden="1"/>
    <cacheHierarchy uniqueName="[Measures].[__No measures defined]" caption="__No measures defined" measure="1" displayFolder="" count="0" hidden="1"/>
    <cacheHierarchy uniqueName="[Measures].[Sum of Crime Index]" caption="Sum of Crime Index" measure="1" displayFolder="" measureGroup="CrimeRate_Data" count="0" hidden="1">
      <extLst>
        <ext xmlns:x15="http://schemas.microsoft.com/office/spreadsheetml/2010/11/main" uri="{B97F6D7D-B522-45F9-BDA1-12C45D357490}">
          <x15:cacheHierarchy aggregatedColumn="15"/>
        </ext>
      </extLst>
    </cacheHierarchy>
    <cacheHierarchy uniqueName="[Measures].[Sum of Safety Index]" caption="Sum of Safety Index" measure="1" displayFolder="" measureGroup="CrimeRate_Data" count="0" hidden="1">
      <extLst>
        <ext xmlns:x15="http://schemas.microsoft.com/office/spreadsheetml/2010/11/main" uri="{B97F6D7D-B522-45F9-BDA1-12C45D357490}">
          <x15:cacheHierarchy aggregatedColumn="16"/>
        </ext>
      </extLst>
    </cacheHierarchy>
    <cacheHierarchy uniqueName="[Measures].[Sum of Cost of Living Index]" caption="Sum of Cost of Living Index" measure="1" displayFolder="" measureGroup="CostOfLivingData" count="0" hidden="1">
      <extLst>
        <ext xmlns:x15="http://schemas.microsoft.com/office/spreadsheetml/2010/11/main" uri="{B97F6D7D-B522-45F9-BDA1-12C45D357490}">
          <x15:cacheHierarchy aggregatedColumn="4"/>
        </ext>
      </extLst>
    </cacheHierarchy>
    <cacheHierarchy uniqueName="[Measures].[Sum of Cost of Living Plus Rent Index]" caption="Sum of Cost of Living Plus Rent Index" measure="1" displayFolder="" measureGroup="CostOfLivingData" count="0" hidden="1">
      <extLst>
        <ext xmlns:x15="http://schemas.microsoft.com/office/spreadsheetml/2010/11/main" uri="{B97F6D7D-B522-45F9-BDA1-12C45D357490}">
          <x15:cacheHierarchy aggregatedColumn="6"/>
        </ext>
      </extLst>
    </cacheHierarchy>
    <cacheHierarchy uniqueName="[Measures].[Count of Average Snowfall (in.)]" caption="Count of Average Snowfall (in.)" measure="1" displayFolder="" measureGroup="Snowfall_Data" count="0" hidden="1">
      <extLst>
        <ext xmlns:x15="http://schemas.microsoft.com/office/spreadsheetml/2010/11/main" uri="{B97F6D7D-B522-45F9-BDA1-12C45D357490}">
          <x15:cacheHierarchy aggregatedColumn="25"/>
        </ext>
      </extLst>
    </cacheHierarchy>
    <cacheHierarchy uniqueName="[Measures].[Sum of Average Snowfall (in.)]" caption="Sum of Average Snowfall (in.)" measure="1" displayFolder="" measureGroup="Snowfall_Data" count="0" hidden="1">
      <extLst>
        <ext xmlns:x15="http://schemas.microsoft.com/office/spreadsheetml/2010/11/main" uri="{B97F6D7D-B522-45F9-BDA1-12C45D357490}">
          <x15:cacheHierarchy aggregatedColumn="25"/>
        </ext>
      </extLst>
    </cacheHierarchy>
    <cacheHierarchy uniqueName="[Measures].[Sum of Avg. salary]" caption="Sum of Avg. salary" measure="1" displayFolder="" measureGroup="Table12" count="0" hidden="1">
      <extLst>
        <ext xmlns:x15="http://schemas.microsoft.com/office/spreadsheetml/2010/11/main" uri="{B97F6D7D-B522-45F9-BDA1-12C45D357490}">
          <x15:cacheHierarchy aggregatedColumn="32"/>
        </ext>
      </extLst>
    </cacheHierarchy>
    <cacheHierarchy uniqueName="[Measures].[Sum of Total Tax]" caption="Sum of Total Tax" measure="1" displayFolder="" measureGroup="TaxRates_Data" count="0" hidden="1">
      <extLst>
        <ext xmlns:x15="http://schemas.microsoft.com/office/spreadsheetml/2010/11/main" uri="{B97F6D7D-B522-45F9-BDA1-12C45D357490}">
          <x15:cacheHierarchy aggregatedColumn="40"/>
        </ext>
      </extLst>
    </cacheHierarchy>
    <cacheHierarchy uniqueName="[Measures].[Sum of Days]" caption="Sum of Days" measure="1" displayFolder="" measureGroup="Rainfall_Data" count="0" oneField="1" hidden="1">
      <fieldsUsage count="1">
        <fieldUsage x="1"/>
      </fieldsUsage>
      <extLst>
        <ext xmlns:x15="http://schemas.microsoft.com/office/spreadsheetml/2010/11/main" uri="{B97F6D7D-B522-45F9-BDA1-12C45D357490}">
          <x15:cacheHierarchy aggregatedColumn="18"/>
        </ext>
      </extLst>
    </cacheHierarchy>
    <cacheHierarchy uniqueName="[Measures].[Sum of Low °F]" caption="Sum of Low °F" measure="1" displayFolder="" measureGroup="TemperatureData" count="0" hidden="1">
      <extLst>
        <ext xmlns:x15="http://schemas.microsoft.com/office/spreadsheetml/2010/11/main" uri="{B97F6D7D-B522-45F9-BDA1-12C45D357490}">
          <x15:cacheHierarchy aggregatedColumn="43"/>
        </ext>
      </extLst>
    </cacheHierarchy>
    <cacheHierarchy uniqueName="[Measures].[Sum of High °F]" caption="Sum of High °F" measure="1" displayFolder="" measureGroup="TemperatureData" count="0" hidden="1">
      <extLst>
        <ext xmlns:x15="http://schemas.microsoft.com/office/spreadsheetml/2010/11/main" uri="{B97F6D7D-B522-45F9-BDA1-12C45D357490}">
          <x15:cacheHierarchy aggregatedColumn="42"/>
        </ext>
      </extLst>
    </cacheHierarchy>
  </cacheHierarchies>
  <kpis count="0"/>
  <dimensions count="9">
    <dimension name="CostOfLivingData" uniqueName="[CostOfLivingData]" caption="CostOfLivingData"/>
    <dimension name="CrimeRate_Data" uniqueName="[CrimeRate_Data]" caption="CrimeRate_Data"/>
    <dimension measure="1" name="Measures" uniqueName="[Measures]" caption="Measures"/>
    <dimension name="Rainfall_Data" uniqueName="[Rainfall_Data]" caption="Rainfall_Data"/>
    <dimension name="Snowfall_Data" uniqueName="[Snowfall_Data]" caption="Snowfall_Data"/>
    <dimension name="Table11" uniqueName="[Table11]" caption="Table11"/>
    <dimension name="Table12" uniqueName="[Table12]" caption="Table12"/>
    <dimension name="TaxRates_Data" uniqueName="[TaxRates_Data]" caption="TaxRates_Data"/>
    <dimension name="TemperatureData" uniqueName="[TemperatureData]" caption="TemperatureData"/>
  </dimensions>
  <measureGroups count="8">
    <measureGroup name="CostOfLivingData" caption="CostOfLivingData"/>
    <measureGroup name="CrimeRate_Data" caption="CrimeRate_Data"/>
    <measureGroup name="Rainfall_Data" caption="Rainfall_Data"/>
    <measureGroup name="Snowfall_Data" caption="Snowfall_Data"/>
    <measureGroup name="Table11" caption="Table11"/>
    <measureGroup name="Table12" caption="Table12"/>
    <measureGroup name="TaxRates_Data" caption="TaxRates_Data"/>
    <measureGroup name="TemperatureData" caption="TemperatureData"/>
  </measureGroups>
  <maps count="29">
    <map measureGroup="0" dimension="0"/>
    <map measureGroup="0" dimension="3"/>
    <map measureGroup="0" dimension="4"/>
    <map measureGroup="0" dimension="6"/>
    <map measureGroup="0" dimension="7"/>
    <map measureGroup="0" dimension="8"/>
    <map measureGroup="1" dimension="0"/>
    <map measureGroup="1" dimension="1"/>
    <map measureGroup="1" dimension="3"/>
    <map measureGroup="1" dimension="4"/>
    <map measureGroup="1" dimension="6"/>
    <map measureGroup="1" dimension="7"/>
    <map measureGroup="1" dimension="8"/>
    <map measureGroup="2" dimension="3"/>
    <map measureGroup="2" dimension="8"/>
    <map measureGroup="3" dimension="3"/>
    <map measureGroup="3" dimension="4"/>
    <map measureGroup="3" dimension="7"/>
    <map measureGroup="3" dimension="8"/>
    <map measureGroup="4" dimension="5"/>
    <map measureGroup="5" dimension="3"/>
    <map measureGroup="5" dimension="4"/>
    <map measureGroup="5" dimension="6"/>
    <map measureGroup="5" dimension="7"/>
    <map measureGroup="5" dimension="8"/>
    <map measureGroup="6" dimension="3"/>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B" refreshedDate="45056.146862037036" backgroundQuery="1" createdVersion="8" refreshedVersion="8" minRefreshableVersion="3" recordCount="0" supportSubquery="1" supportAdvancedDrill="1" xr:uid="{7665B89C-4EC6-499E-8B59-EAB77D8F7A64}">
  <cacheSource type="external" connectionId="4"/>
  <cacheFields count="3">
    <cacheField name="[Snowfall_Data].[City].[City]" caption="City" numFmtId="0" hierarchy="24" level="1">
      <sharedItems count="14">
        <s v="Austin"/>
        <s v="Boston"/>
        <s v="Chicago"/>
        <s v="Dallas"/>
        <s v="Denver"/>
        <s v="Los Angeles"/>
        <s v="New York City"/>
        <s v="Philadelphia"/>
        <s v="Phoenix"/>
        <s v="San Diego"/>
        <s v="San Francisco"/>
        <s v="San Jose"/>
        <s v="Seattle"/>
        <s v="Washington"/>
      </sharedItems>
    </cacheField>
    <cacheField name="[Measures].[Sum of Average Snowfall (in.)]" caption="Sum of Average Snowfall (in.)" numFmtId="0" hierarchy="63" level="32767"/>
    <cacheField name="[TemperatureData].[City].[City]" caption="City" numFmtId="0" hierarchy="44" level="1">
      <sharedItems containsSemiMixedTypes="0" containsNonDate="0" containsString="0"/>
    </cacheField>
  </cacheFields>
  <cacheHierarchies count="69">
    <cacheHierarchy uniqueName="[CostOfLivingData].[Rank]" caption="Rank" attribute="1" defaultMemberUniqueName="[CostOfLivingData].[Rank].[All]" allUniqueName="[CostOfLivingData].[Rank].[All]" dimensionUniqueName="[CostOfLivingData]" displayFolder="" count="0" memberValueDatatype="20" unbalanced="0"/>
    <cacheHierarchy uniqueName="[CostOfLivingData].[City]" caption="City" attribute="1" defaultMemberUniqueName="[CostOfLivingData].[City].[All]" allUniqueName="[CostOfLivingData].[City].[All]" dimensionUniqueName="[CostOfLivingData]" displayFolder="" count="0" memberValueDatatype="130" unbalanced="0"/>
    <cacheHierarchy uniqueName="[CostOfLivingData].[State Code]" caption="State Code" attribute="1" defaultMemberUniqueName="[CostOfLivingData].[State Code].[All]" allUniqueName="[CostOfLivingData].[State Code].[All]" dimensionUniqueName="[CostOfLivingData]" displayFolder="" count="0" memberValueDatatype="130" unbalanced="0"/>
    <cacheHierarchy uniqueName="[CostOfLivingData].[State Name]" caption="State Name" attribute="1" defaultMemberUniqueName="[CostOfLivingData].[State Name].[All]" allUniqueName="[CostOfLivingData].[State Name].[All]" dimensionUniqueName="[CostOfLivingData]" displayFolder="" count="0" memberValueDatatype="130" unbalanced="0"/>
    <cacheHierarchy uniqueName="[CostOfLivingData].[Cost of Living Index]" caption="Cost of Living Index" attribute="1" defaultMemberUniqueName="[CostOfLivingData].[Cost of Living Index].[All]" allUniqueName="[CostOfLivingData].[Cost of Living Index].[All]" dimensionUniqueName="[CostOfLivingData]" displayFolder="" count="0" memberValueDatatype="5" unbalanced="0"/>
    <cacheHierarchy uniqueName="[CostOfLivingData].[Rent Index]" caption="Rent Index" attribute="1" defaultMemberUniqueName="[CostOfLivingData].[Rent Index].[All]" allUniqueName="[CostOfLivingData].[Rent Index].[All]" dimensionUniqueName="[CostOfLivingData]" displayFolder="" count="0" memberValueDatatype="5" unbalanced="0"/>
    <cacheHierarchy uniqueName="[CostOfLivingData].[Cost of Living Plus Rent Index]" caption="Cost of Living Plus Rent Index" attribute="1" defaultMemberUniqueName="[CostOfLivingData].[Cost of Living Plus Rent Index].[All]" allUniqueName="[CostOfLivingData].[Cost of Living Plus Rent Index].[All]" dimensionUniqueName="[CostOfLivingData]" displayFolder="" count="0" memberValueDatatype="5" unbalanced="0"/>
    <cacheHierarchy uniqueName="[CostOfLivingData].[Groceries Index]" caption="Groceries Index" attribute="1" defaultMemberUniqueName="[CostOfLivingData].[Groceries Index].[All]" allUniqueName="[CostOfLivingData].[Groceries Index].[All]" dimensionUniqueName="[CostOfLivingData]" displayFolder="" count="0" memberValueDatatype="5" unbalanced="0"/>
    <cacheHierarchy uniqueName="[CostOfLivingData].[Restaurant Price Index]" caption="Restaurant Price Index" attribute="1" defaultMemberUniqueName="[CostOfLivingData].[Restaurant Price Index].[All]" allUniqueName="[CostOfLivingData].[Restaurant Price Index].[All]" dimensionUniqueName="[CostOfLivingData]" displayFolder="" count="0" memberValueDatatype="5" unbalanced="0"/>
    <cacheHierarchy uniqueName="[CostOfLivingData].[Local Purchasing Power Index]" caption="Local Purchasing Power Index" attribute="1" defaultMemberUniqueName="[CostOfLivingData].[Local Purchasing Power Index].[All]" allUniqueName="[CostOfLivingData].[Local Purchasing Power Index].[All]" dimensionUniqueName="[CostOfLivingData]" displayFolder="" count="0" memberValueDatatype="5" unbalanced="0"/>
    <cacheHierarchy uniqueName="[CostOfLivingData].[Column1]" caption="Column1" attribute="1" defaultMemberUniqueName="[CostOfLivingData].[Column1].[All]" allUniqueName="[CostOfLivingData].[Column1].[All]" dimensionUniqueName="[CostOfLivingData]" displayFolder="" count="0" memberValueDatatype="130" unbalanced="0"/>
    <cacheHierarchy uniqueName="[CrimeRate_Data].[Rank]" caption="Rank" attribute="1" defaultMemberUniqueName="[CrimeRate_Data].[Rank].[All]" allUniqueName="[CrimeRate_Data].[Rank].[All]" dimensionUniqueName="[CrimeRate_Data]" displayFolder="" count="0" memberValueDatatype="20" unbalanced="0"/>
    <cacheHierarchy uniqueName="[CrimeRate_Data].[City]" caption="City" attribute="1" defaultMemberUniqueName="[CrimeRate_Data].[City].[All]" allUniqueName="[CrimeRate_Data].[City].[All]" dimensionUniqueName="[CrimeRate_Data]" displayFolder="" count="0" memberValueDatatype="130" unbalanced="0"/>
    <cacheHierarchy uniqueName="[CrimeRate_Data].[State Code]" caption="State Code" attribute="1" defaultMemberUniqueName="[CrimeRate_Data].[State Code].[All]" allUniqueName="[CrimeRate_Data].[State Code].[All]" dimensionUniqueName="[CrimeRate_Data]" displayFolder="" count="0" memberValueDatatype="130" unbalanced="0"/>
    <cacheHierarchy uniqueName="[CrimeRate_Data].[State Name]" caption="State Name" attribute="1" defaultMemberUniqueName="[CrimeRate_Data].[State Name].[All]" allUniqueName="[CrimeRate_Data].[State Name].[All]" dimensionUniqueName="[CrimeRate_Data]" displayFolder="" count="0" memberValueDatatype="130" unbalanced="0"/>
    <cacheHierarchy uniqueName="[CrimeRate_Data].[Crime Index]" caption="Crime Index" attribute="1" defaultMemberUniqueName="[CrimeRate_Data].[Crime Index].[All]" allUniqueName="[CrimeRate_Data].[Crime Index].[All]" dimensionUniqueName="[CrimeRate_Data]" displayFolder="" count="0" memberValueDatatype="5" unbalanced="0"/>
    <cacheHierarchy uniqueName="[CrimeRate_Data].[Safety Index]" caption="Safety Index" attribute="1" defaultMemberUniqueName="[CrimeRate_Data].[Safety Index].[All]" allUniqueName="[CrimeRate_Data].[Safety Index].[All]" dimensionUniqueName="[CrimeRate_Data]" displayFolder="" count="0" memberValueDatatype="5" unbalanced="0"/>
    <cacheHierarchy uniqueName="[CrimeRate_Data].[Column1]" caption="Column1" attribute="1" defaultMemberUniqueName="[CrimeRate_Data].[Column1].[All]" allUniqueName="[CrimeRate_Data].[Column1].[All]" dimensionUniqueName="[CrimeRate_Data]" displayFolder="" count="0" memberValueDatatype="130" unbalanced="0"/>
    <cacheHierarchy uniqueName="[Rainfall_Data].[Days]" caption="Days" attribute="1" defaultMemberUniqueName="[Rainfall_Data].[Days].[All]" allUniqueName="[Rainfall_Data].[Days].[All]" dimensionUniqueName="[Rainfall_Data]" displayFolder="" count="0" memberValueDatatype="20" unbalanced="0"/>
    <cacheHierarchy uniqueName="[Rainfall_Data].[City]" caption="City" attribute="1" defaultMemberUniqueName="[Rainfall_Data].[City].[All]" allUniqueName="[Rainfall_Data].[City].[All]" dimensionUniqueName="[Rainfall_Data]" displayFolder="" count="0" memberValueDatatype="130" unbalanced="0"/>
    <cacheHierarchy uniqueName="[Rainfall_Data].[State]" caption="State" attribute="1" defaultMemberUniqueName="[Rainfall_Data].[State].[All]" allUniqueName="[Rainfall_Data].[State].[All]" dimensionUniqueName="[Rainfall_Data]" displayFolder="" count="0" memberValueDatatype="130" unbalanced="0"/>
    <cacheHierarchy uniqueName="[Rainfall_Data].[Inches]" caption="Inches" attribute="1" defaultMemberUniqueName="[Rainfall_Data].[Inches].[All]" allUniqueName="[Rainfall_Data].[Inches].[All]" dimensionUniqueName="[Rainfall_Data]" displayFolder="" count="0" memberValueDatatype="5" unbalanced="0"/>
    <cacheHierarchy uniqueName="[Rainfall_Data].[Milli­metres]" caption="Milli­metres" attribute="1" defaultMemberUniqueName="[Rainfall_Data].[Milli­metres].[All]" allUniqueName="[Rainfall_Data].[Milli­metres].[All]" dimensionUniqueName="[Rainfall_Data]" displayFolder="" count="0" memberValueDatatype="20" unbalanced="0"/>
    <cacheHierarchy uniqueName="[Rainfall_Data].[Filter]" caption="Filter" attribute="1" defaultMemberUniqueName="[Rainfall_Data].[Filter].[All]" allUniqueName="[Rainfall_Data].[Filter].[All]" dimensionUniqueName="[Rainfall_Data]" displayFolder="" count="0" memberValueDatatype="130" unbalanced="0"/>
    <cacheHierarchy uniqueName="[Snowfall_Data].[City]" caption="City" attribute="1" defaultMemberUniqueName="[Snowfall_Data].[City].[All]" allUniqueName="[Snowfall_Data].[City].[All]" dimensionUniqueName="[Snowfall_Data]" displayFolder="" count="2" memberValueDatatype="130" unbalanced="0">
      <fieldsUsage count="2">
        <fieldUsage x="-1"/>
        <fieldUsage x="0"/>
      </fieldsUsage>
    </cacheHierarchy>
    <cacheHierarchy uniqueName="[Snowfall_Data].[Average Snowfall (in.)]" caption="Average Snowfall (in.)" attribute="1" defaultMemberUniqueName="[Snowfall_Data].[Average Snowfall (in.)].[All]" allUniqueName="[Snowfall_Data].[Average Snowfall (in.)].[All]" dimensionUniqueName="[Snowfall_Data]" displayFolder="" count="0" memberValueDatatype="5" unbalanced="0"/>
    <cacheHierarchy uniqueName="[Snowfall_Data].[Column1]" caption="Column1" attribute="1" defaultMemberUniqueName="[Snowfall_Data].[Column1].[All]" allUniqueName="[Snowfall_Data].[Column1].[All]" dimensionUniqueName="[Snowfall_Data]" displayFolder="" count="0" memberValueDatatype="130" unbalanced="0"/>
    <cacheHierarchy uniqueName="[Table11].[City]" caption="City" attribute="1" defaultMemberUniqueName="[Table11].[City].[All]" allUniqueName="[Table11].[City].[All]" dimensionUniqueName="[Table11]" displayFolder="" count="0" memberValueDatatype="130" unbalanced="0"/>
    <cacheHierarchy uniqueName="[Table11].[State]" caption="State" attribute="1" defaultMemberUniqueName="[Table11].[State].[All]" allUniqueName="[Table11].[State].[All]" dimensionUniqueName="[Table11]" displayFolder="" count="0" memberValueDatatype="130" unbalanced="0"/>
    <cacheHierarchy uniqueName="[Table11].[Column1]" caption="Column1" attribute="1" defaultMemberUniqueName="[Table11].[Column1].[All]" allUniqueName="[Table11].[Column1].[All]" dimensionUniqueName="[Table11]" displayFolder="" count="0" memberValueDatatype="130" unbalanced="0"/>
    <cacheHierarchy uniqueName="[Table12].[City]" caption="City" attribute="1" defaultMemberUniqueName="[Table12].[City].[All]" allUniqueName="[Table12].[City].[All]" dimensionUniqueName="[Table12]" displayFolder="" count="0" memberValueDatatype="130" unbalanced="0"/>
    <cacheHierarchy uniqueName="[Table12].[State]" caption="State" attribute="1" defaultMemberUniqueName="[Table12].[State].[All]" allUniqueName="[Table12].[State].[All]" dimensionUniqueName="[Table12]" displayFolder="" count="0" memberValueDatatype="130" unbalanced="0"/>
    <cacheHierarchy uniqueName="[Table12].[Avg. salary]" caption="Avg. salary" attribute="1" defaultMemberUniqueName="[Table12].[Avg. salary].[All]" allUniqueName="[Table12].[Avg. salary].[All]" dimensionUniqueName="[Table12]" displayFolder="" count="0" memberValueDatatype="20" unbalanced="0"/>
    <cacheHierarchy uniqueName="[Table12].[Latitude]" caption="Latitude" attribute="1" defaultMemberUniqueName="[Table12].[Latitude].[All]" allUniqueName="[Table12].[Latitude].[All]" dimensionUniqueName="[Table12]" displayFolder="" count="0" memberValueDatatype="5" unbalanced="0"/>
    <cacheHierarchy uniqueName="[Table12].[Longitude]" caption="Longitude" attribute="1" defaultMemberUniqueName="[Table12].[Longitude].[All]" allUniqueName="[Table12].[Longitude].[All]" dimensionUniqueName="[Table12]" displayFolder="" count="0" memberValueDatatype="5" unbalanced="0"/>
    <cacheHierarchy uniqueName="[TaxRates_Data].[City]" caption="City" attribute="1" defaultMemberUniqueName="[TaxRates_Data].[City].[All]" allUniqueName="[TaxRates_Data].[City].[All]" dimensionUniqueName="[TaxRates_Data]" displayFolder="" count="0" memberValueDatatype="130" unbalanced="0"/>
    <cacheHierarchy uniqueName="[TaxRates_Data].[State Code]" caption="State Code" attribute="1" defaultMemberUniqueName="[TaxRates_Data].[State Code].[All]" allUniqueName="[TaxRates_Data].[State Code].[All]" dimensionUniqueName="[TaxRates_Data]" displayFolder="" count="0" memberValueDatatype="130" unbalanced="0"/>
    <cacheHierarchy uniqueName="[TaxRates_Data].[State Name]" caption="State Name" attribute="1" defaultMemberUniqueName="[TaxRates_Data].[State Name].[All]" allUniqueName="[TaxRates_Data].[State Name].[All]" dimensionUniqueName="[TaxRates_Data]" displayFolder="" count="0" memberValueDatatype="130" unbalanced="0"/>
    <cacheHierarchy uniqueName="[TaxRates_Data].[State Tax]" caption="State Tax" attribute="1" defaultMemberUniqueName="[TaxRates_Data].[State Tax].[All]" allUniqueName="[TaxRates_Data].[State Tax].[All]" dimensionUniqueName="[TaxRates_Data]" displayFolder="" count="0" memberValueDatatype="5" unbalanced="0"/>
    <cacheHierarchy uniqueName="[TaxRates_Data].[Local Tax]" caption="Local Tax" attribute="1" defaultMemberUniqueName="[TaxRates_Data].[Local Tax].[All]" allUniqueName="[TaxRates_Data].[Local Tax].[All]" dimensionUniqueName="[TaxRates_Data]" displayFolder="" count="0" memberValueDatatype="5" unbalanced="0"/>
    <cacheHierarchy uniqueName="[TaxRates_Data].[Total Tax]" caption="Total Tax" attribute="1" defaultMemberUniqueName="[TaxRates_Data].[Total Tax].[All]" allUniqueName="[TaxRates_Data].[Total Tax].[All]" dimensionUniqueName="[TaxRates_Data]" displayFolder="" count="0" memberValueDatatype="5" unbalanced="0"/>
    <cacheHierarchy uniqueName="[TaxRates_Data].[Column1]" caption="Column1" attribute="1" defaultMemberUniqueName="[TaxRates_Data].[Column1].[All]" allUniqueName="[TaxRates_Data].[Column1].[All]" dimensionUniqueName="[TaxRates_Data]" displayFolder="" count="0" memberValueDatatype="130" unbalanced="0"/>
    <cacheHierarchy uniqueName="[TemperatureData].[High °F]" caption="High °F" attribute="1" defaultMemberUniqueName="[TemperatureData].[High °F].[All]" allUniqueName="[TemperatureData].[High °F].[All]" dimensionUniqueName="[TemperatureData]" displayFolder="" count="0" memberValueDatatype="20" unbalanced="0"/>
    <cacheHierarchy uniqueName="[TemperatureData].[Low °F]" caption="Low °F" attribute="1" defaultMemberUniqueName="[TemperatureData].[Low °F].[All]" allUniqueName="[TemperatureData].[Low °F].[All]" dimensionUniqueName="[TemperatureData]" displayFolder="" count="0" memberValueDatatype="20" unbalanced="0"/>
    <cacheHierarchy uniqueName="[TemperatureData].[City]" caption="City" attribute="1" defaultMemberUniqueName="[TemperatureData].[City].[All]" allUniqueName="[TemperatureData].[City].[All]" dimensionUniqueName="[TemperatureData]" displayFolder="" count="2" memberValueDatatype="130" unbalanced="0">
      <fieldsUsage count="2">
        <fieldUsage x="-1"/>
        <fieldUsage x="2"/>
      </fieldsUsage>
    </cacheHierarchy>
    <cacheHierarchy uniqueName="[TemperatureData].[State]" caption="State" attribute="1" defaultMemberUniqueName="[TemperatureData].[State].[All]" allUniqueName="[TemperatureData].[State].[All]" dimensionUniqueName="[TemperatureData]" displayFolder="" count="0" memberValueDatatype="130" unbalanced="0"/>
    <cacheHierarchy uniqueName="[TemperatureData].[High °C]" caption="High °C" attribute="1" defaultMemberUniqueName="[TemperatureData].[High °C].[All]" allUniqueName="[TemperatureData].[High °C].[All]" dimensionUniqueName="[TemperatureData]" displayFolder="" count="0" memberValueDatatype="20" unbalanced="0"/>
    <cacheHierarchy uniqueName="[TemperatureData].[Low °C]" caption="Low °C" attribute="1" defaultMemberUniqueName="[TemperatureData].[Low °C].[All]" allUniqueName="[TemperatureData].[Low °C].[All]" dimensionUniqueName="[TemperatureData]" displayFolder="" count="0" memberValueDatatype="20" unbalanced="0"/>
    <cacheHierarchy uniqueName="[TemperatureData].[Column1]" caption="Column1" attribute="1" defaultMemberUniqueName="[TemperatureData].[Column1].[All]" allUniqueName="[TemperatureData].[Column1].[All]" dimensionUniqueName="[TemperatureData]" displayFolder="" count="0" memberValueDatatype="130" unbalanced="0"/>
    <cacheHierarchy uniqueName="[Measures].[__XL_Count CrimeRate_Data]" caption="__XL_Count CrimeRate_Data" measure="1" displayFolder="" measureGroup="CrimeRate_Data" count="0" hidden="1"/>
    <cacheHierarchy uniqueName="[Measures].[__XL_Count CostOfLivingData]" caption="__XL_Count CostOfLivingData" measure="1" displayFolder="" measureGroup="CostOfLivingData" count="0" hidden="1"/>
    <cacheHierarchy uniqueName="[Measures].[__XL_Count Snowfall_Data]" caption="__XL_Count Snowfall_Data" measure="1" displayFolder="" measureGroup="Snowfall_Data" count="0" hidden="1"/>
    <cacheHierarchy uniqueName="[Measures].[__XL_Count Table11]" caption="__XL_Count Table11" measure="1" displayFolder="" measureGroup="Table11" count="0" hidden="1"/>
    <cacheHierarchy uniqueName="[Measures].[__XL_Count Table12]" caption="__XL_Count Table12" measure="1" displayFolder="" measureGroup="Table12" count="0" hidden="1"/>
    <cacheHierarchy uniqueName="[Measures].[__XL_Count TaxRates_Data]" caption="__XL_Count TaxRates_Data" measure="1" displayFolder="" measureGroup="TaxRates_Data" count="0" hidden="1"/>
    <cacheHierarchy uniqueName="[Measures].[__XL_Count Rainfall_Data]" caption="__XL_Count Rainfall_Data" measure="1" displayFolder="" measureGroup="Rainfall_Data" count="0" hidden="1"/>
    <cacheHierarchy uniqueName="[Measures].[__XL_Count TemperatureData]" caption="__XL_Count TemperatureData" measure="1" displayFolder="" measureGroup="TemperatureData" count="0" hidden="1"/>
    <cacheHierarchy uniqueName="[Measures].[__No measures defined]" caption="__No measures defined" measure="1" displayFolder="" count="0" hidden="1"/>
    <cacheHierarchy uniqueName="[Measures].[Sum of Crime Index]" caption="Sum of Crime Index" measure="1" displayFolder="" measureGroup="CrimeRate_Data" count="0" hidden="1">
      <extLst>
        <ext xmlns:x15="http://schemas.microsoft.com/office/spreadsheetml/2010/11/main" uri="{B97F6D7D-B522-45F9-BDA1-12C45D357490}">
          <x15:cacheHierarchy aggregatedColumn="15"/>
        </ext>
      </extLst>
    </cacheHierarchy>
    <cacheHierarchy uniqueName="[Measures].[Sum of Safety Index]" caption="Sum of Safety Index" measure="1" displayFolder="" measureGroup="CrimeRate_Data" count="0" hidden="1">
      <extLst>
        <ext xmlns:x15="http://schemas.microsoft.com/office/spreadsheetml/2010/11/main" uri="{B97F6D7D-B522-45F9-BDA1-12C45D357490}">
          <x15:cacheHierarchy aggregatedColumn="16"/>
        </ext>
      </extLst>
    </cacheHierarchy>
    <cacheHierarchy uniqueName="[Measures].[Sum of Cost of Living Index]" caption="Sum of Cost of Living Index" measure="1" displayFolder="" measureGroup="CostOfLivingData" count="0" hidden="1">
      <extLst>
        <ext xmlns:x15="http://schemas.microsoft.com/office/spreadsheetml/2010/11/main" uri="{B97F6D7D-B522-45F9-BDA1-12C45D357490}">
          <x15:cacheHierarchy aggregatedColumn="4"/>
        </ext>
      </extLst>
    </cacheHierarchy>
    <cacheHierarchy uniqueName="[Measures].[Sum of Cost of Living Plus Rent Index]" caption="Sum of Cost of Living Plus Rent Index" measure="1" displayFolder="" measureGroup="CostOfLivingData" count="0" hidden="1">
      <extLst>
        <ext xmlns:x15="http://schemas.microsoft.com/office/spreadsheetml/2010/11/main" uri="{B97F6D7D-B522-45F9-BDA1-12C45D357490}">
          <x15:cacheHierarchy aggregatedColumn="6"/>
        </ext>
      </extLst>
    </cacheHierarchy>
    <cacheHierarchy uniqueName="[Measures].[Count of Average Snowfall (in.)]" caption="Count of Average Snowfall (in.)" measure="1" displayFolder="" measureGroup="Snowfall_Data" count="0" hidden="1">
      <extLst>
        <ext xmlns:x15="http://schemas.microsoft.com/office/spreadsheetml/2010/11/main" uri="{B97F6D7D-B522-45F9-BDA1-12C45D357490}">
          <x15:cacheHierarchy aggregatedColumn="25"/>
        </ext>
      </extLst>
    </cacheHierarchy>
    <cacheHierarchy uniqueName="[Measures].[Sum of Average Snowfall (in.)]" caption="Sum of Average Snowfall (in.)" measure="1" displayFolder="" measureGroup="Snowfall_Data"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Avg. salary]" caption="Sum of Avg. salary" measure="1" displayFolder="" measureGroup="Table12" count="0" hidden="1">
      <extLst>
        <ext xmlns:x15="http://schemas.microsoft.com/office/spreadsheetml/2010/11/main" uri="{B97F6D7D-B522-45F9-BDA1-12C45D357490}">
          <x15:cacheHierarchy aggregatedColumn="32"/>
        </ext>
      </extLst>
    </cacheHierarchy>
    <cacheHierarchy uniqueName="[Measures].[Sum of Total Tax]" caption="Sum of Total Tax" measure="1" displayFolder="" measureGroup="TaxRates_Data" count="0" hidden="1">
      <extLst>
        <ext xmlns:x15="http://schemas.microsoft.com/office/spreadsheetml/2010/11/main" uri="{B97F6D7D-B522-45F9-BDA1-12C45D357490}">
          <x15:cacheHierarchy aggregatedColumn="40"/>
        </ext>
      </extLst>
    </cacheHierarchy>
    <cacheHierarchy uniqueName="[Measures].[Sum of Days]" caption="Sum of Days" measure="1" displayFolder="" measureGroup="Rainfall_Data" count="0" hidden="1">
      <extLst>
        <ext xmlns:x15="http://schemas.microsoft.com/office/spreadsheetml/2010/11/main" uri="{B97F6D7D-B522-45F9-BDA1-12C45D357490}">
          <x15:cacheHierarchy aggregatedColumn="18"/>
        </ext>
      </extLst>
    </cacheHierarchy>
    <cacheHierarchy uniqueName="[Measures].[Sum of Low °F]" caption="Sum of Low °F" measure="1" displayFolder="" measureGroup="TemperatureData" count="0" hidden="1">
      <extLst>
        <ext xmlns:x15="http://schemas.microsoft.com/office/spreadsheetml/2010/11/main" uri="{B97F6D7D-B522-45F9-BDA1-12C45D357490}">
          <x15:cacheHierarchy aggregatedColumn="43"/>
        </ext>
      </extLst>
    </cacheHierarchy>
    <cacheHierarchy uniqueName="[Measures].[Sum of High °F]" caption="Sum of High °F" measure="1" displayFolder="" measureGroup="TemperatureData" count="0" hidden="1">
      <extLst>
        <ext xmlns:x15="http://schemas.microsoft.com/office/spreadsheetml/2010/11/main" uri="{B97F6D7D-B522-45F9-BDA1-12C45D357490}">
          <x15:cacheHierarchy aggregatedColumn="42"/>
        </ext>
      </extLst>
    </cacheHierarchy>
  </cacheHierarchies>
  <kpis count="0"/>
  <dimensions count="9">
    <dimension name="CostOfLivingData" uniqueName="[CostOfLivingData]" caption="CostOfLivingData"/>
    <dimension name="CrimeRate_Data" uniqueName="[CrimeRate_Data]" caption="CrimeRate_Data"/>
    <dimension measure="1" name="Measures" uniqueName="[Measures]" caption="Measures"/>
    <dimension name="Rainfall_Data" uniqueName="[Rainfall_Data]" caption="Rainfall_Data"/>
    <dimension name="Snowfall_Data" uniqueName="[Snowfall_Data]" caption="Snowfall_Data"/>
    <dimension name="Table11" uniqueName="[Table11]" caption="Table11"/>
    <dimension name="Table12" uniqueName="[Table12]" caption="Table12"/>
    <dimension name="TaxRates_Data" uniqueName="[TaxRates_Data]" caption="TaxRates_Data"/>
    <dimension name="TemperatureData" uniqueName="[TemperatureData]" caption="TemperatureData"/>
  </dimensions>
  <measureGroups count="8">
    <measureGroup name="CostOfLivingData" caption="CostOfLivingData"/>
    <measureGroup name="CrimeRate_Data" caption="CrimeRate_Data"/>
    <measureGroup name="Rainfall_Data" caption="Rainfall_Data"/>
    <measureGroup name="Snowfall_Data" caption="Snowfall_Data"/>
    <measureGroup name="Table11" caption="Table11"/>
    <measureGroup name="Table12" caption="Table12"/>
    <measureGroup name="TaxRates_Data" caption="TaxRates_Data"/>
    <measureGroup name="TemperatureData" caption="TemperatureData"/>
  </measureGroups>
  <maps count="29">
    <map measureGroup="0" dimension="0"/>
    <map measureGroup="0" dimension="3"/>
    <map measureGroup="0" dimension="4"/>
    <map measureGroup="0" dimension="6"/>
    <map measureGroup="0" dimension="7"/>
    <map measureGroup="0" dimension="8"/>
    <map measureGroup="1" dimension="0"/>
    <map measureGroup="1" dimension="1"/>
    <map measureGroup="1" dimension="3"/>
    <map measureGroup="1" dimension="4"/>
    <map measureGroup="1" dimension="6"/>
    <map measureGroup="1" dimension="7"/>
    <map measureGroup="1" dimension="8"/>
    <map measureGroup="2" dimension="3"/>
    <map measureGroup="2" dimension="8"/>
    <map measureGroup="3" dimension="3"/>
    <map measureGroup="3" dimension="4"/>
    <map measureGroup="3" dimension="7"/>
    <map measureGroup="3" dimension="8"/>
    <map measureGroup="4" dimension="5"/>
    <map measureGroup="5" dimension="3"/>
    <map measureGroup="5" dimension="4"/>
    <map measureGroup="5" dimension="6"/>
    <map measureGroup="5" dimension="7"/>
    <map measureGroup="5" dimension="8"/>
    <map measureGroup="6" dimension="3"/>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B" refreshedDate="45056.14686296296" backgroundQuery="1" createdVersion="8" refreshedVersion="8" minRefreshableVersion="3" recordCount="0" supportSubquery="1" supportAdvancedDrill="1" xr:uid="{FB5607A5-08E4-41FD-834D-0E6B84470502}">
  <cacheSource type="external" connectionId="4"/>
  <cacheFields count="3">
    <cacheField name="[TaxRates_Data].[City].[City]" caption="City" numFmtId="0" hierarchy="35" level="1">
      <sharedItems count="14">
        <s v="Austin"/>
        <s v="Boston"/>
        <s v="Chicago"/>
        <s v="Dallas"/>
        <s v="Denver"/>
        <s v="Los Angeles"/>
        <s v="New York City"/>
        <s v="Philadelphia"/>
        <s v="Phoenix"/>
        <s v="San Diego"/>
        <s v="San Francisco"/>
        <s v="San Jose"/>
        <s v="Seattle"/>
        <s v="Washington"/>
      </sharedItems>
    </cacheField>
    <cacheField name="[Measures].[Sum of Total Tax]" caption="Sum of Total Tax" numFmtId="0" hierarchy="65" level="32767"/>
    <cacheField name="[TemperatureData].[City].[City]" caption="City" numFmtId="0" hierarchy="44" level="1">
      <sharedItems containsSemiMixedTypes="0" containsNonDate="0" containsString="0"/>
    </cacheField>
  </cacheFields>
  <cacheHierarchies count="69">
    <cacheHierarchy uniqueName="[CostOfLivingData].[Rank]" caption="Rank" attribute="1" defaultMemberUniqueName="[CostOfLivingData].[Rank].[All]" allUniqueName="[CostOfLivingData].[Rank].[All]" dimensionUniqueName="[CostOfLivingData]" displayFolder="" count="0" memberValueDatatype="20" unbalanced="0"/>
    <cacheHierarchy uniqueName="[CostOfLivingData].[City]" caption="City" attribute="1" defaultMemberUniqueName="[CostOfLivingData].[City].[All]" allUniqueName="[CostOfLivingData].[City].[All]" dimensionUniqueName="[CostOfLivingData]" displayFolder="" count="0" memberValueDatatype="130" unbalanced="0"/>
    <cacheHierarchy uniqueName="[CostOfLivingData].[State Code]" caption="State Code" attribute="1" defaultMemberUniqueName="[CostOfLivingData].[State Code].[All]" allUniqueName="[CostOfLivingData].[State Code].[All]" dimensionUniqueName="[CostOfLivingData]" displayFolder="" count="0" memberValueDatatype="130" unbalanced="0"/>
    <cacheHierarchy uniqueName="[CostOfLivingData].[State Name]" caption="State Name" attribute="1" defaultMemberUniqueName="[CostOfLivingData].[State Name].[All]" allUniqueName="[CostOfLivingData].[State Name].[All]" dimensionUniqueName="[CostOfLivingData]" displayFolder="" count="0" memberValueDatatype="130" unbalanced="0"/>
    <cacheHierarchy uniqueName="[CostOfLivingData].[Cost of Living Index]" caption="Cost of Living Index" attribute="1" defaultMemberUniqueName="[CostOfLivingData].[Cost of Living Index].[All]" allUniqueName="[CostOfLivingData].[Cost of Living Index].[All]" dimensionUniqueName="[CostOfLivingData]" displayFolder="" count="0" memberValueDatatype="5" unbalanced="0"/>
    <cacheHierarchy uniqueName="[CostOfLivingData].[Rent Index]" caption="Rent Index" attribute="1" defaultMemberUniqueName="[CostOfLivingData].[Rent Index].[All]" allUniqueName="[CostOfLivingData].[Rent Index].[All]" dimensionUniqueName="[CostOfLivingData]" displayFolder="" count="0" memberValueDatatype="5" unbalanced="0"/>
    <cacheHierarchy uniqueName="[CostOfLivingData].[Cost of Living Plus Rent Index]" caption="Cost of Living Plus Rent Index" attribute="1" defaultMemberUniqueName="[CostOfLivingData].[Cost of Living Plus Rent Index].[All]" allUniqueName="[CostOfLivingData].[Cost of Living Plus Rent Index].[All]" dimensionUniqueName="[CostOfLivingData]" displayFolder="" count="0" memberValueDatatype="5" unbalanced="0"/>
    <cacheHierarchy uniqueName="[CostOfLivingData].[Groceries Index]" caption="Groceries Index" attribute="1" defaultMemberUniqueName="[CostOfLivingData].[Groceries Index].[All]" allUniqueName="[CostOfLivingData].[Groceries Index].[All]" dimensionUniqueName="[CostOfLivingData]" displayFolder="" count="0" memberValueDatatype="5" unbalanced="0"/>
    <cacheHierarchy uniqueName="[CostOfLivingData].[Restaurant Price Index]" caption="Restaurant Price Index" attribute="1" defaultMemberUniqueName="[CostOfLivingData].[Restaurant Price Index].[All]" allUniqueName="[CostOfLivingData].[Restaurant Price Index].[All]" dimensionUniqueName="[CostOfLivingData]" displayFolder="" count="0" memberValueDatatype="5" unbalanced="0"/>
    <cacheHierarchy uniqueName="[CostOfLivingData].[Local Purchasing Power Index]" caption="Local Purchasing Power Index" attribute="1" defaultMemberUniqueName="[CostOfLivingData].[Local Purchasing Power Index].[All]" allUniqueName="[CostOfLivingData].[Local Purchasing Power Index].[All]" dimensionUniqueName="[CostOfLivingData]" displayFolder="" count="0" memberValueDatatype="5" unbalanced="0"/>
    <cacheHierarchy uniqueName="[CostOfLivingData].[Column1]" caption="Column1" attribute="1" defaultMemberUniqueName="[CostOfLivingData].[Column1].[All]" allUniqueName="[CostOfLivingData].[Column1].[All]" dimensionUniqueName="[CostOfLivingData]" displayFolder="" count="0" memberValueDatatype="130" unbalanced="0"/>
    <cacheHierarchy uniqueName="[CrimeRate_Data].[Rank]" caption="Rank" attribute="1" defaultMemberUniqueName="[CrimeRate_Data].[Rank].[All]" allUniqueName="[CrimeRate_Data].[Rank].[All]" dimensionUniqueName="[CrimeRate_Data]" displayFolder="" count="0" memberValueDatatype="20" unbalanced="0"/>
    <cacheHierarchy uniqueName="[CrimeRate_Data].[City]" caption="City" attribute="1" defaultMemberUniqueName="[CrimeRate_Data].[City].[All]" allUniqueName="[CrimeRate_Data].[City].[All]" dimensionUniqueName="[CrimeRate_Data]" displayFolder="" count="0" memberValueDatatype="130" unbalanced="0"/>
    <cacheHierarchy uniqueName="[CrimeRate_Data].[State Code]" caption="State Code" attribute="1" defaultMemberUniqueName="[CrimeRate_Data].[State Code].[All]" allUniqueName="[CrimeRate_Data].[State Code].[All]" dimensionUniqueName="[CrimeRate_Data]" displayFolder="" count="0" memberValueDatatype="130" unbalanced="0"/>
    <cacheHierarchy uniqueName="[CrimeRate_Data].[State Name]" caption="State Name" attribute="1" defaultMemberUniqueName="[CrimeRate_Data].[State Name].[All]" allUniqueName="[CrimeRate_Data].[State Name].[All]" dimensionUniqueName="[CrimeRate_Data]" displayFolder="" count="0" memberValueDatatype="130" unbalanced="0"/>
    <cacheHierarchy uniqueName="[CrimeRate_Data].[Crime Index]" caption="Crime Index" attribute="1" defaultMemberUniqueName="[CrimeRate_Data].[Crime Index].[All]" allUniqueName="[CrimeRate_Data].[Crime Index].[All]" dimensionUniqueName="[CrimeRate_Data]" displayFolder="" count="0" memberValueDatatype="5" unbalanced="0"/>
    <cacheHierarchy uniqueName="[CrimeRate_Data].[Safety Index]" caption="Safety Index" attribute="1" defaultMemberUniqueName="[CrimeRate_Data].[Safety Index].[All]" allUniqueName="[CrimeRate_Data].[Safety Index].[All]" dimensionUniqueName="[CrimeRate_Data]" displayFolder="" count="0" memberValueDatatype="5" unbalanced="0"/>
    <cacheHierarchy uniqueName="[CrimeRate_Data].[Column1]" caption="Column1" attribute="1" defaultMemberUniqueName="[CrimeRate_Data].[Column1].[All]" allUniqueName="[CrimeRate_Data].[Column1].[All]" dimensionUniqueName="[CrimeRate_Data]" displayFolder="" count="0" memberValueDatatype="130" unbalanced="0"/>
    <cacheHierarchy uniqueName="[Rainfall_Data].[Days]" caption="Days" attribute="1" defaultMemberUniqueName="[Rainfall_Data].[Days].[All]" allUniqueName="[Rainfall_Data].[Days].[All]" dimensionUniqueName="[Rainfall_Data]" displayFolder="" count="0" memberValueDatatype="20" unbalanced="0"/>
    <cacheHierarchy uniqueName="[Rainfall_Data].[City]" caption="City" attribute="1" defaultMemberUniqueName="[Rainfall_Data].[City].[All]" allUniqueName="[Rainfall_Data].[City].[All]" dimensionUniqueName="[Rainfall_Data]" displayFolder="" count="0" memberValueDatatype="130" unbalanced="0"/>
    <cacheHierarchy uniqueName="[Rainfall_Data].[State]" caption="State" attribute="1" defaultMemberUniqueName="[Rainfall_Data].[State].[All]" allUniqueName="[Rainfall_Data].[State].[All]" dimensionUniqueName="[Rainfall_Data]" displayFolder="" count="0" memberValueDatatype="130" unbalanced="0"/>
    <cacheHierarchy uniqueName="[Rainfall_Data].[Inches]" caption="Inches" attribute="1" defaultMemberUniqueName="[Rainfall_Data].[Inches].[All]" allUniqueName="[Rainfall_Data].[Inches].[All]" dimensionUniqueName="[Rainfall_Data]" displayFolder="" count="0" memberValueDatatype="5" unbalanced="0"/>
    <cacheHierarchy uniqueName="[Rainfall_Data].[Milli­metres]" caption="Milli­metres" attribute="1" defaultMemberUniqueName="[Rainfall_Data].[Milli­metres].[All]" allUniqueName="[Rainfall_Data].[Milli­metres].[All]" dimensionUniqueName="[Rainfall_Data]" displayFolder="" count="0" memberValueDatatype="20" unbalanced="0"/>
    <cacheHierarchy uniqueName="[Rainfall_Data].[Filter]" caption="Filter" attribute="1" defaultMemberUniqueName="[Rainfall_Data].[Filter].[All]" allUniqueName="[Rainfall_Data].[Filter].[All]" dimensionUniqueName="[Rainfall_Data]" displayFolder="" count="0" memberValueDatatype="130" unbalanced="0"/>
    <cacheHierarchy uniqueName="[Snowfall_Data].[City]" caption="City" attribute="1" defaultMemberUniqueName="[Snowfall_Data].[City].[All]" allUniqueName="[Snowfall_Data].[City].[All]" dimensionUniqueName="[Snowfall_Data]" displayFolder="" count="0" memberValueDatatype="130" unbalanced="0"/>
    <cacheHierarchy uniqueName="[Snowfall_Data].[Average Snowfall (in.)]" caption="Average Snowfall (in.)" attribute="1" defaultMemberUniqueName="[Snowfall_Data].[Average Snowfall (in.)].[All]" allUniqueName="[Snowfall_Data].[Average Snowfall (in.)].[All]" dimensionUniqueName="[Snowfall_Data]" displayFolder="" count="0" memberValueDatatype="5" unbalanced="0"/>
    <cacheHierarchy uniqueName="[Snowfall_Data].[Column1]" caption="Column1" attribute="1" defaultMemberUniqueName="[Snowfall_Data].[Column1].[All]" allUniqueName="[Snowfall_Data].[Column1].[All]" dimensionUniqueName="[Snowfall_Data]" displayFolder="" count="0" memberValueDatatype="130" unbalanced="0"/>
    <cacheHierarchy uniqueName="[Table11].[City]" caption="City" attribute="1" defaultMemberUniqueName="[Table11].[City].[All]" allUniqueName="[Table11].[City].[All]" dimensionUniqueName="[Table11]" displayFolder="" count="0" memberValueDatatype="130" unbalanced="0"/>
    <cacheHierarchy uniqueName="[Table11].[State]" caption="State" attribute="1" defaultMemberUniqueName="[Table11].[State].[All]" allUniqueName="[Table11].[State].[All]" dimensionUniqueName="[Table11]" displayFolder="" count="0" memberValueDatatype="130" unbalanced="0"/>
    <cacheHierarchy uniqueName="[Table11].[Column1]" caption="Column1" attribute="1" defaultMemberUniqueName="[Table11].[Column1].[All]" allUniqueName="[Table11].[Column1].[All]" dimensionUniqueName="[Table11]" displayFolder="" count="0" memberValueDatatype="130" unbalanced="0"/>
    <cacheHierarchy uniqueName="[Table12].[City]" caption="City" attribute="1" defaultMemberUniqueName="[Table12].[City].[All]" allUniqueName="[Table12].[City].[All]" dimensionUniqueName="[Table12]" displayFolder="" count="0" memberValueDatatype="130" unbalanced="0"/>
    <cacheHierarchy uniqueName="[Table12].[State]" caption="State" attribute="1" defaultMemberUniqueName="[Table12].[State].[All]" allUniqueName="[Table12].[State].[All]" dimensionUniqueName="[Table12]" displayFolder="" count="0" memberValueDatatype="130" unbalanced="0"/>
    <cacheHierarchy uniqueName="[Table12].[Avg. salary]" caption="Avg. salary" attribute="1" defaultMemberUniqueName="[Table12].[Avg. salary].[All]" allUniqueName="[Table12].[Avg. salary].[All]" dimensionUniqueName="[Table12]" displayFolder="" count="0" memberValueDatatype="20" unbalanced="0"/>
    <cacheHierarchy uniqueName="[Table12].[Latitude]" caption="Latitude" attribute="1" defaultMemberUniqueName="[Table12].[Latitude].[All]" allUniqueName="[Table12].[Latitude].[All]" dimensionUniqueName="[Table12]" displayFolder="" count="0" memberValueDatatype="5" unbalanced="0"/>
    <cacheHierarchy uniqueName="[Table12].[Longitude]" caption="Longitude" attribute="1" defaultMemberUniqueName="[Table12].[Longitude].[All]" allUniqueName="[Table12].[Longitude].[All]" dimensionUniqueName="[Table12]" displayFolder="" count="0" memberValueDatatype="5" unbalanced="0"/>
    <cacheHierarchy uniqueName="[TaxRates_Data].[City]" caption="City" attribute="1" defaultMemberUniqueName="[TaxRates_Data].[City].[All]" allUniqueName="[TaxRates_Data].[City].[All]" dimensionUniqueName="[TaxRates_Data]" displayFolder="" count="2" memberValueDatatype="130" unbalanced="0">
      <fieldsUsage count="2">
        <fieldUsage x="-1"/>
        <fieldUsage x="0"/>
      </fieldsUsage>
    </cacheHierarchy>
    <cacheHierarchy uniqueName="[TaxRates_Data].[State Code]" caption="State Code" attribute="1" defaultMemberUniqueName="[TaxRates_Data].[State Code].[All]" allUniqueName="[TaxRates_Data].[State Code].[All]" dimensionUniqueName="[TaxRates_Data]" displayFolder="" count="0" memberValueDatatype="130" unbalanced="0"/>
    <cacheHierarchy uniqueName="[TaxRates_Data].[State Name]" caption="State Name" attribute="1" defaultMemberUniqueName="[TaxRates_Data].[State Name].[All]" allUniqueName="[TaxRates_Data].[State Name].[All]" dimensionUniqueName="[TaxRates_Data]" displayFolder="" count="0" memberValueDatatype="130" unbalanced="0"/>
    <cacheHierarchy uniqueName="[TaxRates_Data].[State Tax]" caption="State Tax" attribute="1" defaultMemberUniqueName="[TaxRates_Data].[State Tax].[All]" allUniqueName="[TaxRates_Data].[State Tax].[All]" dimensionUniqueName="[TaxRates_Data]" displayFolder="" count="0" memberValueDatatype="5" unbalanced="0"/>
    <cacheHierarchy uniqueName="[TaxRates_Data].[Local Tax]" caption="Local Tax" attribute="1" defaultMemberUniqueName="[TaxRates_Data].[Local Tax].[All]" allUniqueName="[TaxRates_Data].[Local Tax].[All]" dimensionUniqueName="[TaxRates_Data]" displayFolder="" count="0" memberValueDatatype="5" unbalanced="0"/>
    <cacheHierarchy uniqueName="[TaxRates_Data].[Total Tax]" caption="Total Tax" attribute="1" defaultMemberUniqueName="[TaxRates_Data].[Total Tax].[All]" allUniqueName="[TaxRates_Data].[Total Tax].[All]" dimensionUniqueName="[TaxRates_Data]" displayFolder="" count="0" memberValueDatatype="5" unbalanced="0"/>
    <cacheHierarchy uniqueName="[TaxRates_Data].[Column1]" caption="Column1" attribute="1" defaultMemberUniqueName="[TaxRates_Data].[Column1].[All]" allUniqueName="[TaxRates_Data].[Column1].[All]" dimensionUniqueName="[TaxRates_Data]" displayFolder="" count="0" memberValueDatatype="130" unbalanced="0"/>
    <cacheHierarchy uniqueName="[TemperatureData].[High °F]" caption="High °F" attribute="1" defaultMemberUniqueName="[TemperatureData].[High °F].[All]" allUniqueName="[TemperatureData].[High °F].[All]" dimensionUniqueName="[TemperatureData]" displayFolder="" count="0" memberValueDatatype="20" unbalanced="0"/>
    <cacheHierarchy uniqueName="[TemperatureData].[Low °F]" caption="Low °F" attribute="1" defaultMemberUniqueName="[TemperatureData].[Low °F].[All]" allUniqueName="[TemperatureData].[Low °F].[All]" dimensionUniqueName="[TemperatureData]" displayFolder="" count="0" memberValueDatatype="20" unbalanced="0"/>
    <cacheHierarchy uniqueName="[TemperatureData].[City]" caption="City" attribute="1" defaultMemberUniqueName="[TemperatureData].[City].[All]" allUniqueName="[TemperatureData].[City].[All]" dimensionUniqueName="[TemperatureData]" displayFolder="" count="2" memberValueDatatype="130" unbalanced="0">
      <fieldsUsage count="2">
        <fieldUsage x="-1"/>
        <fieldUsage x="2"/>
      </fieldsUsage>
    </cacheHierarchy>
    <cacheHierarchy uniqueName="[TemperatureData].[State]" caption="State" attribute="1" defaultMemberUniqueName="[TemperatureData].[State].[All]" allUniqueName="[TemperatureData].[State].[All]" dimensionUniqueName="[TemperatureData]" displayFolder="" count="0" memberValueDatatype="130" unbalanced="0"/>
    <cacheHierarchy uniqueName="[TemperatureData].[High °C]" caption="High °C" attribute="1" defaultMemberUniqueName="[TemperatureData].[High °C].[All]" allUniqueName="[TemperatureData].[High °C].[All]" dimensionUniqueName="[TemperatureData]" displayFolder="" count="0" memberValueDatatype="20" unbalanced="0"/>
    <cacheHierarchy uniqueName="[TemperatureData].[Low °C]" caption="Low °C" attribute="1" defaultMemberUniqueName="[TemperatureData].[Low °C].[All]" allUniqueName="[TemperatureData].[Low °C].[All]" dimensionUniqueName="[TemperatureData]" displayFolder="" count="0" memberValueDatatype="20" unbalanced="0"/>
    <cacheHierarchy uniqueName="[TemperatureData].[Column1]" caption="Column1" attribute="1" defaultMemberUniqueName="[TemperatureData].[Column1].[All]" allUniqueName="[TemperatureData].[Column1].[All]" dimensionUniqueName="[TemperatureData]" displayFolder="" count="0" memberValueDatatype="130" unbalanced="0"/>
    <cacheHierarchy uniqueName="[Measures].[__XL_Count CrimeRate_Data]" caption="__XL_Count CrimeRate_Data" measure="1" displayFolder="" measureGroup="CrimeRate_Data" count="0" hidden="1"/>
    <cacheHierarchy uniqueName="[Measures].[__XL_Count CostOfLivingData]" caption="__XL_Count CostOfLivingData" measure="1" displayFolder="" measureGroup="CostOfLivingData" count="0" hidden="1"/>
    <cacheHierarchy uniqueName="[Measures].[__XL_Count Snowfall_Data]" caption="__XL_Count Snowfall_Data" measure="1" displayFolder="" measureGroup="Snowfall_Data" count="0" hidden="1"/>
    <cacheHierarchy uniqueName="[Measures].[__XL_Count Table11]" caption="__XL_Count Table11" measure="1" displayFolder="" measureGroup="Table11" count="0" hidden="1"/>
    <cacheHierarchy uniqueName="[Measures].[__XL_Count Table12]" caption="__XL_Count Table12" measure="1" displayFolder="" measureGroup="Table12" count="0" hidden="1"/>
    <cacheHierarchy uniqueName="[Measures].[__XL_Count TaxRates_Data]" caption="__XL_Count TaxRates_Data" measure="1" displayFolder="" measureGroup="TaxRates_Data" count="0" hidden="1"/>
    <cacheHierarchy uniqueName="[Measures].[__XL_Count Rainfall_Data]" caption="__XL_Count Rainfall_Data" measure="1" displayFolder="" measureGroup="Rainfall_Data" count="0" hidden="1"/>
    <cacheHierarchy uniqueName="[Measures].[__XL_Count TemperatureData]" caption="__XL_Count TemperatureData" measure="1" displayFolder="" measureGroup="TemperatureData" count="0" hidden="1"/>
    <cacheHierarchy uniqueName="[Measures].[__No measures defined]" caption="__No measures defined" measure="1" displayFolder="" count="0" hidden="1"/>
    <cacheHierarchy uniqueName="[Measures].[Sum of Crime Index]" caption="Sum of Crime Index" measure="1" displayFolder="" measureGroup="CrimeRate_Data" count="0" hidden="1">
      <extLst>
        <ext xmlns:x15="http://schemas.microsoft.com/office/spreadsheetml/2010/11/main" uri="{B97F6D7D-B522-45F9-BDA1-12C45D357490}">
          <x15:cacheHierarchy aggregatedColumn="15"/>
        </ext>
      </extLst>
    </cacheHierarchy>
    <cacheHierarchy uniqueName="[Measures].[Sum of Safety Index]" caption="Sum of Safety Index" measure="1" displayFolder="" measureGroup="CrimeRate_Data" count="0" hidden="1">
      <extLst>
        <ext xmlns:x15="http://schemas.microsoft.com/office/spreadsheetml/2010/11/main" uri="{B97F6D7D-B522-45F9-BDA1-12C45D357490}">
          <x15:cacheHierarchy aggregatedColumn="16"/>
        </ext>
      </extLst>
    </cacheHierarchy>
    <cacheHierarchy uniqueName="[Measures].[Sum of Cost of Living Index]" caption="Sum of Cost of Living Index" measure="1" displayFolder="" measureGroup="CostOfLivingData" count="0" hidden="1">
      <extLst>
        <ext xmlns:x15="http://schemas.microsoft.com/office/spreadsheetml/2010/11/main" uri="{B97F6D7D-B522-45F9-BDA1-12C45D357490}">
          <x15:cacheHierarchy aggregatedColumn="4"/>
        </ext>
      </extLst>
    </cacheHierarchy>
    <cacheHierarchy uniqueName="[Measures].[Sum of Cost of Living Plus Rent Index]" caption="Sum of Cost of Living Plus Rent Index" measure="1" displayFolder="" measureGroup="CostOfLivingData" count="0" hidden="1">
      <extLst>
        <ext xmlns:x15="http://schemas.microsoft.com/office/spreadsheetml/2010/11/main" uri="{B97F6D7D-B522-45F9-BDA1-12C45D357490}">
          <x15:cacheHierarchy aggregatedColumn="6"/>
        </ext>
      </extLst>
    </cacheHierarchy>
    <cacheHierarchy uniqueName="[Measures].[Count of Average Snowfall (in.)]" caption="Count of Average Snowfall (in.)" measure="1" displayFolder="" measureGroup="Snowfall_Data" count="0" hidden="1">
      <extLst>
        <ext xmlns:x15="http://schemas.microsoft.com/office/spreadsheetml/2010/11/main" uri="{B97F6D7D-B522-45F9-BDA1-12C45D357490}">
          <x15:cacheHierarchy aggregatedColumn="25"/>
        </ext>
      </extLst>
    </cacheHierarchy>
    <cacheHierarchy uniqueName="[Measures].[Sum of Average Snowfall (in.)]" caption="Sum of Average Snowfall (in.)" measure="1" displayFolder="" measureGroup="Snowfall_Data" count="0" hidden="1">
      <extLst>
        <ext xmlns:x15="http://schemas.microsoft.com/office/spreadsheetml/2010/11/main" uri="{B97F6D7D-B522-45F9-BDA1-12C45D357490}">
          <x15:cacheHierarchy aggregatedColumn="25"/>
        </ext>
      </extLst>
    </cacheHierarchy>
    <cacheHierarchy uniqueName="[Measures].[Sum of Avg. salary]" caption="Sum of Avg. salary" measure="1" displayFolder="" measureGroup="Table12" count="0" hidden="1">
      <extLst>
        <ext xmlns:x15="http://schemas.microsoft.com/office/spreadsheetml/2010/11/main" uri="{B97F6D7D-B522-45F9-BDA1-12C45D357490}">
          <x15:cacheHierarchy aggregatedColumn="32"/>
        </ext>
      </extLst>
    </cacheHierarchy>
    <cacheHierarchy uniqueName="[Measures].[Sum of Total Tax]" caption="Sum of Total Tax" measure="1" displayFolder="" measureGroup="TaxRates_Data" count="0" oneField="1" hidden="1">
      <fieldsUsage count="1">
        <fieldUsage x="1"/>
      </fieldsUsage>
      <extLst>
        <ext xmlns:x15="http://schemas.microsoft.com/office/spreadsheetml/2010/11/main" uri="{B97F6D7D-B522-45F9-BDA1-12C45D357490}">
          <x15:cacheHierarchy aggregatedColumn="40"/>
        </ext>
      </extLst>
    </cacheHierarchy>
    <cacheHierarchy uniqueName="[Measures].[Sum of Days]" caption="Sum of Days" measure="1" displayFolder="" measureGroup="Rainfall_Data" count="0" hidden="1">
      <extLst>
        <ext xmlns:x15="http://schemas.microsoft.com/office/spreadsheetml/2010/11/main" uri="{B97F6D7D-B522-45F9-BDA1-12C45D357490}">
          <x15:cacheHierarchy aggregatedColumn="18"/>
        </ext>
      </extLst>
    </cacheHierarchy>
    <cacheHierarchy uniqueName="[Measures].[Sum of Low °F]" caption="Sum of Low °F" measure="1" displayFolder="" measureGroup="TemperatureData" count="0" hidden="1">
      <extLst>
        <ext xmlns:x15="http://schemas.microsoft.com/office/spreadsheetml/2010/11/main" uri="{B97F6D7D-B522-45F9-BDA1-12C45D357490}">
          <x15:cacheHierarchy aggregatedColumn="43"/>
        </ext>
      </extLst>
    </cacheHierarchy>
    <cacheHierarchy uniqueName="[Measures].[Sum of High °F]" caption="Sum of High °F" measure="1" displayFolder="" measureGroup="TemperatureData" count="0" hidden="1">
      <extLst>
        <ext xmlns:x15="http://schemas.microsoft.com/office/spreadsheetml/2010/11/main" uri="{B97F6D7D-B522-45F9-BDA1-12C45D357490}">
          <x15:cacheHierarchy aggregatedColumn="42"/>
        </ext>
      </extLst>
    </cacheHierarchy>
  </cacheHierarchies>
  <kpis count="0"/>
  <dimensions count="9">
    <dimension name="CostOfLivingData" uniqueName="[CostOfLivingData]" caption="CostOfLivingData"/>
    <dimension name="CrimeRate_Data" uniqueName="[CrimeRate_Data]" caption="CrimeRate_Data"/>
    <dimension measure="1" name="Measures" uniqueName="[Measures]" caption="Measures"/>
    <dimension name="Rainfall_Data" uniqueName="[Rainfall_Data]" caption="Rainfall_Data"/>
    <dimension name="Snowfall_Data" uniqueName="[Snowfall_Data]" caption="Snowfall_Data"/>
    <dimension name="Table11" uniqueName="[Table11]" caption="Table11"/>
    <dimension name="Table12" uniqueName="[Table12]" caption="Table12"/>
    <dimension name="TaxRates_Data" uniqueName="[TaxRates_Data]" caption="TaxRates_Data"/>
    <dimension name="TemperatureData" uniqueName="[TemperatureData]" caption="TemperatureData"/>
  </dimensions>
  <measureGroups count="8">
    <measureGroup name="CostOfLivingData" caption="CostOfLivingData"/>
    <measureGroup name="CrimeRate_Data" caption="CrimeRate_Data"/>
    <measureGroup name="Rainfall_Data" caption="Rainfall_Data"/>
    <measureGroup name="Snowfall_Data" caption="Snowfall_Data"/>
    <measureGroup name="Table11" caption="Table11"/>
    <measureGroup name="Table12" caption="Table12"/>
    <measureGroup name="TaxRates_Data" caption="TaxRates_Data"/>
    <measureGroup name="TemperatureData" caption="TemperatureData"/>
  </measureGroups>
  <maps count="29">
    <map measureGroup="0" dimension="0"/>
    <map measureGroup="0" dimension="3"/>
    <map measureGroup="0" dimension="4"/>
    <map measureGroup="0" dimension="6"/>
    <map measureGroup="0" dimension="7"/>
    <map measureGroup="0" dimension="8"/>
    <map measureGroup="1" dimension="0"/>
    <map measureGroup="1" dimension="1"/>
    <map measureGroup="1" dimension="3"/>
    <map measureGroup="1" dimension="4"/>
    <map measureGroup="1" dimension="6"/>
    <map measureGroup="1" dimension="7"/>
    <map measureGroup="1" dimension="8"/>
    <map measureGroup="2" dimension="3"/>
    <map measureGroup="2" dimension="8"/>
    <map measureGroup="3" dimension="3"/>
    <map measureGroup="3" dimension="4"/>
    <map measureGroup="3" dimension="7"/>
    <map measureGroup="3" dimension="8"/>
    <map measureGroup="4" dimension="5"/>
    <map measureGroup="5" dimension="3"/>
    <map measureGroup="5" dimension="4"/>
    <map measureGroup="5" dimension="6"/>
    <map measureGroup="5" dimension="7"/>
    <map measureGroup="5" dimension="8"/>
    <map measureGroup="6" dimension="3"/>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B" refreshedDate="45056.094826967594" backgroundQuery="1" createdVersion="3" refreshedVersion="8" minRefreshableVersion="3" recordCount="0" supportSubquery="1" supportAdvancedDrill="1" xr:uid="{6DBBD25C-55E5-4261-B81D-AD4CD29E639A}">
  <cacheSource type="external" connectionId="4">
    <extLst>
      <ext xmlns:x14="http://schemas.microsoft.com/office/spreadsheetml/2009/9/main" uri="{F057638F-6D5F-4e77-A914-E7F072B9BCA8}">
        <x14:sourceConnection name="ThisWorkbookDataModel"/>
      </ext>
    </extLst>
  </cacheSource>
  <cacheFields count="0"/>
  <cacheHierarchies count="69">
    <cacheHierarchy uniqueName="[CostOfLivingData].[Rank]" caption="Rank" attribute="1" defaultMemberUniqueName="[CostOfLivingData].[Rank].[All]" allUniqueName="[CostOfLivingData].[Rank].[All]" dimensionUniqueName="[CostOfLivingData]" displayFolder="" count="0" memberValueDatatype="20" unbalanced="0"/>
    <cacheHierarchy uniqueName="[CostOfLivingData].[City]" caption="City" attribute="1" defaultMemberUniqueName="[CostOfLivingData].[City].[All]" allUniqueName="[CostOfLivingData].[City].[All]" dimensionUniqueName="[CostOfLivingData]" displayFolder="" count="0" memberValueDatatype="130" unbalanced="0"/>
    <cacheHierarchy uniqueName="[CostOfLivingData].[State Code]" caption="State Code" attribute="1" defaultMemberUniqueName="[CostOfLivingData].[State Code].[All]" allUniqueName="[CostOfLivingData].[State Code].[All]" dimensionUniqueName="[CostOfLivingData]" displayFolder="" count="0" memberValueDatatype="130" unbalanced="0"/>
    <cacheHierarchy uniqueName="[CostOfLivingData].[State Name]" caption="State Name" attribute="1" defaultMemberUniqueName="[CostOfLivingData].[State Name].[All]" allUniqueName="[CostOfLivingData].[State Name].[All]" dimensionUniqueName="[CostOfLivingData]" displayFolder="" count="0" memberValueDatatype="130" unbalanced="0"/>
    <cacheHierarchy uniqueName="[CostOfLivingData].[Cost of Living Index]" caption="Cost of Living Index" attribute="1" defaultMemberUniqueName="[CostOfLivingData].[Cost of Living Index].[All]" allUniqueName="[CostOfLivingData].[Cost of Living Index].[All]" dimensionUniqueName="[CostOfLivingData]" displayFolder="" count="0" memberValueDatatype="5" unbalanced="0"/>
    <cacheHierarchy uniqueName="[CostOfLivingData].[Rent Index]" caption="Rent Index" attribute="1" defaultMemberUniqueName="[CostOfLivingData].[Rent Index].[All]" allUniqueName="[CostOfLivingData].[Rent Index].[All]" dimensionUniqueName="[CostOfLivingData]" displayFolder="" count="0" memberValueDatatype="5" unbalanced="0"/>
    <cacheHierarchy uniqueName="[CostOfLivingData].[Cost of Living Plus Rent Index]" caption="Cost of Living Plus Rent Index" attribute="1" defaultMemberUniqueName="[CostOfLivingData].[Cost of Living Plus Rent Index].[All]" allUniqueName="[CostOfLivingData].[Cost of Living Plus Rent Index].[All]" dimensionUniqueName="[CostOfLivingData]" displayFolder="" count="0" memberValueDatatype="5" unbalanced="0"/>
    <cacheHierarchy uniqueName="[CostOfLivingData].[Groceries Index]" caption="Groceries Index" attribute="1" defaultMemberUniqueName="[CostOfLivingData].[Groceries Index].[All]" allUniqueName="[CostOfLivingData].[Groceries Index].[All]" dimensionUniqueName="[CostOfLivingData]" displayFolder="" count="0" memberValueDatatype="5" unbalanced="0"/>
    <cacheHierarchy uniqueName="[CostOfLivingData].[Restaurant Price Index]" caption="Restaurant Price Index" attribute="1" defaultMemberUniqueName="[CostOfLivingData].[Restaurant Price Index].[All]" allUniqueName="[CostOfLivingData].[Restaurant Price Index].[All]" dimensionUniqueName="[CostOfLivingData]" displayFolder="" count="0" memberValueDatatype="5" unbalanced="0"/>
    <cacheHierarchy uniqueName="[CostOfLivingData].[Local Purchasing Power Index]" caption="Local Purchasing Power Index" attribute="1" defaultMemberUniqueName="[CostOfLivingData].[Local Purchasing Power Index].[All]" allUniqueName="[CostOfLivingData].[Local Purchasing Power Index].[All]" dimensionUniqueName="[CostOfLivingData]" displayFolder="" count="0" memberValueDatatype="5" unbalanced="0"/>
    <cacheHierarchy uniqueName="[CostOfLivingData].[Column1]" caption="Column1" attribute="1" defaultMemberUniqueName="[CostOfLivingData].[Column1].[All]" allUniqueName="[CostOfLivingData].[Column1].[All]" dimensionUniqueName="[CostOfLivingData]" displayFolder="" count="0" memberValueDatatype="130" unbalanced="0"/>
    <cacheHierarchy uniqueName="[CrimeRate_Data].[Rank]" caption="Rank" attribute="1" defaultMemberUniqueName="[CrimeRate_Data].[Rank].[All]" allUniqueName="[CrimeRate_Data].[Rank].[All]" dimensionUniqueName="[CrimeRate_Data]" displayFolder="" count="0" memberValueDatatype="20" unbalanced="0"/>
    <cacheHierarchy uniqueName="[CrimeRate_Data].[City]" caption="City" attribute="1" defaultMemberUniqueName="[CrimeRate_Data].[City].[All]" allUniqueName="[CrimeRate_Data].[City].[All]" dimensionUniqueName="[CrimeRate_Data]" displayFolder="" count="0" memberValueDatatype="130" unbalanced="0"/>
    <cacheHierarchy uniqueName="[CrimeRate_Data].[State Code]" caption="State Code" attribute="1" defaultMemberUniqueName="[CrimeRate_Data].[State Code].[All]" allUniqueName="[CrimeRate_Data].[State Code].[All]" dimensionUniqueName="[CrimeRate_Data]" displayFolder="" count="0" memberValueDatatype="130" unbalanced="0"/>
    <cacheHierarchy uniqueName="[CrimeRate_Data].[State Name]" caption="State Name" attribute="1" defaultMemberUniqueName="[CrimeRate_Data].[State Name].[All]" allUniqueName="[CrimeRate_Data].[State Name].[All]" dimensionUniqueName="[CrimeRate_Data]" displayFolder="" count="0" memberValueDatatype="130" unbalanced="0"/>
    <cacheHierarchy uniqueName="[CrimeRate_Data].[Crime Index]" caption="Crime Index" attribute="1" defaultMemberUniqueName="[CrimeRate_Data].[Crime Index].[All]" allUniqueName="[CrimeRate_Data].[Crime Index].[All]" dimensionUniqueName="[CrimeRate_Data]" displayFolder="" count="0" memberValueDatatype="5" unbalanced="0"/>
    <cacheHierarchy uniqueName="[CrimeRate_Data].[Safety Index]" caption="Safety Index" attribute="1" defaultMemberUniqueName="[CrimeRate_Data].[Safety Index].[All]" allUniqueName="[CrimeRate_Data].[Safety Index].[All]" dimensionUniqueName="[CrimeRate_Data]" displayFolder="" count="0" memberValueDatatype="5" unbalanced="0"/>
    <cacheHierarchy uniqueName="[CrimeRate_Data].[Column1]" caption="Column1" attribute="1" defaultMemberUniqueName="[CrimeRate_Data].[Column1].[All]" allUniqueName="[CrimeRate_Data].[Column1].[All]" dimensionUniqueName="[CrimeRate_Data]" displayFolder="" count="0" memberValueDatatype="130" unbalanced="0"/>
    <cacheHierarchy uniqueName="[Rainfall_Data].[Days]" caption="Days" attribute="1" defaultMemberUniqueName="[Rainfall_Data].[Days].[All]" allUniqueName="[Rainfall_Data].[Days].[All]" dimensionUniqueName="[Rainfall_Data]" displayFolder="" count="0" memberValueDatatype="20" unbalanced="0"/>
    <cacheHierarchy uniqueName="[Rainfall_Data].[City]" caption="City" attribute="1" defaultMemberUniqueName="[Rainfall_Data].[City].[All]" allUniqueName="[Rainfall_Data].[City].[All]" dimensionUniqueName="[Rainfall_Data]" displayFolder="" count="0" memberValueDatatype="130" unbalanced="0"/>
    <cacheHierarchy uniqueName="[Rainfall_Data].[State]" caption="State" attribute="1" defaultMemberUniqueName="[Rainfall_Data].[State].[All]" allUniqueName="[Rainfall_Data].[State].[All]" dimensionUniqueName="[Rainfall_Data]" displayFolder="" count="0" memberValueDatatype="130" unbalanced="0"/>
    <cacheHierarchy uniqueName="[Rainfall_Data].[Inches]" caption="Inches" attribute="1" defaultMemberUniqueName="[Rainfall_Data].[Inches].[All]" allUniqueName="[Rainfall_Data].[Inches].[All]" dimensionUniqueName="[Rainfall_Data]" displayFolder="" count="0" memberValueDatatype="5" unbalanced="0"/>
    <cacheHierarchy uniqueName="[Rainfall_Data].[Milli­metres]" caption="Milli­metres" attribute="1" defaultMemberUniqueName="[Rainfall_Data].[Milli­metres].[All]" allUniqueName="[Rainfall_Data].[Milli­metres].[All]" dimensionUniqueName="[Rainfall_Data]" displayFolder="" count="0" memberValueDatatype="20" unbalanced="0"/>
    <cacheHierarchy uniqueName="[Rainfall_Data].[Filter]" caption="Filter" attribute="1" defaultMemberUniqueName="[Rainfall_Data].[Filter].[All]" allUniqueName="[Rainfall_Data].[Filter].[All]" dimensionUniqueName="[Rainfall_Data]" displayFolder="" count="0" memberValueDatatype="130" unbalanced="0"/>
    <cacheHierarchy uniqueName="[Snowfall_Data].[City]" caption="City" attribute="1" defaultMemberUniqueName="[Snowfall_Data].[City].[All]" allUniqueName="[Snowfall_Data].[City].[All]" dimensionUniqueName="[Snowfall_Data]" displayFolder="" count="0" memberValueDatatype="130" unbalanced="0"/>
    <cacheHierarchy uniqueName="[Snowfall_Data].[Average Snowfall (in.)]" caption="Average Snowfall (in.)" attribute="1" defaultMemberUniqueName="[Snowfall_Data].[Average Snowfall (in.)].[All]" allUniqueName="[Snowfall_Data].[Average Snowfall (in.)].[All]" dimensionUniqueName="[Snowfall_Data]" displayFolder="" count="0" memberValueDatatype="5" unbalanced="0"/>
    <cacheHierarchy uniqueName="[Snowfall_Data].[Column1]" caption="Column1" attribute="1" defaultMemberUniqueName="[Snowfall_Data].[Column1].[All]" allUniqueName="[Snowfall_Data].[Column1].[All]" dimensionUniqueName="[Snowfall_Data]" displayFolder="" count="0" memberValueDatatype="130" unbalanced="0"/>
    <cacheHierarchy uniqueName="[Table11].[City]" caption="City" attribute="1" defaultMemberUniqueName="[Table11].[City].[All]" allUniqueName="[Table11].[City].[All]" dimensionUniqueName="[Table11]" displayFolder="" count="0" memberValueDatatype="130" unbalanced="0"/>
    <cacheHierarchy uniqueName="[Table11].[State]" caption="State" attribute="1" defaultMemberUniqueName="[Table11].[State].[All]" allUniqueName="[Table11].[State].[All]" dimensionUniqueName="[Table11]" displayFolder="" count="0" memberValueDatatype="130" unbalanced="0"/>
    <cacheHierarchy uniqueName="[Table11].[Column1]" caption="Column1" attribute="1" defaultMemberUniqueName="[Table11].[Column1].[All]" allUniqueName="[Table11].[Column1].[All]" dimensionUniqueName="[Table11]" displayFolder="" count="0" memberValueDatatype="130" unbalanced="0"/>
    <cacheHierarchy uniqueName="[Table12].[City]" caption="City" attribute="1" defaultMemberUniqueName="[Table12].[City].[All]" allUniqueName="[Table12].[City].[All]" dimensionUniqueName="[Table12]" displayFolder="" count="0" memberValueDatatype="130" unbalanced="0"/>
    <cacheHierarchy uniqueName="[Table12].[State]" caption="State" attribute="1" defaultMemberUniqueName="[Table12].[State].[All]" allUniqueName="[Table12].[State].[All]" dimensionUniqueName="[Table12]" displayFolder="" count="0" memberValueDatatype="130" unbalanced="0"/>
    <cacheHierarchy uniqueName="[Table12].[Avg. salary]" caption="Avg. salary" attribute="1" defaultMemberUniqueName="[Table12].[Avg. salary].[All]" allUniqueName="[Table12].[Avg. salary].[All]" dimensionUniqueName="[Table12]" displayFolder="" count="0" memberValueDatatype="20" unbalanced="0"/>
    <cacheHierarchy uniqueName="[Table12].[Latitude]" caption="Latitude" attribute="1" defaultMemberUniqueName="[Table12].[Latitude].[All]" allUniqueName="[Table12].[Latitude].[All]" dimensionUniqueName="[Table12]" displayFolder="" count="0" memberValueDatatype="5" unbalanced="0"/>
    <cacheHierarchy uniqueName="[Table12].[Longitude]" caption="Longitude" attribute="1" defaultMemberUniqueName="[Table12].[Longitude].[All]" allUniqueName="[Table12].[Longitude].[All]" dimensionUniqueName="[Table12]" displayFolder="" count="0" memberValueDatatype="5" unbalanced="0"/>
    <cacheHierarchy uniqueName="[TaxRates_Data].[City]" caption="City" attribute="1" defaultMemberUniqueName="[TaxRates_Data].[City].[All]" allUniqueName="[TaxRates_Data].[City].[All]" dimensionUniqueName="[TaxRates_Data]" displayFolder="" count="0" memberValueDatatype="130" unbalanced="0"/>
    <cacheHierarchy uniqueName="[TaxRates_Data].[State Code]" caption="State Code" attribute="1" defaultMemberUniqueName="[TaxRates_Data].[State Code].[All]" allUniqueName="[TaxRates_Data].[State Code].[All]" dimensionUniqueName="[TaxRates_Data]" displayFolder="" count="0" memberValueDatatype="130" unbalanced="0"/>
    <cacheHierarchy uniqueName="[TaxRates_Data].[State Name]" caption="State Name" attribute="1" defaultMemberUniqueName="[TaxRates_Data].[State Name].[All]" allUniqueName="[TaxRates_Data].[State Name].[All]" dimensionUniqueName="[TaxRates_Data]" displayFolder="" count="0" memberValueDatatype="130" unbalanced="0"/>
    <cacheHierarchy uniqueName="[TaxRates_Data].[State Tax]" caption="State Tax" attribute="1" defaultMemberUniqueName="[TaxRates_Data].[State Tax].[All]" allUniqueName="[TaxRates_Data].[State Tax].[All]" dimensionUniqueName="[TaxRates_Data]" displayFolder="" count="0" memberValueDatatype="5" unbalanced="0"/>
    <cacheHierarchy uniqueName="[TaxRates_Data].[Local Tax]" caption="Local Tax" attribute="1" defaultMemberUniqueName="[TaxRates_Data].[Local Tax].[All]" allUniqueName="[TaxRates_Data].[Local Tax].[All]" dimensionUniqueName="[TaxRates_Data]" displayFolder="" count="0" memberValueDatatype="5" unbalanced="0"/>
    <cacheHierarchy uniqueName="[TaxRates_Data].[Total Tax]" caption="Total Tax" attribute="1" defaultMemberUniqueName="[TaxRates_Data].[Total Tax].[All]" allUniqueName="[TaxRates_Data].[Total Tax].[All]" dimensionUniqueName="[TaxRates_Data]" displayFolder="" count="0" memberValueDatatype="5" unbalanced="0"/>
    <cacheHierarchy uniqueName="[TaxRates_Data].[Column1]" caption="Column1" attribute="1" defaultMemberUniqueName="[TaxRates_Data].[Column1].[All]" allUniqueName="[TaxRates_Data].[Column1].[All]" dimensionUniqueName="[TaxRates_Data]" displayFolder="" count="0" memberValueDatatype="130" unbalanced="0"/>
    <cacheHierarchy uniqueName="[TemperatureData].[High °F]" caption="High °F" attribute="1" defaultMemberUniqueName="[TemperatureData].[High °F].[All]" allUniqueName="[TemperatureData].[High °F].[All]" dimensionUniqueName="[TemperatureData]" displayFolder="" count="0" memberValueDatatype="20" unbalanced="0"/>
    <cacheHierarchy uniqueName="[TemperatureData].[Low °F]" caption="Low °F" attribute="1" defaultMemberUniqueName="[TemperatureData].[Low °F].[All]" allUniqueName="[TemperatureData].[Low °F].[All]" dimensionUniqueName="[TemperatureData]" displayFolder="" count="0" memberValueDatatype="20" unbalanced="0"/>
    <cacheHierarchy uniqueName="[TemperatureData].[City]" caption="City" attribute="1" defaultMemberUniqueName="[TemperatureData].[City].[All]" allUniqueName="[TemperatureData].[City].[All]" dimensionUniqueName="[TemperatureData]" displayFolder="" count="2" memberValueDatatype="130" unbalanced="0"/>
    <cacheHierarchy uniqueName="[TemperatureData].[State]" caption="State" attribute="1" defaultMemberUniqueName="[TemperatureData].[State].[All]" allUniqueName="[TemperatureData].[State].[All]" dimensionUniqueName="[TemperatureData]" displayFolder="" count="0" memberValueDatatype="130" unbalanced="0"/>
    <cacheHierarchy uniqueName="[TemperatureData].[High °C]" caption="High °C" attribute="1" defaultMemberUniqueName="[TemperatureData].[High °C].[All]" allUniqueName="[TemperatureData].[High °C].[All]" dimensionUniqueName="[TemperatureData]" displayFolder="" count="0" memberValueDatatype="20" unbalanced="0"/>
    <cacheHierarchy uniqueName="[TemperatureData].[Low °C]" caption="Low °C" attribute="1" defaultMemberUniqueName="[TemperatureData].[Low °C].[All]" allUniqueName="[TemperatureData].[Low °C].[All]" dimensionUniqueName="[TemperatureData]" displayFolder="" count="0" memberValueDatatype="20" unbalanced="0"/>
    <cacheHierarchy uniqueName="[TemperatureData].[Column1]" caption="Column1" attribute="1" defaultMemberUniqueName="[TemperatureData].[Column1].[All]" allUniqueName="[TemperatureData].[Column1].[All]" dimensionUniqueName="[TemperatureData]" displayFolder="" count="0" memberValueDatatype="130" unbalanced="0"/>
    <cacheHierarchy uniqueName="[Measures].[__XL_Count CrimeRate_Data]" caption="__XL_Count CrimeRate_Data" measure="1" displayFolder="" measureGroup="CrimeRate_Data" count="0" hidden="1"/>
    <cacheHierarchy uniqueName="[Measures].[__XL_Count CostOfLivingData]" caption="__XL_Count CostOfLivingData" measure="1" displayFolder="" measureGroup="CostOfLivingData" count="0" hidden="1"/>
    <cacheHierarchy uniqueName="[Measures].[__XL_Count Snowfall_Data]" caption="__XL_Count Snowfall_Data" measure="1" displayFolder="" measureGroup="Snowfall_Data" count="0" hidden="1"/>
    <cacheHierarchy uniqueName="[Measures].[__XL_Count Table11]" caption="__XL_Count Table11" measure="1" displayFolder="" measureGroup="Table11" count="0" hidden="1"/>
    <cacheHierarchy uniqueName="[Measures].[__XL_Count Table12]" caption="__XL_Count Table12" measure="1" displayFolder="" measureGroup="Table12" count="0" hidden="1"/>
    <cacheHierarchy uniqueName="[Measures].[__XL_Count TaxRates_Data]" caption="__XL_Count TaxRates_Data" measure="1" displayFolder="" measureGroup="TaxRates_Data" count="0" hidden="1"/>
    <cacheHierarchy uniqueName="[Measures].[__XL_Count Rainfall_Data]" caption="__XL_Count Rainfall_Data" measure="1" displayFolder="" measureGroup="Rainfall_Data" count="0" hidden="1"/>
    <cacheHierarchy uniqueName="[Measures].[__XL_Count TemperatureData]" caption="__XL_Count TemperatureData" measure="1" displayFolder="" measureGroup="TemperatureData" count="0" hidden="1"/>
    <cacheHierarchy uniqueName="[Measures].[__No measures defined]" caption="__No measures defined" measure="1" displayFolder="" count="0" hidden="1"/>
    <cacheHierarchy uniqueName="[Measures].[Sum of Crime Index]" caption="Sum of Crime Index" measure="1" displayFolder="" measureGroup="CrimeRate_Data" count="0" hidden="1">
      <extLst>
        <ext xmlns:x15="http://schemas.microsoft.com/office/spreadsheetml/2010/11/main" uri="{B97F6D7D-B522-45F9-BDA1-12C45D357490}">
          <x15:cacheHierarchy aggregatedColumn="15"/>
        </ext>
      </extLst>
    </cacheHierarchy>
    <cacheHierarchy uniqueName="[Measures].[Sum of Safety Index]" caption="Sum of Safety Index" measure="1" displayFolder="" measureGroup="CrimeRate_Data" count="0" hidden="1">
      <extLst>
        <ext xmlns:x15="http://schemas.microsoft.com/office/spreadsheetml/2010/11/main" uri="{B97F6D7D-B522-45F9-BDA1-12C45D357490}">
          <x15:cacheHierarchy aggregatedColumn="16"/>
        </ext>
      </extLst>
    </cacheHierarchy>
    <cacheHierarchy uniqueName="[Measures].[Sum of Cost of Living Index]" caption="Sum of Cost of Living Index" measure="1" displayFolder="" measureGroup="CostOfLivingData" count="0" hidden="1">
      <extLst>
        <ext xmlns:x15="http://schemas.microsoft.com/office/spreadsheetml/2010/11/main" uri="{B97F6D7D-B522-45F9-BDA1-12C45D357490}">
          <x15:cacheHierarchy aggregatedColumn="4"/>
        </ext>
      </extLst>
    </cacheHierarchy>
    <cacheHierarchy uniqueName="[Measures].[Sum of Cost of Living Plus Rent Index]" caption="Sum of Cost of Living Plus Rent Index" measure="1" displayFolder="" measureGroup="CostOfLivingData" count="0" hidden="1">
      <extLst>
        <ext xmlns:x15="http://schemas.microsoft.com/office/spreadsheetml/2010/11/main" uri="{B97F6D7D-B522-45F9-BDA1-12C45D357490}">
          <x15:cacheHierarchy aggregatedColumn="6"/>
        </ext>
      </extLst>
    </cacheHierarchy>
    <cacheHierarchy uniqueName="[Measures].[Count of Average Snowfall (in.)]" caption="Count of Average Snowfall (in.)" measure="1" displayFolder="" measureGroup="Snowfall_Data" count="0" hidden="1">
      <extLst>
        <ext xmlns:x15="http://schemas.microsoft.com/office/spreadsheetml/2010/11/main" uri="{B97F6D7D-B522-45F9-BDA1-12C45D357490}">
          <x15:cacheHierarchy aggregatedColumn="25"/>
        </ext>
      </extLst>
    </cacheHierarchy>
    <cacheHierarchy uniqueName="[Measures].[Sum of Average Snowfall (in.)]" caption="Sum of Average Snowfall (in.)" measure="1" displayFolder="" measureGroup="Snowfall_Data" count="0" hidden="1">
      <extLst>
        <ext xmlns:x15="http://schemas.microsoft.com/office/spreadsheetml/2010/11/main" uri="{B97F6D7D-B522-45F9-BDA1-12C45D357490}">
          <x15:cacheHierarchy aggregatedColumn="25"/>
        </ext>
      </extLst>
    </cacheHierarchy>
    <cacheHierarchy uniqueName="[Measures].[Sum of Avg. salary]" caption="Sum of Avg. salary" measure="1" displayFolder="" measureGroup="Table12" count="0" hidden="1">
      <extLst>
        <ext xmlns:x15="http://schemas.microsoft.com/office/spreadsheetml/2010/11/main" uri="{B97F6D7D-B522-45F9-BDA1-12C45D357490}">
          <x15:cacheHierarchy aggregatedColumn="32"/>
        </ext>
      </extLst>
    </cacheHierarchy>
    <cacheHierarchy uniqueName="[Measures].[Sum of Total Tax]" caption="Sum of Total Tax" measure="1" displayFolder="" measureGroup="TaxRates_Data" count="0" hidden="1">
      <extLst>
        <ext xmlns:x15="http://schemas.microsoft.com/office/spreadsheetml/2010/11/main" uri="{B97F6D7D-B522-45F9-BDA1-12C45D357490}">
          <x15:cacheHierarchy aggregatedColumn="40"/>
        </ext>
      </extLst>
    </cacheHierarchy>
    <cacheHierarchy uniqueName="[Measures].[Sum of Days]" caption="Sum of Days" measure="1" displayFolder="" measureGroup="Rainfall_Data" count="0" hidden="1">
      <extLst>
        <ext xmlns:x15="http://schemas.microsoft.com/office/spreadsheetml/2010/11/main" uri="{B97F6D7D-B522-45F9-BDA1-12C45D357490}">
          <x15:cacheHierarchy aggregatedColumn="18"/>
        </ext>
      </extLst>
    </cacheHierarchy>
    <cacheHierarchy uniqueName="[Measures].[Sum of Low °F]" caption="Sum of Low °F" measure="1" displayFolder="" measureGroup="TemperatureData" count="0" hidden="1">
      <extLst>
        <ext xmlns:x15="http://schemas.microsoft.com/office/spreadsheetml/2010/11/main" uri="{B97F6D7D-B522-45F9-BDA1-12C45D357490}">
          <x15:cacheHierarchy aggregatedColumn="43"/>
        </ext>
      </extLst>
    </cacheHierarchy>
    <cacheHierarchy uniqueName="[Measures].[Sum of High °F]" caption="Sum of High °F" measure="1" displayFolder="" measureGroup="TemperatureData" count="0" hidden="1">
      <extLst>
        <ext xmlns:x15="http://schemas.microsoft.com/office/spreadsheetml/2010/11/main" uri="{B97F6D7D-B522-45F9-BDA1-12C45D357490}">
          <x15:cacheHierarchy aggregatedColumn="42"/>
        </ext>
      </extLst>
    </cacheHierarchy>
  </cacheHierarchies>
  <kpis count="0"/>
  <extLst>
    <ext xmlns:x14="http://schemas.microsoft.com/office/spreadsheetml/2009/9/main" uri="{725AE2AE-9491-48be-B2B4-4EB974FC3084}">
      <x14:pivotCacheDefinition slicerData="1" pivotCacheId="25062438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8444823-6F81-44B3-9B7F-711ACE747D4A}" name="PivotTable1" cacheId="3" applyNumberFormats="0" applyBorderFormats="0" applyFontFormats="0" applyPatternFormats="0" applyAlignmentFormats="0" applyWidthHeightFormats="1" dataCaption="Values" tag="fed62122-09c4-4e74-a1a0-5213c1bdb863" updatedVersion="8" minRefreshableVersion="3" useAutoFormatting="1" subtotalHiddenItems="1" rowGrandTotals="0" colGrandTotals="0" itemPrintTitles="1" createdVersion="8" indent="0" outline="1" outlineData="1" multipleFieldFilters="0" rowHeaderCaption="City">
  <location ref="X23:Y37" firstHeaderRow="1" firstDataRow="1" firstDataCol="1"/>
  <pivotFields count="3">
    <pivotField axis="axisRow" allDrilled="1" subtotalTop="0" showAll="0" sortType="descending" defaultSubtotal="0" defaultAttributeDrillState="1">
      <items count="14">
        <item x="0"/>
        <item x="1"/>
        <item x="2"/>
        <item x="3"/>
        <item x="4"/>
        <item x="5"/>
        <item x="6"/>
        <item x="7"/>
        <item x="8"/>
        <item x="9"/>
        <item x="10"/>
        <item x="11"/>
        <item x="12"/>
        <item x="13"/>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4">
    <i>
      <x v="10"/>
    </i>
    <i>
      <x v="11"/>
    </i>
    <i>
      <x v="1"/>
    </i>
    <i>
      <x v="13"/>
    </i>
    <i>
      <x v="12"/>
    </i>
    <i>
      <x v="6"/>
    </i>
    <i>
      <x/>
    </i>
    <i>
      <x v="4"/>
    </i>
    <i>
      <x v="5"/>
    </i>
    <i>
      <x v="9"/>
    </i>
    <i>
      <x v="2"/>
    </i>
    <i>
      <x v="3"/>
    </i>
    <i>
      <x v="7"/>
    </i>
    <i>
      <x v="8"/>
    </i>
  </rowItems>
  <colItems count="1">
    <i/>
  </colItems>
  <dataFields count="1">
    <dataField name="Average Salary" fld="1" baseField="0" baseItem="11" numFmtId="165"/>
  </dataFields>
  <conditionalFormats count="1">
    <conditionalFormat priority="1">
      <pivotAreas count="1">
        <pivotArea type="data" outline="0" collapsedLevelsAreSubtotals="1" fieldPosition="0">
          <references count="1">
            <reference field="4294967294" count="1" selected="0">
              <x v="0"/>
            </reference>
          </references>
        </pivotArea>
      </pivotAreas>
    </conditionalFormat>
  </conditional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Salary"/>
    <pivotHierarchy dragToData="1"/>
    <pivotHierarchy dragToData="1"/>
    <pivotHierarchy dragToData="1"/>
    <pivotHierarchy dragToData="1"/>
  </pivotHierarchies>
  <pivotTableStyleInfo name="PivotStyleLight19" showRowHeaders="1" showColHeaders="1" showRowStripes="0" showColStripes="0" showLastColumn="1"/>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2]"/>
        <x15:activeTabTopLevelEntity name="[TaxRat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40E57E7-7344-41B6-92E7-F3F7A68514A9}" name="CrimeRate_Pivot" cacheId="2" applyNumberFormats="0" applyBorderFormats="0" applyFontFormats="0" applyPatternFormats="0" applyAlignmentFormats="0" applyWidthHeightFormats="1" dataCaption="Values" tag="2660af82-9cba-4e70-8797-5befae42bbe9" updatedVersion="8" minRefreshableVersion="3" useAutoFormatting="1" rowGrandTotals="0" colGrandTotals="0" itemPrintTitles="1" createdVersion="8" indent="0" outline="1" outlineData="1" multipleFieldFilters="0" rowHeaderCaption="City">
  <location ref="X6:Y20" firstHeaderRow="1" firstDataRow="1" firstDataCol="1"/>
  <pivotFields count="3">
    <pivotField axis="axisRow" allDrilled="1" subtotalTop="0" showAll="0" sortType="ascending" defaultSubtotal="0" defaultAttributeDrillState="1">
      <items count="14">
        <item x="0"/>
        <item x="1"/>
        <item x="2"/>
        <item x="3"/>
        <item x="4"/>
        <item x="5"/>
        <item x="6"/>
        <item x="7"/>
        <item x="8"/>
        <item x="9"/>
        <item x="10"/>
        <item x="11"/>
        <item x="12"/>
        <item x="13"/>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4">
    <i>
      <x v="1"/>
    </i>
    <i>
      <x/>
    </i>
    <i>
      <x v="9"/>
    </i>
    <i>
      <x v="4"/>
    </i>
    <i>
      <x v="11"/>
    </i>
    <i>
      <x v="6"/>
    </i>
    <i>
      <x v="3"/>
    </i>
    <i>
      <x v="5"/>
    </i>
    <i>
      <x v="12"/>
    </i>
    <i>
      <x v="8"/>
    </i>
    <i>
      <x v="13"/>
    </i>
    <i>
      <x v="10"/>
    </i>
    <i>
      <x v="7"/>
    </i>
    <i>
      <x v="2"/>
    </i>
  </rowItems>
  <colItems count="1">
    <i/>
  </colItems>
  <dataFields count="1">
    <dataField name="Crime Index" fld="1" baseField="0" baseItem="0"/>
  </dataFields>
  <conditionalFormats count="1">
    <conditionalFormat priority="3">
      <pivotAreas count="1">
        <pivotArea type="data" outline="0" collapsedLevelsAreSubtotals="1" fieldPosition="0">
          <references count="1">
            <reference field="4294967294" count="1" selected="0">
              <x v="0"/>
            </reference>
          </references>
        </pivotArea>
      </pivotAreas>
    </conditionalFormat>
  </conditional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rime Index"/>
    <pivotHierarchy dragToData="1" caption="Safety Index"/>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9"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rimeRat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3000DC3-1C57-470C-9153-0364633AEDDB}" name="PivotTable6" cacheId="0" applyNumberFormats="0" applyBorderFormats="0" applyFontFormats="0" applyPatternFormats="0" applyAlignmentFormats="0" applyWidthHeightFormats="1" dataCaption="Values" tag="3dd72705-b469-4758-937f-27c0a0b3ad93" updatedVersion="8" minRefreshableVersion="3" useAutoFormatting="1" rowGrandTotals="0" colGrandTotals="0" itemPrintTitles="1" createdVersion="8" indent="0" outline="1" outlineData="1" multipleFieldFilters="0" chartFormat="2" rowHeaderCaption="City">
  <location ref="J1:L15" firstHeaderRow="0" firstDataRow="1" firstDataCol="1"/>
  <pivotFields count="3">
    <pivotField axis="axisRow" allDrilled="1" subtotalTop="0" showAll="0" dataSourceSort="1" defaultSubtotal="0" defaultAttributeDrillState="1">
      <items count="14">
        <item x="0"/>
        <item x="1"/>
        <item x="2"/>
        <item x="3"/>
        <item x="4"/>
        <item x="5"/>
        <item x="6"/>
        <item x="7"/>
        <item x="8"/>
        <item x="9"/>
        <item x="10"/>
        <item x="11"/>
        <item x="12"/>
        <item x="13"/>
      </items>
    </pivotField>
    <pivotField dataField="1" subtotalTop="0" showAll="0" defaultSubtotal="0"/>
    <pivotField dataField="1" subtotalTop="0" showAll="0" defaultSubtotal="0"/>
  </pivotFields>
  <rowFields count="1">
    <field x="0"/>
  </rowFields>
  <rowItems count="14">
    <i>
      <x/>
    </i>
    <i>
      <x v="1"/>
    </i>
    <i>
      <x v="2"/>
    </i>
    <i>
      <x v="3"/>
    </i>
    <i>
      <x v="4"/>
    </i>
    <i>
      <x v="5"/>
    </i>
    <i>
      <x v="6"/>
    </i>
    <i>
      <x v="7"/>
    </i>
    <i>
      <x v="8"/>
    </i>
    <i>
      <x v="9"/>
    </i>
    <i>
      <x v="10"/>
    </i>
    <i>
      <x v="11"/>
    </i>
    <i>
      <x v="12"/>
    </i>
    <i>
      <x v="13"/>
    </i>
  </rowItems>
  <colFields count="1">
    <field x="-2"/>
  </colFields>
  <colItems count="2">
    <i>
      <x/>
    </i>
    <i i="1">
      <x v="1"/>
    </i>
  </colItems>
  <dataFields count="2">
    <dataField name="Low °F" fld="1" baseField="0" baseItem="0"/>
    <dataField name="High °F" fld="2" baseField="0" baseItem="0"/>
  </dataFields>
  <chartFormats count="2">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Low °F"/>
    <pivotHierarchy dragToData="1" caption="High °F"/>
  </pivotHierarchies>
  <pivotTableStyleInfo name="PivotStyleLight16" showRowHeaders="1" showColHeaders="1" showRowStripes="0" showColStripes="0" showLastColumn="1"/>
  <rowHierarchiesUsage count="1">
    <rowHierarchyUsage hierarchyUsage="4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estPlacesToLiveProject v0.2.xlsx!TemperatureData">
        <x15:activeTabTopLevelEntity name="[Temperatur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A461985-BC42-4B93-9D82-4640F0DCD73F}" name="PivotTable3" cacheId="4" applyNumberFormats="0" applyBorderFormats="0" applyFontFormats="0" applyPatternFormats="0" applyAlignmentFormats="0" applyWidthHeightFormats="1" dataCaption="Values" tag="4df55fbd-3ff0-42ce-b755-3733dc47ef21" updatedVersion="8" minRefreshableVersion="3" useAutoFormatting="1" rowGrandTotals="0" colGrandTotals="0" itemPrintTitles="1" createdVersion="8" indent="0" outline="1" outlineData="1" multipleFieldFilters="0" chartFormat="2" rowHeaderCaption="City">
  <location ref="H1:I15" firstHeaderRow="1" firstDataRow="1" firstDataCol="1"/>
  <pivotFields count="3">
    <pivotField axis="axisRow" allDrilled="1" subtotalTop="0" showAll="0" dataSourceSort="1" defaultSubtotal="0" defaultAttributeDrillState="1">
      <items count="14">
        <item x="0"/>
        <item x="1"/>
        <item x="2"/>
        <item x="3"/>
        <item x="4"/>
        <item x="5"/>
        <item x="6"/>
        <item x="7"/>
        <item x="8"/>
        <item x="9"/>
        <item x="10"/>
        <item x="11"/>
        <item x="12"/>
        <item x="13"/>
      </items>
    </pivotField>
    <pivotField dataField="1" subtotalTop="0" showAll="0" defaultSubtotal="0"/>
    <pivotField allDrilled="1" subtotalTop="0" showAll="0" dataSourceSort="1" defaultSubtotal="0" defaultAttributeDrillState="1"/>
  </pivotFields>
  <rowFields count="1">
    <field x="0"/>
  </rowFields>
  <rowItems count="14">
    <i>
      <x/>
    </i>
    <i>
      <x v="1"/>
    </i>
    <i>
      <x v="2"/>
    </i>
    <i>
      <x v="3"/>
    </i>
    <i>
      <x v="4"/>
    </i>
    <i>
      <x v="5"/>
    </i>
    <i>
      <x v="6"/>
    </i>
    <i>
      <x v="7"/>
    </i>
    <i>
      <x v="8"/>
    </i>
    <i>
      <x v="9"/>
    </i>
    <i>
      <x v="10"/>
    </i>
    <i>
      <x v="11"/>
    </i>
    <i>
      <x v="12"/>
    </i>
    <i>
      <x v="13"/>
    </i>
  </rowItems>
  <colItems count="1">
    <i/>
  </colItems>
  <dataFields count="1">
    <dataField name="Days" fld="1" baseField="0" baseItem="0"/>
  </dataFields>
  <chartFormats count="1">
    <chartFormat chart="1" format="1" series="1">
      <pivotArea type="data" outline="0" fieldPosition="0">
        <references count="1">
          <reference field="4294967294" count="1" selected="0">
            <x v="0"/>
          </reference>
        </references>
      </pivotArea>
    </chartFormat>
  </chart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Days"/>
    <pivotHierarchy dragToData="1"/>
    <pivotHierarchy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estPlacesToLiveProject v0.2.xlsx!Rainfall_Data">
        <x15:activeTabTopLevelEntity name="[Rainfall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E0EEEFD-9EF8-4E43-879A-2A0C45D10B96}" name="PivotTable6" cacheId="5" applyNumberFormats="0" applyBorderFormats="0" applyFontFormats="0" applyPatternFormats="0" applyAlignmentFormats="0" applyWidthHeightFormats="1" dataCaption="Values" tag="b68e0a58-da3f-4f0c-ba0e-2908c7038777" updatedVersion="8" minRefreshableVersion="3" useAutoFormatting="1" subtotalHiddenItems="1" itemPrintTitles="1" createdVersion="8" indent="0" outline="1" outlineData="1" multipleFieldFilters="0" chartFormat="2" rowHeaderCaption="City">
  <location ref="F1:G16" firstHeaderRow="1" firstDataRow="1" firstDataCol="1"/>
  <pivotFields count="3">
    <pivotField axis="axisRow" allDrilled="1" subtotalTop="0" showAll="0" sortType="descending" defaultSubtotal="0" defaultAttributeDrillState="1">
      <items count="14">
        <item x="0"/>
        <item x="1"/>
        <item x="2"/>
        <item x="3"/>
        <item x="4"/>
        <item x="5"/>
        <item x="6"/>
        <item x="7"/>
        <item x="8"/>
        <item x="9"/>
        <item x="10"/>
        <item x="11"/>
        <item x="12"/>
        <item x="13"/>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5">
    <i>
      <x v="4"/>
    </i>
    <i>
      <x v="1"/>
    </i>
    <i>
      <x v="2"/>
    </i>
    <i>
      <x v="6"/>
    </i>
    <i>
      <x v="7"/>
    </i>
    <i>
      <x v="13"/>
    </i>
    <i>
      <x v="12"/>
    </i>
    <i>
      <x v="3"/>
    </i>
    <i>
      <x/>
    </i>
    <i>
      <x v="11"/>
    </i>
    <i>
      <x v="5"/>
    </i>
    <i>
      <x v="9"/>
    </i>
    <i>
      <x v="10"/>
    </i>
    <i>
      <x v="8"/>
    </i>
    <i t="grand">
      <x/>
    </i>
  </rowItems>
  <colItems count="1">
    <i/>
  </colItems>
  <dataFields count="1">
    <dataField name="Average Snowfall (in.)" fld="1" baseField="0" baseItem="30" numFmtId="2"/>
  </dataFields>
  <chartFormats count="1">
    <chartFormat chart="1" format="1" series="1">
      <pivotArea type="data" outline="0" fieldPosition="0">
        <references count="1">
          <reference field="4294967294" count="1" selected="0">
            <x v="0"/>
          </reference>
        </references>
      </pivotArea>
    </chartFormat>
  </chart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Average Snowfall (in.)"/>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 Sets v2.xlsx!Snowfall_Data">
        <x15:activeTabTopLevelEntity name="[Snowfall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E6632C0-87E8-4242-880A-224DCAEAB4AC}" name="PivotTable2" cacheId="6" applyNumberFormats="0" applyBorderFormats="0" applyFontFormats="0" applyPatternFormats="0" applyAlignmentFormats="0" applyWidthHeightFormats="1" dataCaption="Values" tag="415b272c-d279-4bee-92dc-1515fe907c41" updatedVersion="8" minRefreshableVersion="3" useAutoFormatting="1" itemPrintTitles="1" createdVersion="8" indent="0" outline="1" outlineData="1" multipleFieldFilters="0" chartFormat="2" rowHeaderCaption="City">
  <location ref="I1:J16" firstHeaderRow="1" firstDataRow="1" firstDataCol="1"/>
  <pivotFields count="3">
    <pivotField axis="axisRow" allDrilled="1" subtotalTop="0" showAll="0" sortType="ascending" dataSourceSort="1" defaultSubtotal="0" defaultAttributeDrillState="1">
      <items count="14">
        <item x="0"/>
        <item x="1"/>
        <item x="2"/>
        <item x="3"/>
        <item x="4"/>
        <item x="5"/>
        <item x="6"/>
        <item x="7"/>
        <item x="8"/>
        <item x="9"/>
        <item x="10"/>
        <item x="11"/>
        <item x="12"/>
        <item x="13"/>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5">
    <i>
      <x v="13"/>
    </i>
    <i>
      <x v="1"/>
    </i>
    <i>
      <x v="9"/>
    </i>
    <i>
      <x v="7"/>
    </i>
    <i>
      <x/>
    </i>
    <i>
      <x v="3"/>
    </i>
    <i>
      <x v="8"/>
    </i>
    <i>
      <x v="10"/>
    </i>
    <i>
      <x v="4"/>
    </i>
    <i>
      <x v="6"/>
    </i>
    <i>
      <x v="11"/>
    </i>
    <i>
      <x v="5"/>
    </i>
    <i>
      <x v="12"/>
    </i>
    <i>
      <x v="2"/>
    </i>
    <i t="grand">
      <x/>
    </i>
  </rowItems>
  <colItems count="1">
    <i/>
  </colItems>
  <dataFields count="1">
    <dataField name="Total Tax" fld="1" baseField="0" baseItem="0" numFmtId="10"/>
  </dataFields>
  <chartFormats count="1">
    <chartFormat chart="1" format="1" series="1">
      <pivotArea type="data" outline="0" fieldPosition="0">
        <references count="1">
          <reference field="4294967294" count="1" selected="0">
            <x v="0"/>
          </reference>
        </references>
      </pivotArea>
    </chartFormat>
  </chart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Total Tax"/>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estPlacesToLiveProject v0.2.xlsx!TaxRates_Data">
        <x15:activeTabTopLevelEntity name="[TaxRat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FAF3AF4-8368-4A20-AF0A-3A4F0846C722}" name="CostOfLiving_Pivot" cacheId="1" applyNumberFormats="0" applyBorderFormats="0" applyFontFormats="0" applyPatternFormats="0" applyAlignmentFormats="0" applyWidthHeightFormats="1" dataCaption="Values" tag="8b64bb34-5152-4073-958c-4929055f692c" updatedVersion="8" minRefreshableVersion="3" useAutoFormatting="1" subtotalHiddenItems="1" itemPrintTitles="1" createdVersion="8" indent="0" outline="1" outlineData="1" multipleFieldFilters="0" chartFormat="2">
  <location ref="M1:N16" firstHeaderRow="1" firstDataRow="1" firstDataCol="1"/>
  <pivotFields count="3">
    <pivotField axis="axisRow" allDrilled="1" subtotalTop="0" showAll="0" dataSourceSort="1" defaultSubtotal="0" defaultAttributeDrillState="1">
      <items count="14">
        <item x="0"/>
        <item x="1"/>
        <item x="2"/>
        <item x="3"/>
        <item x="4"/>
        <item x="5"/>
        <item x="6"/>
        <item x="7"/>
        <item x="8"/>
        <item x="9"/>
        <item x="10"/>
        <item x="11"/>
        <item x="12"/>
        <item x="13"/>
      </items>
    </pivotField>
    <pivotField dataField="1" subtotalTop="0" showAll="0" defaultSubtotal="0"/>
    <pivotField allDrilled="1" subtotalTop="0" showAll="0" dataSourceSort="1" defaultSubtotal="0" defaultAttributeDrillState="1"/>
  </pivotFields>
  <rowFields count="1">
    <field x="0"/>
  </rowFields>
  <rowItems count="15">
    <i>
      <x/>
    </i>
    <i>
      <x v="1"/>
    </i>
    <i>
      <x v="2"/>
    </i>
    <i>
      <x v="3"/>
    </i>
    <i>
      <x v="4"/>
    </i>
    <i>
      <x v="5"/>
    </i>
    <i>
      <x v="6"/>
    </i>
    <i>
      <x v="7"/>
    </i>
    <i>
      <x v="8"/>
    </i>
    <i>
      <x v="9"/>
    </i>
    <i>
      <x v="10"/>
    </i>
    <i>
      <x v="11"/>
    </i>
    <i>
      <x v="12"/>
    </i>
    <i>
      <x v="13"/>
    </i>
    <i t="grand">
      <x/>
    </i>
  </rowItems>
  <colItems count="1">
    <i/>
  </colItems>
  <dataFields count="1">
    <dataField name="Cost of Living Plus Rent Index" fld="1" baseField="0" baseItem="0"/>
  </dataFields>
  <chartFormats count="1">
    <chartFormat chart="1" format="1" series="1">
      <pivotArea type="data" outline="0" fieldPosition="0">
        <references count="1">
          <reference field="4294967294" count="1" selected="0">
            <x v="0"/>
          </reference>
        </references>
      </pivotArea>
    </chartFormat>
  </chart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st of Living Plus Rent Index"/>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 Sets v2.xlsx!CostOfLivingData">
        <x15:activeTabTopLevelEntity name="[CostOfLiving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0757DE4F-0521-4AD0-BFE1-7AAEC5BFAB6A}" sourceName="[TemperatureData].[City]">
  <pivotTables>
    <pivotTable tabId="6" name="PivotTable6"/>
    <pivotTable tabId="7" name="CostOfLiving_Pivot"/>
    <pivotTable tabId="23" name="CrimeRate_Pivot"/>
    <pivotTable tabId="23" name="PivotTable1"/>
    <pivotTable tabId="14" name="PivotTable3"/>
    <pivotTable tabId="13" name="PivotTable6"/>
    <pivotTable tabId="4" name="PivotTable2"/>
  </pivotTables>
  <data>
    <olap pivotCacheId="250624387">
      <levels count="2">
        <level uniqueName="[TemperatureData].[City].[(All)]" sourceCaption="(All)" count="0"/>
        <level uniqueName="[TemperatureData].[City].[City]" sourceCaption="City" count="14">
          <ranges>
            <range startItem="0">
              <i n="[TemperatureData].[City].&amp;[Austin]" c="Austin"/>
              <i n="[TemperatureData].[City].&amp;[Boston]" c="Boston"/>
              <i n="[TemperatureData].[City].&amp;[Chicago]" c="Chicago"/>
              <i n="[TemperatureData].[City].&amp;[Dallas]" c="Dallas"/>
              <i n="[TemperatureData].[City].&amp;[Denver]" c="Denver"/>
              <i n="[TemperatureData].[City].&amp;[Los Angeles]" c="Los Angeles"/>
              <i n="[TemperatureData].[City].&amp;[New York City]" c="New York City"/>
              <i n="[TemperatureData].[City].&amp;[Philadelphia]" c="Philadelphia"/>
              <i n="[TemperatureData].[City].&amp;[Phoenix]" c="Phoenix"/>
              <i n="[TemperatureData].[City].&amp;[San Diego]" c="San Diego"/>
              <i n="[TemperatureData].[City].&amp;[San Francisco]" c="San Francisco"/>
              <i n="[TemperatureData].[City].&amp;[San Jose]" c="San Jose"/>
              <i n="[TemperatureData].[City].&amp;[Seattle]" c="Seattle"/>
              <i n="[TemperatureData].[City].&amp;[Washington]" c="Washington"/>
            </range>
          </ranges>
        </level>
      </levels>
      <selections count="1">
        <selection n="[TemperatureData].[Cit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E36E9D24-78C4-48FD-AAAF-BA38CB36D38D}" cache="Slicer_City" caption="Select Cities" level="1" style="SlicerStyleLight4"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9F7B32F-2CF3-409C-AF3E-249FBA91E014}" name="Table8" displayName="Table8" ref="E9:H16" totalsRowShown="0" headerRowDxfId="23" dataDxfId="22">
  <tableColumns count="4">
    <tableColumn id="1" xr3:uid="{46E93C36-179B-4BF4-8039-92FAF83B0575}" name="Sl.No" dataDxfId="21"/>
    <tableColumn id="2" xr3:uid="{E41B617D-7C24-4EFB-9569-D7E17CF1772F}" name="Data Set" dataDxfId="20"/>
    <tableColumn id="3" xr3:uid="{F8AB8914-442A-4D86-AC25-A8A98FD74163}" name="Reference Link" dataDxfId="19" dataCellStyle="Hyperlink"/>
    <tableColumn id="4" xr3:uid="{E8A51948-2A4F-4EF8-AF1A-19B45D801381}" name="Description" dataDxfId="18"/>
  </tableColumns>
  <tableStyleInfo name="TableStyleLight1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2AE7B8E-5A5A-4F19-B9C6-A356DFC4BB61}" name="Table11" displayName="Table11" ref="B2:D16" totalsRowShown="0">
  <tableColumns count="3">
    <tableColumn id="1" xr3:uid="{43823B48-62A5-461C-AC9B-67D3E0BC174F}" name="City" dataDxfId="17"/>
    <tableColumn id="2" xr3:uid="{30222BE8-A4EB-4904-8F36-BF55B191F6D0}" name="State">
      <calculatedColumnFormula>VLOOKUP(B3,TemperatureData[[City]:[State]],2,0)</calculatedColumnFormula>
    </tableColumn>
    <tableColumn id="3" xr3:uid="{EDC0CD35-10A1-4805-8E4B-4EE299E2B858}" name="Column1" dataDxfId="16">
      <calculatedColumnFormula>VLOOKUP(Table11[[#This Row],[City]],Table12[[#All],[City]],1,0)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49B65D8-F13B-4414-9480-A75941B106AF}" name="Calculations" displayName="Calculations" ref="A2:J3" totalsRowShown="0">
  <tableColumns count="10">
    <tableColumn id="1" xr3:uid="{2061960F-FB43-4DB5-BE58-4A661EA7C5E3}" name="City Selected">
      <calculatedColumnFormula>'City Information'!D8</calculatedColumnFormula>
    </tableColumn>
    <tableColumn id="2" xr3:uid="{7E6B55F5-EFD3-4B5E-BF07-307583142748}" name="Temp - High">
      <calculatedColumnFormula>_xlfn.IFNA(_xlfn.XLOOKUP($A$3,Temperatures!$C:$C,Temperatures!A:A),"-")</calculatedColumnFormula>
    </tableColumn>
    <tableColumn id="3" xr3:uid="{CABF0898-79B1-4180-98DA-62E42D8A7528}" name="Temp - Low">
      <calculatedColumnFormula>_xlfn.IFNA(_xlfn.XLOOKUP($A$3,Temperatures!$C:$C,Temperatures!B:B),"-")</calculatedColumnFormula>
    </tableColumn>
    <tableColumn id="4" xr3:uid="{09F57B19-9DD0-4AE3-BC16-65D387C92761}" name="Rainy Days">
      <calculatedColumnFormula>_xlfn.IFNA(_xlfn.XLOOKUP(A3,Rainfall!B:B,Rainfall!A:A),"-")</calculatedColumnFormula>
    </tableColumn>
    <tableColumn id="5" xr3:uid="{5C3C25B4-88B0-4074-924D-5443A9D9C1AA}" name="Snowfall">
      <calculatedColumnFormula>_xlfn.IFNA(_xlfn.XLOOKUP(A3,Snowfall!A:A,Snowfall!B:B),"-")</calculatedColumnFormula>
    </tableColumn>
    <tableColumn id="6" xr3:uid="{B616E8BD-0CE8-4CDB-92B6-C80A97480064}" name="Tax Rates" dataDxfId="15" dataCellStyle="Percent">
      <calculatedColumnFormula>_xlfn.IFNA(_xlfn.XLOOKUP(A3,'Tax Rates'!A:A,'Tax Rates'!F:F),"-")</calculatedColumnFormula>
    </tableColumn>
    <tableColumn id="7" xr3:uid="{F41CC9EC-2902-4D5C-8D26-16E688E9FD3B}" name="Crime Rate INDEX">
      <calculatedColumnFormula>_xlfn.IFNA(_xlfn.XLOOKUP(A3,'Crime Rate'!B:B,'Crime Rate'!E:E),"-")</calculatedColumnFormula>
    </tableColumn>
    <tableColumn id="8" xr3:uid="{22E7436C-EA36-4167-95B0-D177F1CCA555}" name="Airport">
      <calculatedColumnFormula>_xlfn.IFNA(_xlfn.XLOOKUP(A3,Airports!A:A,Airports!B:B),"-")</calculatedColumnFormula>
    </tableColumn>
    <tableColumn id="9" xr3:uid="{56F51B68-95DA-4433-B842-EF30DD2DDB86}" name="Cost of Living" dataDxfId="14">
      <calculatedColumnFormula>_xlfn.IFNA(_xlfn.XLOOKUP(A3,'Cost Of Living'!B:B,'Cost Of Living'!G:G),"-")</calculatedColumnFormula>
    </tableColumn>
    <tableColumn id="10" xr3:uid="{B85A4730-0AC0-4F39-92A0-25376D5345FF}" name="Column1">
      <calculatedColumnFormula>_xlfn.XLOOKUP(Calculations[[#This Row],[City Selected]],Table13[City],Table13[Tourist Attraction])</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81851C7-DF6D-4FB9-80C8-3A3EBF6084A9}" name="Table5" displayName="Table5" ref="A7:A12" totalsRowShown="0">
  <tableColumns count="1">
    <tableColumn id="1" xr3:uid="{A4585687-EA93-427F-B392-7E7A705803E9}" name="Operator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8CD6C3E-3999-45BD-AF32-C2D52E73B6A2}" name="Table15" displayName="Table15" ref="L3:L5" totalsRowShown="0">
  <autoFilter ref="L3:L5" xr:uid="{08CD6C3E-3999-45BD-AF32-C2D52E73B6A2}"/>
  <tableColumns count="1">
    <tableColumn id="1" xr3:uid="{D54E1BEE-1F64-45D1-9670-139EA90FD602}" name="Valu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BB87B82-FAC1-47A8-B065-49FD0BC5262C}" name="Table13" displayName="Table13" ref="B2:C16" totalsRowShown="0">
  <tableColumns count="2">
    <tableColumn id="1" xr3:uid="{DD2E7028-3F5A-41A5-95C8-605D7B291C44}" name="City"/>
    <tableColumn id="2" xr3:uid="{7D4C2B9D-79A7-48AB-B85B-0E0C7962C682}" name="Tourist Attrac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77BEC8F-D6F6-40E7-95DF-D8FA2DEDDCD3}" name="Table12" displayName="Table12" ref="B2:F16" totalsRowShown="0">
  <autoFilter ref="B2:F16" xr:uid="{577BEC8F-D6F6-40E7-95DF-D8FA2DEDDCD3}"/>
  <tableColumns count="5">
    <tableColumn id="1" xr3:uid="{D3C20512-E18C-4504-8C68-0393B26BC668}" name="City"/>
    <tableColumn id="2" xr3:uid="{CF9DCD8A-2F74-4F64-9298-8AB5B3EBA373}" name="State"/>
    <tableColumn id="3" xr3:uid="{E667D387-4E0C-47DC-98FC-0D138FDDBA99}" name="Avg. salary" dataDxfId="13"/>
    <tableColumn id="5" xr3:uid="{3C367B74-A62F-47C6-8A24-6F6EA5ADB009}" name="Latitude"/>
    <tableColumn id="6" xr3:uid="{C7414FF3-6178-47C4-8588-1E99755F4208}" name="Longitud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E56A508-A84A-4ADE-8EDD-0F7E3EBA7153}" name="TemperatureData" displayName="TemperatureData" ref="A1:G15" totalsRowShown="0">
  <tableColumns count="7">
    <tableColumn id="1" xr3:uid="{4D0533CB-DBB3-4E4A-A82E-94E64A7CEDF9}" name="High °F"/>
    <tableColumn id="2" xr3:uid="{B9EA6C14-F2C0-442C-89CE-35F62F5F26D0}" name="Low °F"/>
    <tableColumn id="3" xr3:uid="{E68C6E02-8071-4238-83C6-E91D329BA54B}" name="City"/>
    <tableColumn id="4" xr3:uid="{8B1E3F00-3B17-4AE0-A269-72404DE69830}" name="State"/>
    <tableColumn id="5" xr3:uid="{C7AF17E7-5EDD-4A97-9511-F78AE2FB5129}" name="High °C"/>
    <tableColumn id="6" xr3:uid="{5BE60C5F-868F-4F98-B6A7-16CCF358BE56}" name="Low °C"/>
    <tableColumn id="7" xr3:uid="{A8745F90-33B4-4A29-84B7-AB73876D59C4}" name="Column1" dataDxfId="12">
      <calculatedColumnFormula>VLOOKUP(TemperatureData[[#This Row],[City]],'Finalized Cities'!$B$3:$B$16,1,0)</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E67B639-E1CA-448B-8C72-BDE0354671BC}" name="Rainfall_Data" displayName="Rainfall_Data" ref="A1:F15" totalsRowShown="0">
  <tableColumns count="6">
    <tableColumn id="1" xr3:uid="{0F7EB395-BF92-4F6B-807E-9A93996BD1AD}" name="Days"/>
    <tableColumn id="2" xr3:uid="{D20805F0-8315-4A1C-8FB9-8B831ECD5F60}" name="City"/>
    <tableColumn id="6" xr3:uid="{93C4300E-CF69-4383-BF0E-91007712E7C0}" name="State" dataDxfId="11"/>
    <tableColumn id="3" xr3:uid="{FEF1532C-877B-47BC-98AC-331B829AA696}" name="Inches"/>
    <tableColumn id="4" xr3:uid="{D32A6A97-3158-4776-AEBC-7E9E3D8D1438}" name="Milli­metres"/>
    <tableColumn id="5" xr3:uid="{AA6C0ECC-633B-407A-931C-699D3DB738D1}" name="Filter" dataDxfId="10">
      <calculatedColumnFormula>VLOOKUP(Rainfall_Data[[#This Row],[City]],'Finalized Cities'!$B$3:$B$16,1,0)</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5F4E7AB-FE0F-4DFF-BB26-B95644CBAAB0}" name="Snowfall_Data" displayName="Snowfall_Data" ref="A1:C15" totalsRowShown="0">
  <sortState xmlns:xlrd2="http://schemas.microsoft.com/office/spreadsheetml/2017/richdata2" ref="A2:B13">
    <sortCondition ref="B1:B13"/>
  </sortState>
  <tableColumns count="3">
    <tableColumn id="1" xr3:uid="{66CF2DB8-B3CC-44AD-8E11-36FF45CC9B78}" name="City"/>
    <tableColumn id="2" xr3:uid="{0BFD0480-2F2E-4C9D-8D30-FC6D4E35EE85}" name="Average Snowfall (in.)" dataDxfId="9"/>
    <tableColumn id="3" xr3:uid="{DB7AE9C5-9204-4D83-A5B3-C0A0859105C9}" name="Column1" dataDxfId="8">
      <calculatedColumnFormula>VLOOKUP(Snowfall_Data[[#This Row],[City]],'Finalized Cities'!$B$3:$B$16,1,0)</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A5E1799-24FB-402E-BF88-DA6F43DACA38}" name="TaxRates_Data" displayName="TaxRates_Data" ref="A1:G15" totalsRowShown="0">
  <sortState xmlns:xlrd2="http://schemas.microsoft.com/office/spreadsheetml/2017/richdata2" ref="A2:F15">
    <sortCondition ref="F1:F15"/>
  </sortState>
  <tableColumns count="7">
    <tableColumn id="1" xr3:uid="{4439938F-F456-4957-A111-1964F2E63507}" name="City"/>
    <tableColumn id="2" xr3:uid="{1EB296BF-6F22-443D-B3B5-AD6A50C2E759}" name="State Code"/>
    <tableColumn id="3" xr3:uid="{B45CFCFC-D103-4402-A56E-BA0D899C178E}" name="State Name"/>
    <tableColumn id="4" xr3:uid="{4851C018-2C2A-4223-90BC-3733890E19B1}" name="State Tax" dataDxfId="7" dataCellStyle="Percent"/>
    <tableColumn id="5" xr3:uid="{514BFB0D-01AA-4C8E-8600-0F934E130E94}" name="Local Tax" dataDxfId="6" dataCellStyle="Percent"/>
    <tableColumn id="6" xr3:uid="{89E0801C-DD25-41A7-8C59-201CCFBC5BAD}" name="Total Tax" dataDxfId="5" dataCellStyle="Percent"/>
    <tableColumn id="7" xr3:uid="{B7CF021E-7AE6-43E4-9152-E6400D3C51B2}" name="Column1" dataDxfId="4" dataCellStyle="Percent">
      <calculatedColumnFormula>VLOOKUP(TaxRates_Data[[#This Row],[City]],'Finalized Cities'!$B$3:$B$16,1,0)</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3C7050B-BCBD-4CEB-9967-9B9BD0428AB4}" name="CrimeRate_Data" displayName="CrimeRate_Data" ref="A1:G15" totalsRowShown="0">
  <tableColumns count="7">
    <tableColumn id="1" xr3:uid="{6D6FB159-5FBE-4642-AC30-22A7E24FD2AE}" name="Rank"/>
    <tableColumn id="2" xr3:uid="{4E2F39A4-6416-44C6-9102-21C6BA134C43}" name="City"/>
    <tableColumn id="6" xr3:uid="{96D3112E-F47D-4356-B2FE-2B0CCC8855E2}" name="State Code"/>
    <tableColumn id="5" xr3:uid="{F62314FF-7E48-40B2-941A-D336DA6174F7}" name="State Name" dataDxfId="3"/>
    <tableColumn id="3" xr3:uid="{A9EB7AE1-AA44-4947-8B1E-A80904052E19}" name="Crime Index"/>
    <tableColumn id="4" xr3:uid="{4F79C324-22E9-4B15-89F4-0ECC251254C8}" name="Safety Index"/>
    <tableColumn id="7" xr3:uid="{59321E88-CEF9-4464-943B-437BBB3FE150}" name="Column1" dataDxfId="2">
      <calculatedColumnFormula>VLOOKUP(CrimeRate_Data[[#This Row],[City]],'Finalized Cities'!$B$3:$B$16,1,0)</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E3204F3-4909-4493-B862-04B851C71F39}" name="Table9" displayName="Table9" ref="A1:B46" totalsRowShown="0">
  <tableColumns count="2">
    <tableColumn id="1" xr3:uid="{57B4CDA3-F50A-41C7-B3C5-44389A357358}" name="City"/>
    <tableColumn id="2" xr3:uid="{E753C7E0-FFB6-4A48-8241-3063DCE92C95}" name="Direct Flight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373E2F5-BFBA-479E-BF92-444722823115}" name="CostOfLivingData" displayName="CostOfLivingData" ref="A1:K15" totalsRowShown="0">
  <tableColumns count="11">
    <tableColumn id="1" xr3:uid="{06CBF7D4-975E-481E-98F1-6665B2E8467C}" name="Rank"/>
    <tableColumn id="2" xr3:uid="{F70AD135-679F-4826-B631-411E7E7CC195}" name="City"/>
    <tableColumn id="9" xr3:uid="{DDA7B171-4589-41C2-9D41-ED77D2D82DE1}" name="State Code"/>
    <tableColumn id="10" xr3:uid="{66F3B961-3D68-42F7-83C9-CA10CAE767D9}" name="State Name" dataDxfId="1"/>
    <tableColumn id="3" xr3:uid="{9BAB453B-6154-416E-99D5-5429AFAA6D51}" name="Cost of Living Index"/>
    <tableColumn id="4" xr3:uid="{EF105DB5-2F76-47DA-9CF3-5E2480E02D17}" name="Rent Index"/>
    <tableColumn id="5" xr3:uid="{2900F715-F482-439B-8B3F-2284E37D05B8}" name="Cost of Living Plus Rent Index"/>
    <tableColumn id="6" xr3:uid="{96B9381D-B90E-417B-B3FD-C755DBC2ED5F}" name="Groceries Index"/>
    <tableColumn id="7" xr3:uid="{4AEE43D9-23A6-403E-863D-9657EDDFCCFC}" name="Restaurant Price Index"/>
    <tableColumn id="8" xr3:uid="{EBC38448-26F9-4417-9F1F-FA37D6A7777C}" name="Local Purchasing Power Index"/>
    <tableColumn id="11" xr3:uid="{96152754-FCA2-4A60-9646-BE7A8EC8F4BF}" name="Column1" dataDxfId="0">
      <calculatedColumnFormula>VLOOKUP(CostOfLivingData[[#This Row],[City]],'Finalized Cities'!$B$3:$B$16,1,0)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699FDB9-EEC1-40D5-AFC4-F62C8DA7F068}">
  <we:reference id="wa104379640" version="3.4.7.3" store="en-US" storeType="OMEX"/>
  <we:alternateReferences>
    <we:reference id="WA104379640" version="3.4.7.3" store="WA104379640" storeType="OMEX"/>
  </we:alternateReferences>
  <we:properties>
    <we:property name="UdfFunctionsCorrected" value="&quot;true&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s://www.numbeo.com/cost-of-living/region_rankings_current.jsp?region=021" TargetMode="External"/><Relationship Id="rId7" Type="http://schemas.openxmlformats.org/officeDocument/2006/relationships/drawing" Target="../drawings/drawing3.xml"/><Relationship Id="rId2" Type="http://schemas.openxmlformats.org/officeDocument/2006/relationships/hyperlink" Target="https://www.currentresults.com/Weather/US/average-annual-temperatures-large-cities.php" TargetMode="External"/><Relationship Id="rId1" Type="http://schemas.openxmlformats.org/officeDocument/2006/relationships/hyperlink" Target="https://taxfoundation.org/sales-tax-rates-by-city-2021/" TargetMode="External"/><Relationship Id="rId6" Type="http://schemas.openxmlformats.org/officeDocument/2006/relationships/hyperlink" Target="https://flyustravels.com/blog/best-and-cheap-usa-to-india-flight-options/" TargetMode="External"/><Relationship Id="rId5" Type="http://schemas.openxmlformats.org/officeDocument/2006/relationships/hyperlink" Target="https://www.currentresults.com/Weather/US/annual-snowfall-by-city.php" TargetMode="External"/><Relationship Id="rId4" Type="http://schemas.openxmlformats.org/officeDocument/2006/relationships/hyperlink" Target="https://www.numbeo.com/crime/region_rankings.jsp?title=2023&amp;region=021"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ivotTable" Target="../pivotTables/pivotTable6.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ivotTable" Target="../pivotTables/pivotTable7.xml"/></Relationships>
</file>

<file path=xl/worksheets/_rels/sheet17.xml.rels><?xml version="1.0" encoding="UTF-8" standalone="yes"?>
<Relationships xmlns="http://schemas.openxmlformats.org/package/2006/relationships"><Relationship Id="rId3" Type="http://schemas.openxmlformats.org/officeDocument/2006/relationships/hyperlink" Target="https://www.numbeo.com/cost-of-living/region_rankings_current.jsp?region=021" TargetMode="External"/><Relationship Id="rId2" Type="http://schemas.openxmlformats.org/officeDocument/2006/relationships/hyperlink" Target="https://www.currentresults.com/Weather/US/average-annual-temperatures-large-cities.php" TargetMode="External"/><Relationship Id="rId1" Type="http://schemas.openxmlformats.org/officeDocument/2006/relationships/hyperlink" Target="https://taxfoundation.org/sales-tax-rates-by-city-2021/" TargetMode="External"/><Relationship Id="rId6" Type="http://schemas.openxmlformats.org/officeDocument/2006/relationships/hyperlink" Target="https://www.careerbuilder.com/advice/blog/average-salary-by-city" TargetMode="External"/><Relationship Id="rId5" Type="http://schemas.openxmlformats.org/officeDocument/2006/relationships/hyperlink" Target="https://www.numbeo.com/crime/region_rankings.jsp?title=2023&amp;region=021" TargetMode="External"/><Relationship Id="rId4" Type="http://schemas.openxmlformats.org/officeDocument/2006/relationships/hyperlink" Target="https://flyustravels.com/blog/best-and-cheap-usa-to-india-flight-option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4149A-F8CD-4706-99AA-055B24DC6BA3}">
  <sheetPr codeName="Sheet1"/>
  <dimension ref="A2:Y37"/>
  <sheetViews>
    <sheetView showGridLines="0" showRowColHeaders="0" zoomScale="70" zoomScaleNormal="70" workbookViewId="0"/>
  </sheetViews>
  <sheetFormatPr defaultRowHeight="14.25" x14ac:dyDescent="0.45"/>
  <cols>
    <col min="23" max="23" width="2" customWidth="1"/>
    <col min="24" max="24" width="13.1328125" bestFit="1" customWidth="1"/>
    <col min="25" max="25" width="13.86328125" bestFit="1" customWidth="1"/>
  </cols>
  <sheetData>
    <row r="2" spans="1:25" ht="14.45" customHeight="1" x14ac:dyDescent="0.45">
      <c r="B2" s="42" t="s">
        <v>385</v>
      </c>
      <c r="C2" s="42"/>
      <c r="D2" s="42"/>
      <c r="E2" s="42"/>
      <c r="F2" s="42"/>
      <c r="G2" s="42"/>
      <c r="H2" s="42"/>
      <c r="I2" s="42"/>
      <c r="J2" s="42"/>
      <c r="K2" s="42"/>
      <c r="L2" s="42"/>
      <c r="M2" s="42"/>
      <c r="N2" s="42"/>
      <c r="O2" s="42"/>
      <c r="P2" s="42"/>
      <c r="Q2" s="42"/>
      <c r="R2" s="42"/>
      <c r="S2" s="42"/>
      <c r="T2" s="42"/>
      <c r="U2" s="42"/>
      <c r="V2" s="42"/>
      <c r="W2" s="42"/>
      <c r="X2" s="42"/>
      <c r="Y2" s="42"/>
    </row>
    <row r="3" spans="1:25" ht="14.45" customHeight="1" x14ac:dyDescent="0.45">
      <c r="A3" s="20"/>
      <c r="B3" s="42"/>
      <c r="C3" s="42"/>
      <c r="D3" s="42"/>
      <c r="E3" s="42"/>
      <c r="F3" s="42"/>
      <c r="G3" s="42"/>
      <c r="H3" s="42"/>
      <c r="I3" s="42"/>
      <c r="J3" s="42"/>
      <c r="K3" s="42"/>
      <c r="L3" s="42"/>
      <c r="M3" s="42"/>
      <c r="N3" s="42"/>
      <c r="O3" s="42"/>
      <c r="P3" s="42"/>
      <c r="Q3" s="42"/>
      <c r="R3" s="42"/>
      <c r="S3" s="42"/>
      <c r="T3" s="42"/>
      <c r="U3" s="42"/>
      <c r="V3" s="42"/>
      <c r="W3" s="42"/>
      <c r="X3" s="42"/>
      <c r="Y3" s="42"/>
    </row>
    <row r="4" spans="1:25" ht="14.45" customHeight="1" x14ac:dyDescent="0.45">
      <c r="A4" s="20"/>
      <c r="B4" s="42"/>
      <c r="C4" s="42"/>
      <c r="D4" s="42"/>
      <c r="E4" s="42"/>
      <c r="F4" s="42"/>
      <c r="G4" s="42"/>
      <c r="H4" s="42"/>
      <c r="I4" s="42"/>
      <c r="J4" s="42"/>
      <c r="K4" s="42"/>
      <c r="L4" s="42"/>
      <c r="M4" s="42"/>
      <c r="N4" s="42"/>
      <c r="O4" s="42"/>
      <c r="P4" s="42"/>
      <c r="Q4" s="42"/>
      <c r="R4" s="42"/>
      <c r="S4" s="42"/>
      <c r="T4" s="42"/>
      <c r="U4" s="42"/>
      <c r="V4" s="42"/>
      <c r="W4" s="42"/>
      <c r="X4" s="42"/>
      <c r="Y4" s="42"/>
    </row>
    <row r="5" spans="1:25" ht="14.45" customHeight="1" x14ac:dyDescent="0.45">
      <c r="A5" s="20"/>
      <c r="B5" s="30"/>
      <c r="C5" s="30"/>
      <c r="D5" s="30"/>
      <c r="E5" s="30"/>
      <c r="F5" s="30"/>
      <c r="G5" s="30"/>
      <c r="H5" s="30"/>
      <c r="I5" s="30"/>
      <c r="J5" s="30"/>
      <c r="K5" s="30"/>
      <c r="L5" s="30"/>
      <c r="M5" s="30"/>
      <c r="N5" s="30"/>
      <c r="O5" s="30"/>
      <c r="P5" s="30"/>
      <c r="Q5" s="30"/>
      <c r="R5" s="30"/>
      <c r="S5" s="30"/>
      <c r="T5" s="30"/>
      <c r="U5" s="30"/>
      <c r="V5" s="30"/>
      <c r="W5" s="30"/>
      <c r="X5" s="30"/>
      <c r="Y5" s="30"/>
    </row>
    <row r="6" spans="1:25" x14ac:dyDescent="0.45">
      <c r="X6" s="11" t="s">
        <v>0</v>
      </c>
      <c r="Y6" t="s">
        <v>268</v>
      </c>
    </row>
    <row r="7" spans="1:25" x14ac:dyDescent="0.45">
      <c r="X7" s="12" t="s">
        <v>118</v>
      </c>
      <c r="Y7">
        <v>39.4</v>
      </c>
    </row>
    <row r="8" spans="1:25" x14ac:dyDescent="0.45">
      <c r="D8" s="41"/>
      <c r="E8" s="41"/>
      <c r="F8" s="41"/>
      <c r="X8" s="12" t="s">
        <v>62</v>
      </c>
      <c r="Y8">
        <v>40.299999999999997</v>
      </c>
    </row>
    <row r="9" spans="1:25" x14ac:dyDescent="0.45">
      <c r="X9" s="12" t="s">
        <v>91</v>
      </c>
      <c r="Y9">
        <v>40.4</v>
      </c>
    </row>
    <row r="10" spans="1:25" x14ac:dyDescent="0.45">
      <c r="X10" s="12" t="s">
        <v>38</v>
      </c>
      <c r="Y10">
        <v>45.3</v>
      </c>
    </row>
    <row r="11" spans="1:25" x14ac:dyDescent="0.45">
      <c r="X11" s="12" t="s">
        <v>25</v>
      </c>
      <c r="Y11">
        <v>47.7</v>
      </c>
    </row>
    <row r="12" spans="1:25" x14ac:dyDescent="0.45">
      <c r="X12" s="12" t="s">
        <v>35</v>
      </c>
      <c r="Y12">
        <v>49.1</v>
      </c>
    </row>
    <row r="13" spans="1:25" x14ac:dyDescent="0.45">
      <c r="X13" s="12" t="s">
        <v>64</v>
      </c>
      <c r="Y13">
        <v>51.1</v>
      </c>
    </row>
    <row r="14" spans="1:25" x14ac:dyDescent="0.45">
      <c r="X14" s="12" t="s">
        <v>22</v>
      </c>
      <c r="Y14">
        <v>52.2</v>
      </c>
    </row>
    <row r="15" spans="1:25" x14ac:dyDescent="0.45">
      <c r="X15" s="12" t="s">
        <v>17</v>
      </c>
      <c r="Y15">
        <v>52.8</v>
      </c>
    </row>
    <row r="16" spans="1:25" x14ac:dyDescent="0.45">
      <c r="X16" s="12" t="s">
        <v>47</v>
      </c>
      <c r="Y16">
        <v>53.6</v>
      </c>
    </row>
    <row r="17" spans="24:25" x14ac:dyDescent="0.45">
      <c r="X17" s="12" t="s">
        <v>129</v>
      </c>
      <c r="Y17">
        <v>60.1</v>
      </c>
    </row>
    <row r="18" spans="24:25" x14ac:dyDescent="0.45">
      <c r="X18" s="12" t="s">
        <v>46</v>
      </c>
      <c r="Y18">
        <v>61.1</v>
      </c>
    </row>
    <row r="19" spans="24:25" x14ac:dyDescent="0.45">
      <c r="X19" s="12" t="s">
        <v>78</v>
      </c>
      <c r="Y19">
        <v>64.900000000000006</v>
      </c>
    </row>
    <row r="20" spans="24:25" x14ac:dyDescent="0.45">
      <c r="X20" s="12" t="s">
        <v>13</v>
      </c>
      <c r="Y20">
        <v>66.099999999999994</v>
      </c>
    </row>
    <row r="23" spans="24:25" x14ac:dyDescent="0.45">
      <c r="X23" s="11" t="s">
        <v>0</v>
      </c>
      <c r="Y23" t="s">
        <v>362</v>
      </c>
    </row>
    <row r="24" spans="24:25" x14ac:dyDescent="0.45">
      <c r="X24" s="12" t="s">
        <v>46</v>
      </c>
      <c r="Y24" s="32">
        <v>96500</v>
      </c>
    </row>
    <row r="25" spans="24:25" x14ac:dyDescent="0.45">
      <c r="X25" s="12" t="s">
        <v>25</v>
      </c>
      <c r="Y25" s="32">
        <v>93000</v>
      </c>
    </row>
    <row r="26" spans="24:25" x14ac:dyDescent="0.45">
      <c r="X26" s="12" t="s">
        <v>118</v>
      </c>
      <c r="Y26" s="32">
        <v>91000</v>
      </c>
    </row>
    <row r="27" spans="24:25" x14ac:dyDescent="0.45">
      <c r="X27" s="12" t="s">
        <v>129</v>
      </c>
      <c r="Y27" s="32">
        <v>85500</v>
      </c>
    </row>
    <row r="28" spans="24:25" x14ac:dyDescent="0.45">
      <c r="X28" s="12" t="s">
        <v>17</v>
      </c>
      <c r="Y28" s="32">
        <v>84500</v>
      </c>
    </row>
    <row r="29" spans="24:25" x14ac:dyDescent="0.45">
      <c r="X29" s="12" t="s">
        <v>35</v>
      </c>
      <c r="Y29" s="32">
        <v>84000</v>
      </c>
    </row>
    <row r="30" spans="24:25" x14ac:dyDescent="0.45">
      <c r="X30" s="12" t="s">
        <v>62</v>
      </c>
      <c r="Y30" s="32">
        <v>81500</v>
      </c>
    </row>
    <row r="31" spans="24:25" x14ac:dyDescent="0.45">
      <c r="X31" s="12" t="s">
        <v>38</v>
      </c>
      <c r="Y31" s="32">
        <v>80000</v>
      </c>
    </row>
    <row r="32" spans="24:25" x14ac:dyDescent="0.45">
      <c r="X32" s="12" t="s">
        <v>22</v>
      </c>
      <c r="Y32" s="32">
        <v>80000</v>
      </c>
    </row>
    <row r="33" spans="24:25" x14ac:dyDescent="0.45">
      <c r="X33" s="12" t="s">
        <v>91</v>
      </c>
      <c r="Y33" s="32">
        <v>79500</v>
      </c>
    </row>
    <row r="34" spans="24:25" x14ac:dyDescent="0.45">
      <c r="X34" s="12" t="s">
        <v>13</v>
      </c>
      <c r="Y34" s="32">
        <v>76000</v>
      </c>
    </row>
    <row r="35" spans="24:25" x14ac:dyDescent="0.45">
      <c r="X35" s="12" t="s">
        <v>64</v>
      </c>
      <c r="Y35" s="32">
        <v>76000</v>
      </c>
    </row>
    <row r="36" spans="24:25" x14ac:dyDescent="0.45">
      <c r="X36" s="12" t="s">
        <v>78</v>
      </c>
      <c r="Y36" s="32">
        <v>71000</v>
      </c>
    </row>
    <row r="37" spans="24:25" x14ac:dyDescent="0.45">
      <c r="X37" s="12" t="s">
        <v>47</v>
      </c>
      <c r="Y37" s="32">
        <v>71000</v>
      </c>
    </row>
  </sheetData>
  <mergeCells count="2">
    <mergeCell ref="D8:F8"/>
    <mergeCell ref="B2:Y4"/>
  </mergeCells>
  <conditionalFormatting sqref="X7:X23">
    <cfRule type="colorScale" priority="5">
      <colorScale>
        <cfvo type="min"/>
        <cfvo type="percentile" val="50"/>
        <cfvo type="max"/>
        <color rgb="FF5A8AC6"/>
        <color rgb="FFFCFCFF"/>
        <color rgb="FFF8696B"/>
      </colorScale>
    </cfRule>
  </conditionalFormatting>
  <conditionalFormatting pivot="1" sqref="Y7:Y20">
    <cfRule type="colorScale" priority="3">
      <colorScale>
        <cfvo type="min"/>
        <cfvo type="percentile" val="50"/>
        <cfvo type="max"/>
        <color theme="7" tint="0.59999389629810485"/>
        <color theme="7" tint="0.39997558519241921"/>
        <color theme="7" tint="-0.249977111117893"/>
      </colorScale>
    </cfRule>
  </conditionalFormatting>
  <conditionalFormatting pivot="1" sqref="Y24:Y37">
    <cfRule type="colorScale" priority="1">
      <colorScale>
        <cfvo type="min"/>
        <cfvo type="max"/>
        <color theme="7" tint="0.79998168889431442"/>
        <color theme="7" tint="-0.249977111117893"/>
      </colorScale>
    </cfRule>
  </conditionalFormatting>
  <pageMargins left="0.7" right="0.7" top="0.75" bottom="0.75" header="0.3" footer="0.3"/>
  <pageSetup orientation="portrait" horizontalDpi="1200" verticalDpi="1200" r:id="rId3"/>
  <drawing r:id="rId4"/>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2F29E3-DAEE-41F7-9BF6-0EF2BA37CD46}">
  <sheetPr codeName="Sheet8"/>
  <dimension ref="A2:Y11"/>
  <sheetViews>
    <sheetView showGridLines="0" showRowColHeaders="0" tabSelected="1" zoomScale="79" zoomScaleNormal="79" workbookViewId="0"/>
  </sheetViews>
  <sheetFormatPr defaultRowHeight="14.25" x14ac:dyDescent="0.45"/>
  <cols>
    <col min="3" max="3" width="11.19921875" customWidth="1"/>
    <col min="6" max="6" width="8.86328125" customWidth="1"/>
    <col min="16" max="16" width="4.796875" customWidth="1"/>
    <col min="17" max="17" width="8.86328125" customWidth="1"/>
    <col min="24" max="24" width="12" customWidth="1"/>
    <col min="25" max="25" width="11.796875" customWidth="1"/>
  </cols>
  <sheetData>
    <row r="2" spans="1:25" ht="14.45" customHeight="1" x14ac:dyDescent="0.45">
      <c r="B2" s="42" t="s">
        <v>386</v>
      </c>
      <c r="C2" s="42"/>
      <c r="D2" s="42"/>
      <c r="E2" s="42"/>
      <c r="F2" s="42"/>
      <c r="G2" s="42"/>
      <c r="H2" s="42"/>
      <c r="I2" s="42"/>
      <c r="J2" s="42"/>
      <c r="K2" s="42"/>
      <c r="L2" s="42"/>
      <c r="M2" s="42"/>
      <c r="N2" s="42"/>
      <c r="O2" s="42"/>
      <c r="P2" s="42"/>
      <c r="Q2" s="42"/>
      <c r="R2" s="42"/>
      <c r="S2" s="42"/>
      <c r="T2" s="42"/>
      <c r="U2" s="42"/>
      <c r="V2" s="42"/>
      <c r="W2" s="42"/>
      <c r="X2" s="42"/>
      <c r="Y2" s="42"/>
    </row>
    <row r="3" spans="1:25" ht="14.45" customHeight="1" x14ac:dyDescent="0.45">
      <c r="A3" s="21"/>
      <c r="B3" s="42"/>
      <c r="C3" s="42"/>
      <c r="D3" s="42"/>
      <c r="E3" s="42"/>
      <c r="F3" s="42"/>
      <c r="G3" s="42"/>
      <c r="H3" s="42"/>
      <c r="I3" s="42"/>
      <c r="J3" s="42"/>
      <c r="K3" s="42"/>
      <c r="L3" s="42"/>
      <c r="M3" s="42"/>
      <c r="N3" s="42"/>
      <c r="O3" s="42"/>
      <c r="P3" s="42"/>
      <c r="Q3" s="42"/>
      <c r="R3" s="42"/>
      <c r="S3" s="42"/>
      <c r="T3" s="42"/>
      <c r="U3" s="42"/>
      <c r="V3" s="42"/>
      <c r="W3" s="42"/>
      <c r="X3" s="42"/>
      <c r="Y3" s="42"/>
    </row>
    <row r="4" spans="1:25" ht="14.45" customHeight="1" x14ac:dyDescent="0.45">
      <c r="A4" s="21"/>
      <c r="B4" s="42"/>
      <c r="C4" s="42"/>
      <c r="D4" s="42"/>
      <c r="E4" s="42"/>
      <c r="F4" s="42"/>
      <c r="G4" s="42"/>
      <c r="H4" s="42"/>
      <c r="I4" s="42"/>
      <c r="J4" s="42"/>
      <c r="K4" s="42"/>
      <c r="L4" s="42"/>
      <c r="M4" s="42"/>
      <c r="N4" s="42"/>
      <c r="O4" s="42"/>
      <c r="P4" s="42"/>
      <c r="Q4" s="42"/>
      <c r="R4" s="42"/>
      <c r="S4" s="42"/>
      <c r="T4" s="42"/>
      <c r="U4" s="42"/>
      <c r="V4" s="42"/>
      <c r="W4" s="42"/>
      <c r="X4" s="42"/>
      <c r="Y4" s="42"/>
    </row>
    <row r="5" spans="1:25" ht="14.45" customHeight="1" x14ac:dyDescent="0.45">
      <c r="A5" s="21"/>
      <c r="B5" s="31"/>
      <c r="C5" s="31"/>
      <c r="D5" s="31"/>
      <c r="E5" s="31"/>
      <c r="F5" s="31"/>
      <c r="G5" s="31"/>
      <c r="H5" s="31"/>
      <c r="I5" s="31"/>
      <c r="J5" s="31"/>
      <c r="K5" s="31"/>
      <c r="L5" s="31"/>
      <c r="M5" s="31"/>
      <c r="N5" s="31"/>
      <c r="O5" s="31"/>
      <c r="P5" s="31"/>
      <c r="Q5" s="31"/>
      <c r="R5" s="31"/>
      <c r="S5" s="31"/>
      <c r="T5" s="31"/>
      <c r="U5" s="31"/>
      <c r="V5" s="31"/>
      <c r="W5" s="31"/>
      <c r="X5" s="31"/>
      <c r="Y5" s="31"/>
    </row>
    <row r="7" spans="1:25" ht="18" customHeight="1" x14ac:dyDescent="0.45">
      <c r="Q7" s="35"/>
    </row>
    <row r="8" spans="1:25" ht="18" x14ac:dyDescent="0.55000000000000004">
      <c r="D8" s="43" t="s">
        <v>35</v>
      </c>
      <c r="E8" s="43"/>
      <c r="G8" s="27"/>
    </row>
    <row r="11" spans="1:25" x14ac:dyDescent="0.45">
      <c r="Q11" s="36"/>
    </row>
  </sheetData>
  <mergeCells count="2">
    <mergeCell ref="B2:Y4"/>
    <mergeCell ref="D8:E8"/>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9E769AA2-FBAB-4944-8450-06D18B32DDA3}">
          <x14:formula1>
            <xm:f>'Finalized Cities'!$B$3:$B$16</xm:f>
          </x14:formula1>
          <xm:sqref>D8:E8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E49BA-7F0C-4D41-9134-F83E3447852C}">
  <sheetPr codeName="Sheet10"/>
  <dimension ref="A1:U16"/>
  <sheetViews>
    <sheetView showGridLines="0" showRowColHeaders="0" zoomScale="90" zoomScaleNormal="90" workbookViewId="0"/>
  </sheetViews>
  <sheetFormatPr defaultRowHeight="14.25" x14ac:dyDescent="0.45"/>
  <cols>
    <col min="6" max="6" width="26.53125" bestFit="1" customWidth="1"/>
    <col min="7" max="7" width="73.796875" customWidth="1"/>
    <col min="8" max="8" width="101.46484375" bestFit="1" customWidth="1"/>
    <col min="23" max="23" width="13.19921875" customWidth="1"/>
    <col min="24" max="24" width="11.796875" customWidth="1"/>
  </cols>
  <sheetData>
    <row r="1" spans="1:21" ht="14.45" customHeight="1" x14ac:dyDescent="0.45">
      <c r="B1" s="42" t="s">
        <v>386</v>
      </c>
      <c r="C1" s="42"/>
      <c r="D1" s="42"/>
      <c r="E1" s="42"/>
      <c r="F1" s="42"/>
      <c r="G1" s="42"/>
      <c r="H1" s="42"/>
      <c r="I1" s="42"/>
      <c r="J1" s="42"/>
      <c r="K1" s="42"/>
      <c r="L1" s="42"/>
      <c r="M1" s="40"/>
      <c r="N1" s="40"/>
      <c r="O1" s="40"/>
      <c r="P1" s="23"/>
      <c r="Q1" s="23"/>
      <c r="R1" s="23"/>
      <c r="S1" s="23"/>
      <c r="T1" s="23"/>
      <c r="U1" s="23"/>
    </row>
    <row r="2" spans="1:21" ht="14.45" customHeight="1" x14ac:dyDescent="0.45">
      <c r="A2" s="20"/>
      <c r="B2" s="42"/>
      <c r="C2" s="42"/>
      <c r="D2" s="42"/>
      <c r="E2" s="42"/>
      <c r="F2" s="42"/>
      <c r="G2" s="42"/>
      <c r="H2" s="42"/>
      <c r="I2" s="42"/>
      <c r="J2" s="42"/>
      <c r="K2" s="42"/>
      <c r="L2" s="42"/>
      <c r="M2" s="40"/>
      <c r="N2" s="40"/>
      <c r="O2" s="40"/>
      <c r="P2" s="23"/>
      <c r="Q2" s="23"/>
      <c r="R2" s="23"/>
      <c r="S2" s="23"/>
      <c r="T2" s="23"/>
      <c r="U2" s="23"/>
    </row>
    <row r="3" spans="1:21" ht="14.45" customHeight="1" x14ac:dyDescent="0.45">
      <c r="A3" s="20"/>
      <c r="B3" s="42"/>
      <c r="C3" s="42"/>
      <c r="D3" s="42"/>
      <c r="E3" s="42"/>
      <c r="F3" s="42"/>
      <c r="G3" s="42"/>
      <c r="H3" s="42"/>
      <c r="I3" s="42"/>
      <c r="J3" s="42"/>
      <c r="K3" s="42"/>
      <c r="L3" s="42"/>
      <c r="M3" s="40"/>
      <c r="N3" s="40"/>
      <c r="O3" s="40"/>
      <c r="P3" s="23"/>
      <c r="Q3" s="23"/>
      <c r="R3" s="23"/>
      <c r="S3" s="23"/>
      <c r="T3" s="23"/>
      <c r="U3" s="23"/>
    </row>
    <row r="4" spans="1:21" ht="14.45" customHeight="1" x14ac:dyDescent="0.45">
      <c r="A4" s="20"/>
      <c r="B4" s="42"/>
      <c r="C4" s="42"/>
      <c r="D4" s="42"/>
      <c r="E4" s="42"/>
      <c r="F4" s="42"/>
      <c r="G4" s="42"/>
      <c r="H4" s="42"/>
      <c r="I4" s="42"/>
      <c r="J4" s="42"/>
      <c r="K4" s="42"/>
      <c r="L4" s="42"/>
      <c r="M4" s="40"/>
      <c r="N4" s="40"/>
      <c r="O4" s="40"/>
      <c r="P4" s="23"/>
      <c r="Q4" s="23"/>
      <c r="R4" s="23"/>
      <c r="S4" s="23"/>
      <c r="T4" s="23"/>
      <c r="U4" s="23"/>
    </row>
    <row r="5" spans="1:21" ht="14.45" customHeight="1" x14ac:dyDescent="0.45">
      <c r="A5" s="20"/>
      <c r="B5" s="42"/>
      <c r="C5" s="42"/>
      <c r="D5" s="42"/>
      <c r="E5" s="42"/>
      <c r="F5" s="42"/>
      <c r="G5" s="42"/>
      <c r="H5" s="42"/>
      <c r="I5" s="42"/>
      <c r="J5" s="42"/>
      <c r="K5" s="42"/>
      <c r="L5" s="42"/>
      <c r="M5" s="40"/>
      <c r="N5" s="40"/>
      <c r="O5" s="40"/>
      <c r="P5" s="23"/>
      <c r="Q5" s="23"/>
      <c r="R5" s="23"/>
      <c r="S5" s="23"/>
      <c r="T5" s="23"/>
      <c r="U5" s="23"/>
    </row>
    <row r="8" spans="1:21" x14ac:dyDescent="0.45">
      <c r="D8" s="41"/>
      <c r="E8" s="41"/>
    </row>
    <row r="9" spans="1:21" x14ac:dyDescent="0.45">
      <c r="E9" s="24" t="s">
        <v>342</v>
      </c>
      <c r="F9" s="24" t="s">
        <v>243</v>
      </c>
      <c r="G9" s="24" t="s">
        <v>343</v>
      </c>
      <c r="H9" s="24" t="s">
        <v>388</v>
      </c>
    </row>
    <row r="10" spans="1:21" x14ac:dyDescent="0.45">
      <c r="E10" s="24">
        <v>1</v>
      </c>
      <c r="F10" s="25" t="s">
        <v>330</v>
      </c>
      <c r="G10" s="26" t="s">
        <v>345</v>
      </c>
      <c r="H10" s="25" t="s">
        <v>390</v>
      </c>
    </row>
    <row r="11" spans="1:21" x14ac:dyDescent="0.45">
      <c r="E11" s="24">
        <v>2</v>
      </c>
      <c r="F11" s="25" t="s">
        <v>3</v>
      </c>
      <c r="G11" s="26" t="s">
        <v>271</v>
      </c>
      <c r="H11" s="25" t="s">
        <v>389</v>
      </c>
    </row>
    <row r="12" spans="1:21" x14ac:dyDescent="0.45">
      <c r="E12" s="24">
        <v>3</v>
      </c>
      <c r="F12" s="25" t="s">
        <v>6</v>
      </c>
      <c r="G12" s="39" t="s">
        <v>387</v>
      </c>
      <c r="H12" s="25" t="s">
        <v>391</v>
      </c>
    </row>
    <row r="13" spans="1:21" x14ac:dyDescent="0.45">
      <c r="E13" s="24">
        <v>4</v>
      </c>
      <c r="F13" s="25" t="s">
        <v>5</v>
      </c>
      <c r="G13" s="26" t="s">
        <v>255</v>
      </c>
      <c r="H13" s="25" t="s">
        <v>393</v>
      </c>
    </row>
    <row r="14" spans="1:21" x14ac:dyDescent="0.45">
      <c r="E14" s="24">
        <v>5</v>
      </c>
      <c r="F14" s="25" t="s">
        <v>7</v>
      </c>
      <c r="G14" s="26" t="s">
        <v>254</v>
      </c>
      <c r="H14" s="25" t="s">
        <v>392</v>
      </c>
    </row>
    <row r="15" spans="1:21" x14ac:dyDescent="0.45">
      <c r="E15" s="24">
        <v>6</v>
      </c>
      <c r="F15" s="25" t="s">
        <v>8</v>
      </c>
      <c r="G15" s="26" t="s">
        <v>242</v>
      </c>
      <c r="H15" s="25" t="s">
        <v>394</v>
      </c>
    </row>
    <row r="16" spans="1:21" x14ac:dyDescent="0.45">
      <c r="E16" s="24">
        <v>7</v>
      </c>
      <c r="F16" s="25" t="s">
        <v>344</v>
      </c>
      <c r="G16" s="26" t="s">
        <v>346</v>
      </c>
      <c r="H16" s="25" t="s">
        <v>395</v>
      </c>
    </row>
  </sheetData>
  <mergeCells count="2">
    <mergeCell ref="D8:E8"/>
    <mergeCell ref="B1:L5"/>
  </mergeCells>
  <hyperlinks>
    <hyperlink ref="G15" r:id="rId1" xr:uid="{8A003FF8-24F4-42CE-B756-68ABAC32D439}"/>
    <hyperlink ref="G14" r:id="rId2" xr:uid="{071E0868-261E-4F8A-B60D-5F2677103648}"/>
    <hyperlink ref="G13" r:id="rId3" xr:uid="{FDBFFCCA-2AA1-47E8-A529-14884057C957}"/>
    <hyperlink ref="G11" r:id="rId4" xr:uid="{4DB93180-2D6D-426F-B1D5-4E103FA4FE91}"/>
    <hyperlink ref="G10" r:id="rId5" xr:uid="{C58BBAF3-1324-476B-A7DC-8008BA749BEA}"/>
    <hyperlink ref="G12" r:id="rId6" xr:uid="{7E6C9C0B-6387-4194-BE7D-DDDA97FC45C1}"/>
  </hyperlinks>
  <pageMargins left="0.7" right="0.7" top="0.75" bottom="0.75" header="0.3" footer="0.3"/>
  <drawing r:id="rId7"/>
  <tableParts count="1">
    <tablePart r:id="rId8"/>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F144C-3FD9-45C7-BCE2-9C4347D9C0C5}">
  <sheetPr codeName="Sheet12"/>
  <dimension ref="A2:Z8"/>
  <sheetViews>
    <sheetView showGridLines="0" showRowColHeaders="0" zoomScale="90" zoomScaleNormal="90" workbookViewId="0"/>
  </sheetViews>
  <sheetFormatPr defaultRowHeight="14.25" x14ac:dyDescent="0.45"/>
  <cols>
    <col min="24" max="24" width="13.19921875" customWidth="1"/>
    <col min="25" max="25" width="11.796875" customWidth="1"/>
  </cols>
  <sheetData>
    <row r="2" spans="1:26" ht="14.45" customHeight="1" x14ac:dyDescent="0.45">
      <c r="A2" t="s">
        <v>335</v>
      </c>
      <c r="B2" s="42" t="s">
        <v>386</v>
      </c>
      <c r="C2" s="42"/>
      <c r="D2" s="42"/>
      <c r="E2" s="42"/>
      <c r="F2" s="42"/>
      <c r="G2" s="42"/>
      <c r="H2" s="42"/>
      <c r="I2" s="42"/>
      <c r="J2" s="42"/>
      <c r="K2" s="42"/>
      <c r="L2" s="42"/>
      <c r="M2" s="42"/>
      <c r="N2" s="42"/>
      <c r="O2" s="42"/>
      <c r="P2" s="42"/>
      <c r="Q2" s="42"/>
      <c r="R2" s="42"/>
      <c r="S2" s="42"/>
      <c r="T2" s="42"/>
      <c r="U2" s="42"/>
      <c r="V2" s="42"/>
      <c r="W2" s="42"/>
      <c r="X2" s="42"/>
      <c r="Y2" s="42"/>
      <c r="Z2" s="42"/>
    </row>
    <row r="3" spans="1:26" ht="14.45" customHeight="1" x14ac:dyDescent="0.45">
      <c r="A3" s="20"/>
      <c r="B3" s="42"/>
      <c r="C3" s="42"/>
      <c r="D3" s="42"/>
      <c r="E3" s="42"/>
      <c r="F3" s="42"/>
      <c r="G3" s="42"/>
      <c r="H3" s="42"/>
      <c r="I3" s="42"/>
      <c r="J3" s="42"/>
      <c r="K3" s="42"/>
      <c r="L3" s="42"/>
      <c r="M3" s="42"/>
      <c r="N3" s="42"/>
      <c r="O3" s="42"/>
      <c r="P3" s="42"/>
      <c r="Q3" s="42"/>
      <c r="R3" s="42"/>
      <c r="S3" s="42"/>
      <c r="T3" s="42"/>
      <c r="U3" s="42"/>
      <c r="V3" s="42"/>
      <c r="W3" s="42"/>
      <c r="X3" s="42"/>
      <c r="Y3" s="42"/>
      <c r="Z3" s="42"/>
    </row>
    <row r="4" spans="1:26" ht="14.45" customHeight="1" x14ac:dyDescent="0.45">
      <c r="A4" s="20"/>
      <c r="B4" s="42"/>
      <c r="C4" s="42"/>
      <c r="D4" s="42"/>
      <c r="E4" s="42"/>
      <c r="F4" s="42"/>
      <c r="G4" s="42"/>
      <c r="H4" s="42"/>
      <c r="I4" s="42"/>
      <c r="J4" s="42"/>
      <c r="K4" s="42"/>
      <c r="L4" s="42"/>
      <c r="M4" s="42"/>
      <c r="N4" s="42"/>
      <c r="O4" s="42"/>
      <c r="P4" s="42"/>
      <c r="Q4" s="42"/>
      <c r="R4" s="42"/>
      <c r="S4" s="42"/>
      <c r="T4" s="42"/>
      <c r="U4" s="42"/>
      <c r="V4" s="42"/>
      <c r="W4" s="42"/>
      <c r="X4" s="42"/>
      <c r="Y4" s="42"/>
      <c r="Z4" s="42"/>
    </row>
    <row r="5" spans="1:26" ht="14.45" customHeight="1" x14ac:dyDescent="0.45">
      <c r="A5" s="20"/>
      <c r="B5" s="30"/>
      <c r="C5" s="30"/>
      <c r="D5" s="30"/>
      <c r="E5" s="30"/>
      <c r="F5" s="30"/>
      <c r="G5" s="30"/>
      <c r="H5" s="30"/>
      <c r="I5" s="30"/>
      <c r="J5" s="30"/>
      <c r="K5" s="30"/>
      <c r="L5" s="30"/>
      <c r="M5" s="30"/>
      <c r="N5" s="30"/>
      <c r="O5" s="30"/>
      <c r="P5" s="30"/>
      <c r="Q5" s="30"/>
      <c r="R5" s="30"/>
      <c r="S5" s="30"/>
      <c r="T5" s="30"/>
      <c r="U5" s="30"/>
      <c r="V5" s="30"/>
      <c r="W5" s="30"/>
      <c r="X5" s="30"/>
      <c r="Y5" s="30"/>
      <c r="Z5" s="30"/>
    </row>
    <row r="8" spans="1:26" x14ac:dyDescent="0.45">
      <c r="D8" s="41"/>
      <c r="E8" s="41"/>
      <c r="F8" s="41"/>
    </row>
  </sheetData>
  <mergeCells count="2">
    <mergeCell ref="D8:F8"/>
    <mergeCell ref="B2:Z4"/>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37349-1736-4437-A7B8-2D33953B6CD2}">
  <sheetPr codeName="Sheet11"/>
  <dimension ref="B1:D16"/>
  <sheetViews>
    <sheetView showGridLines="0" workbookViewId="0">
      <selection activeCell="C22" sqref="C22"/>
    </sheetView>
  </sheetViews>
  <sheetFormatPr defaultRowHeight="14.25" x14ac:dyDescent="0.45"/>
  <cols>
    <col min="1" max="1" width="2.33203125" customWidth="1"/>
    <col min="2" max="2" width="22" customWidth="1"/>
    <col min="3" max="3" width="13.1328125" bestFit="1" customWidth="1"/>
    <col min="4" max="4" width="12.46484375" bestFit="1" customWidth="1"/>
  </cols>
  <sheetData>
    <row r="1" spans="2:4" ht="9" customHeight="1" x14ac:dyDescent="0.45"/>
    <row r="2" spans="2:4" x14ac:dyDescent="0.45">
      <c r="B2" s="8" t="s">
        <v>0</v>
      </c>
      <c r="C2" t="s">
        <v>1</v>
      </c>
      <c r="D2" t="s">
        <v>323</v>
      </c>
    </row>
    <row r="3" spans="2:4" x14ac:dyDescent="0.45">
      <c r="B3" t="s">
        <v>13</v>
      </c>
      <c r="C3" t="str">
        <f>VLOOKUP(B3,TemperatureData[[City]:[State]],2,0)</f>
        <v>Illinois</v>
      </c>
      <c r="D3" t="str">
        <f>VLOOKUP(Table11[[#This Row],[City]],Table12[[#All],[City]],1,0)</f>
        <v>Chicago</v>
      </c>
    </row>
    <row r="4" spans="2:4" x14ac:dyDescent="0.45">
      <c r="B4" s="10" t="s">
        <v>78</v>
      </c>
      <c r="C4" t="str">
        <f>VLOOKUP(B4,TemperatureData[[City]:[State]],2,0)</f>
        <v>Pennsylvania</v>
      </c>
      <c r="D4" t="str">
        <f>VLOOKUP(Table11[[#This Row],[City]],Table12[[#All],[City]],1,0)</f>
        <v>Philadelphia</v>
      </c>
    </row>
    <row r="5" spans="2:4" x14ac:dyDescent="0.45">
      <c r="B5" t="s">
        <v>46</v>
      </c>
      <c r="C5" t="str">
        <f>VLOOKUP(B5,TemperatureData[[City]:[State]],2,0)</f>
        <v>California</v>
      </c>
      <c r="D5" t="str">
        <f>VLOOKUP(Table11[[#This Row],[City]],Table12[[#All],[City]],1,0)</f>
        <v>San Francisco</v>
      </c>
    </row>
    <row r="6" spans="2:4" x14ac:dyDescent="0.45">
      <c r="B6" s="10" t="s">
        <v>129</v>
      </c>
      <c r="C6" t="str">
        <f>VLOOKUP(B6,TemperatureData[[City]:[State]],2,0)</f>
        <v>DC</v>
      </c>
      <c r="D6" t="str">
        <f>VLOOKUP(Table11[[#This Row],[City]],Table12[[#All],[City]],1,0)</f>
        <v>Washington</v>
      </c>
    </row>
    <row r="7" spans="2:4" x14ac:dyDescent="0.45">
      <c r="B7" s="10" t="s">
        <v>47</v>
      </c>
      <c r="C7" t="str">
        <f>VLOOKUP(B7,TemperatureData[[City]:[State]],2,0)</f>
        <v>Arizona</v>
      </c>
      <c r="D7" t="str">
        <f>VLOOKUP(Table11[[#This Row],[City]],Table12[[#All],[City]],1,0)</f>
        <v>Phoenix</v>
      </c>
    </row>
    <row r="8" spans="2:4" x14ac:dyDescent="0.45">
      <c r="B8" s="10" t="s">
        <v>17</v>
      </c>
      <c r="C8" t="str">
        <f>VLOOKUP(B8,TemperatureData[[City]:[State]],2,0)</f>
        <v>Washington</v>
      </c>
      <c r="D8" t="str">
        <f>VLOOKUP(Table11[[#This Row],[City]],Table12[[#All],[City]],1,0)</f>
        <v>Seattle</v>
      </c>
    </row>
    <row r="9" spans="2:4" x14ac:dyDescent="0.45">
      <c r="B9" t="s">
        <v>22</v>
      </c>
      <c r="C9" t="str">
        <f>VLOOKUP(B9,TemperatureData[[City]:[State]],2,0)</f>
        <v>California</v>
      </c>
      <c r="D9" t="str">
        <f>VLOOKUP(Table11[[#This Row],[City]],Table12[[#All],[City]],1,0)</f>
        <v>Los Angeles</v>
      </c>
    </row>
    <row r="10" spans="2:4" x14ac:dyDescent="0.45">
      <c r="B10" s="10" t="s">
        <v>64</v>
      </c>
      <c r="C10" t="str">
        <f>VLOOKUP(B10,TemperatureData[[City]:[State]],2,0)</f>
        <v>Texas</v>
      </c>
      <c r="D10" t="str">
        <f>VLOOKUP(Table11[[#This Row],[City]],Table12[[#All],[City]],1,0)</f>
        <v>Dallas</v>
      </c>
    </row>
    <row r="11" spans="2:4" x14ac:dyDescent="0.45">
      <c r="B11" s="38" t="s">
        <v>35</v>
      </c>
      <c r="C11" t="str">
        <f>VLOOKUP(B11,TemperatureData[[City]:[State]],2,0)</f>
        <v>New York City</v>
      </c>
      <c r="D11" t="str">
        <f>VLOOKUP(Table11[[#This Row],[City]],Table12[[#All],[City]],1,0)</f>
        <v>New York City</v>
      </c>
    </row>
    <row r="12" spans="2:4" x14ac:dyDescent="0.45">
      <c r="B12" s="10" t="s">
        <v>25</v>
      </c>
      <c r="C12" t="str">
        <f>VLOOKUP(B12,TemperatureData[[City]:[State]],2,0)</f>
        <v>California</v>
      </c>
      <c r="D12" t="str">
        <f>VLOOKUP(Table11[[#This Row],[City]],Table12[[#All],[City]],1,0)</f>
        <v>San Jose</v>
      </c>
    </row>
    <row r="13" spans="2:4" x14ac:dyDescent="0.45">
      <c r="B13" s="10" t="s">
        <v>38</v>
      </c>
      <c r="C13" t="str">
        <f>VLOOKUP(B13,TemperatureData[[City]:[State]],2,0)</f>
        <v>Colorado</v>
      </c>
      <c r="D13" t="str">
        <f>VLOOKUP(Table11[[#This Row],[City]],Table12[[#All],[City]],1,0)</f>
        <v>Denver</v>
      </c>
    </row>
    <row r="14" spans="2:4" x14ac:dyDescent="0.45">
      <c r="B14" s="10" t="s">
        <v>91</v>
      </c>
      <c r="C14" t="str">
        <f>VLOOKUP(B14,TemperatureData[[City]:[State]],2,0)</f>
        <v>California</v>
      </c>
      <c r="D14" t="str">
        <f>VLOOKUP(Table11[[#This Row],[City]],Table12[[#All],[City]],1,0)</f>
        <v>San Diego</v>
      </c>
    </row>
    <row r="15" spans="2:4" x14ac:dyDescent="0.45">
      <c r="B15" t="s">
        <v>62</v>
      </c>
      <c r="C15" t="str">
        <f>VLOOKUP(B15,TemperatureData[[City]:[State]],2,0)</f>
        <v>Texas</v>
      </c>
      <c r="D15" t="str">
        <f>VLOOKUP(Table11[[#This Row],[City]],Table12[[#All],[City]],1,0)</f>
        <v>Austin</v>
      </c>
    </row>
    <row r="16" spans="2:4" x14ac:dyDescent="0.45">
      <c r="B16" s="10" t="s">
        <v>118</v>
      </c>
      <c r="C16" t="str">
        <f>VLOOKUP(B16,TemperatureData[[City]:[State]],2,0)</f>
        <v>Massachusetts</v>
      </c>
      <c r="D16" t="str">
        <f>VLOOKUP(Table11[[#This Row],[City]],Table12[[#All],[City]],1,0)</f>
        <v>Boston</v>
      </c>
    </row>
  </sheetData>
  <pageMargins left="0.7" right="0.7" top="0.75" bottom="0.75" header="0.3" footer="0.3"/>
  <pageSetup orientation="portrait" horizontalDpi="1200" verticalDpi="12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23C26-A1E2-4854-9FFE-62272CCB07C5}">
  <sheetPr codeName="Sheet13"/>
  <dimension ref="A2:L16"/>
  <sheetViews>
    <sheetView workbookViewId="0">
      <selection activeCell="C22" sqref="C22"/>
    </sheetView>
  </sheetViews>
  <sheetFormatPr defaultRowHeight="14.25" x14ac:dyDescent="0.45"/>
  <cols>
    <col min="1" max="1" width="13.6640625" customWidth="1"/>
    <col min="2" max="2" width="13" customWidth="1"/>
    <col min="3" max="3" width="12.6640625" customWidth="1"/>
    <col min="4" max="4" width="12" customWidth="1"/>
    <col min="5" max="5" width="10.1328125" customWidth="1"/>
    <col min="6" max="6" width="10.796875" customWidth="1"/>
    <col min="7" max="7" width="17.6640625" customWidth="1"/>
    <col min="8" max="8" width="14.46484375" bestFit="1" customWidth="1"/>
    <col min="9" max="9" width="14.1328125" customWidth="1"/>
    <col min="12" max="12" width="10.46484375" customWidth="1"/>
  </cols>
  <sheetData>
    <row r="2" spans="1:12" x14ac:dyDescent="0.45">
      <c r="A2" t="s">
        <v>326</v>
      </c>
      <c r="B2" t="s">
        <v>327</v>
      </c>
      <c r="C2" t="s">
        <v>328</v>
      </c>
      <c r="D2" t="s">
        <v>329</v>
      </c>
      <c r="E2" t="s">
        <v>330</v>
      </c>
      <c r="F2" t="s">
        <v>331</v>
      </c>
      <c r="G2" t="s">
        <v>334</v>
      </c>
      <c r="H2" t="s">
        <v>332</v>
      </c>
      <c r="I2" t="s">
        <v>333</v>
      </c>
      <c r="J2" t="s">
        <v>323</v>
      </c>
    </row>
    <row r="3" spans="1:12" x14ac:dyDescent="0.45">
      <c r="A3" t="str">
        <f>'City Information'!D8</f>
        <v>New York City</v>
      </c>
      <c r="B3">
        <f>_xlfn.IFNA(_xlfn.XLOOKUP($A$3,Temperatures!$C:$C,Temperatures!A:A),"-")</f>
        <v>63</v>
      </c>
      <c r="C3">
        <f>_xlfn.IFNA(_xlfn.XLOOKUP($A$3,Temperatures!$C:$C,Temperatures!B:B),"-")</f>
        <v>49</v>
      </c>
      <c r="D3">
        <f>_xlfn.IFNA(_xlfn.XLOOKUP(A3,Rainfall!B:B,Rainfall!A:A),"-")</f>
        <v>125</v>
      </c>
      <c r="E3">
        <f>_xlfn.IFNA(_xlfn.XLOOKUP(A3,Snowfall!A:A,Snowfall!B:B),"-")</f>
        <v>28.6</v>
      </c>
      <c r="F3" s="1">
        <f>_xlfn.IFNA(_xlfn.XLOOKUP(A3,'Tax Rates'!A:A,'Tax Rates'!F:F),"-")</f>
        <v>8.8749999999999996E-2</v>
      </c>
      <c r="G3">
        <f>_xlfn.IFNA(_xlfn.XLOOKUP(A3,'Crime Rate'!B:B,'Crime Rate'!E:E),"-")</f>
        <v>49.1</v>
      </c>
      <c r="H3" t="str">
        <f>_xlfn.IFNA(_xlfn.XLOOKUP(A3,Airports!A:A,Airports!B:B),"-")</f>
        <v>Direct Flights Available</v>
      </c>
      <c r="I3" s="22">
        <f>_xlfn.IFNA(_xlfn.XLOOKUP(A3,'Cost Of Living'!B:B,'Cost Of Living'!G:G),"-")</f>
        <v>100</v>
      </c>
      <c r="J3" t="str">
        <f>_xlfn.XLOOKUP(Calculations[[#This Row],[City Selected]],Table13[City],Table13[Tourist Attraction])</f>
        <v>-&gt; Statue of Liberty and Ellis Island
-&gt; Central Park
-&gt; Empire State Building
-&gt; Times Square
-&gt; Metropolitan Museum of Art
-&gt; One World Trade Center and 9/11 Memorial and Museum
-&gt; Broadway
-&gt; Rockefeller Center</v>
      </c>
      <c r="L3" t="s">
        <v>382</v>
      </c>
    </row>
    <row r="4" spans="1:12" x14ac:dyDescent="0.45">
      <c r="L4" t="s">
        <v>363</v>
      </c>
    </row>
    <row r="5" spans="1:12" x14ac:dyDescent="0.45">
      <c r="A5">
        <v>9</v>
      </c>
      <c r="L5" t="s">
        <v>364</v>
      </c>
    </row>
    <row r="7" spans="1:12" x14ac:dyDescent="0.45">
      <c r="A7" t="s">
        <v>336</v>
      </c>
    </row>
    <row r="8" spans="1:12" x14ac:dyDescent="0.45">
      <c r="A8" t="s">
        <v>339</v>
      </c>
      <c r="C8" s="18"/>
    </row>
    <row r="9" spans="1:12" x14ac:dyDescent="0.45">
      <c r="A9" t="s">
        <v>340</v>
      </c>
    </row>
    <row r="10" spans="1:12" x14ac:dyDescent="0.45">
      <c r="A10" t="s">
        <v>337</v>
      </c>
    </row>
    <row r="11" spans="1:12" x14ac:dyDescent="0.45">
      <c r="A11" t="s">
        <v>338</v>
      </c>
    </row>
    <row r="12" spans="1:12" x14ac:dyDescent="0.45">
      <c r="A12" t="s">
        <v>341</v>
      </c>
    </row>
    <row r="15" spans="1:12" hidden="1" x14ac:dyDescent="0.45">
      <c r="A15" t="s">
        <v>383</v>
      </c>
      <c r="B15" t="s">
        <v>365</v>
      </c>
      <c r="C15" t="s">
        <v>329</v>
      </c>
      <c r="D15" t="s">
        <v>330</v>
      </c>
      <c r="E15" t="s">
        <v>324</v>
      </c>
      <c r="F15" t="s">
        <v>3</v>
      </c>
      <c r="G15" t="s">
        <v>333</v>
      </c>
    </row>
    <row r="16" spans="1:12" hidden="1" x14ac:dyDescent="0.45">
      <c r="A16">
        <f>'City Information'!Q8</f>
        <v>0</v>
      </c>
      <c r="B16" t="e">
        <f>_xlfn.XLOOKUP(A16,Temperatures!A18:A19,Temperatures!B18:B19)</f>
        <v>#N/A</v>
      </c>
      <c r="C16" t="e">
        <f>_xlfn.XLOOKUP(A16,Rainfall!A18:A19,Rainfall!B18:B19)</f>
        <v>#N/A</v>
      </c>
      <c r="D16" t="e">
        <f>_xlfn.XLOOKUP(A16,Snowfall!A18:A19,Snowfall!B18:B19)</f>
        <v>#N/A</v>
      </c>
      <c r="E16" t="e">
        <f>_xlfn.XLOOKUP(A16,'Tax Rates'!A18:A19,'Tax Rates'!B18:B19)</f>
        <v>#N/A</v>
      </c>
      <c r="F16" t="e">
        <f>_xlfn.XLOOKUP(A16,'Crime Rate'!A17:A18,'Crime Rate'!B17:B18)</f>
        <v>#N/A</v>
      </c>
      <c r="G16" t="e">
        <f>_xlfn.XLOOKUP(A16,'Cost Of Living'!B18:B19,'Cost Of Living'!C18:C19)</f>
        <v>#N/A</v>
      </c>
    </row>
  </sheetData>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25137-07EA-4799-B2ED-3FAED326371B}">
  <sheetPr codeName="Sheet14"/>
  <dimension ref="B2:C16"/>
  <sheetViews>
    <sheetView showGridLines="0" workbookViewId="0">
      <selection activeCell="C22" sqref="C22"/>
    </sheetView>
  </sheetViews>
  <sheetFormatPr defaultRowHeight="14.25" x14ac:dyDescent="0.45"/>
  <cols>
    <col min="1" max="1" width="3" customWidth="1"/>
    <col min="2" max="2" width="12.46484375" bestFit="1" customWidth="1"/>
    <col min="3" max="3" width="50.1328125" customWidth="1"/>
  </cols>
  <sheetData>
    <row r="2" spans="2:3" x14ac:dyDescent="0.45">
      <c r="B2" t="s">
        <v>0</v>
      </c>
      <c r="C2" t="s">
        <v>366</v>
      </c>
    </row>
    <row r="3" spans="2:3" ht="85.5" x14ac:dyDescent="0.45">
      <c r="B3" t="s">
        <v>13</v>
      </c>
      <c r="C3" s="34" t="s">
        <v>381</v>
      </c>
    </row>
    <row r="4" spans="2:3" ht="114" x14ac:dyDescent="0.45">
      <c r="B4" s="10" t="s">
        <v>78</v>
      </c>
      <c r="C4" s="33" t="s">
        <v>368</v>
      </c>
    </row>
    <row r="5" spans="2:3" ht="114" x14ac:dyDescent="0.45">
      <c r="B5" s="9" t="s">
        <v>46</v>
      </c>
      <c r="C5" s="33" t="s">
        <v>369</v>
      </c>
    </row>
    <row r="6" spans="2:3" ht="114" x14ac:dyDescent="0.45">
      <c r="B6" s="10" t="s">
        <v>129</v>
      </c>
      <c r="C6" s="33" t="s">
        <v>370</v>
      </c>
    </row>
    <row r="7" spans="2:3" ht="114" x14ac:dyDescent="0.45">
      <c r="B7" s="10" t="s">
        <v>47</v>
      </c>
      <c r="C7" s="33" t="s">
        <v>371</v>
      </c>
    </row>
    <row r="8" spans="2:3" ht="114" x14ac:dyDescent="0.45">
      <c r="B8" s="9" t="s">
        <v>17</v>
      </c>
      <c r="C8" s="33" t="s">
        <v>372</v>
      </c>
    </row>
    <row r="9" spans="2:3" ht="114" x14ac:dyDescent="0.45">
      <c r="B9" s="9" t="s">
        <v>22</v>
      </c>
      <c r="C9" s="33" t="s">
        <v>373</v>
      </c>
    </row>
    <row r="10" spans="2:3" ht="114" x14ac:dyDescent="0.45">
      <c r="B10" s="10" t="s">
        <v>64</v>
      </c>
      <c r="C10" s="33" t="s">
        <v>374</v>
      </c>
    </row>
    <row r="11" spans="2:3" ht="114" x14ac:dyDescent="0.45">
      <c r="B11" s="14" t="s">
        <v>35</v>
      </c>
      <c r="C11" s="33" t="s">
        <v>375</v>
      </c>
    </row>
    <row r="12" spans="2:3" ht="114" x14ac:dyDescent="0.45">
      <c r="B12" s="9" t="s">
        <v>25</v>
      </c>
      <c r="C12" s="33" t="s">
        <v>376</v>
      </c>
    </row>
    <row r="13" spans="2:3" ht="114" x14ac:dyDescent="0.45">
      <c r="B13" s="10" t="s">
        <v>38</v>
      </c>
      <c r="C13" s="33" t="s">
        <v>377</v>
      </c>
    </row>
    <row r="14" spans="2:3" ht="114" x14ac:dyDescent="0.45">
      <c r="B14" s="10" t="s">
        <v>91</v>
      </c>
      <c r="C14" s="33" t="s">
        <v>378</v>
      </c>
    </row>
    <row r="15" spans="2:3" ht="114" x14ac:dyDescent="0.45">
      <c r="B15" t="s">
        <v>62</v>
      </c>
      <c r="C15" s="33" t="s">
        <v>379</v>
      </c>
    </row>
    <row r="16" spans="2:3" ht="114" x14ac:dyDescent="0.45">
      <c r="B16" s="10" t="s">
        <v>118</v>
      </c>
      <c r="C16" s="33" t="s">
        <v>380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F2CD0-82B8-4B13-B8C5-7A61FCFED1FA}">
  <sheetPr codeName="Sheet15"/>
  <dimension ref="A1:P125"/>
  <sheetViews>
    <sheetView workbookViewId="0">
      <selection activeCell="F17" sqref="F17 I28"/>
    </sheetView>
  </sheetViews>
  <sheetFormatPr defaultRowHeight="14.25" x14ac:dyDescent="0.45"/>
  <cols>
    <col min="1" max="1" width="14.796875" bestFit="1" customWidth="1"/>
    <col min="2" max="2" width="12.86328125" bestFit="1" customWidth="1"/>
    <col min="3" max="3" width="12" bestFit="1" customWidth="1"/>
    <col min="4" max="4" width="14.6640625" bestFit="1" customWidth="1"/>
    <col min="5" max="5" width="17.19921875" bestFit="1" customWidth="1"/>
    <col min="6" max="6" width="17.33203125" bestFit="1" customWidth="1"/>
    <col min="7" max="8" width="17.33203125" customWidth="1"/>
    <col min="11" max="11" width="12" bestFit="1" customWidth="1"/>
  </cols>
  <sheetData>
    <row r="1" spans="1:16" x14ac:dyDescent="0.45">
      <c r="A1" s="5" t="s">
        <v>276</v>
      </c>
      <c r="B1" s="8" t="s">
        <v>277</v>
      </c>
      <c r="C1" s="8" t="s">
        <v>278</v>
      </c>
      <c r="D1" s="5" t="s">
        <v>279</v>
      </c>
      <c r="E1" s="8" t="s">
        <v>280</v>
      </c>
      <c r="F1" s="5" t="s">
        <v>317</v>
      </c>
      <c r="G1" s="15" t="s">
        <v>321</v>
      </c>
      <c r="H1" s="15"/>
      <c r="K1" s="8" t="s">
        <v>278</v>
      </c>
    </row>
    <row r="2" spans="1:16" x14ac:dyDescent="0.45">
      <c r="A2" s="6" t="s">
        <v>81</v>
      </c>
      <c r="B2" s="9" t="s">
        <v>34</v>
      </c>
      <c r="C2" s="9" t="s">
        <v>123</v>
      </c>
      <c r="D2" s="6" t="s">
        <v>35</v>
      </c>
      <c r="E2" s="9" t="s">
        <v>132</v>
      </c>
      <c r="F2" s="6" t="s">
        <v>132</v>
      </c>
      <c r="G2" s="16" t="s">
        <v>34</v>
      </c>
      <c r="H2" s="16"/>
      <c r="K2" s="9" t="s">
        <v>123</v>
      </c>
      <c r="L2" t="str">
        <f t="shared" ref="L2:L44" si="0">VLOOKUP(K2,$A$2:$A$125,1,0)</f>
        <v>Baltimore</v>
      </c>
      <c r="M2" t="str">
        <f t="shared" ref="M2:M44" si="1">VLOOKUP(K2,$B$2:$B$57,1,0)</f>
        <v>Baltimore</v>
      </c>
      <c r="N2" t="str">
        <f t="shared" ref="N2:N44" si="2">VLOOKUP(K2,$E$2:$E$59,1,0)</f>
        <v>Baltimore</v>
      </c>
      <c r="O2" t="e">
        <f>VLOOKUP(K2,Snowfall_Data[City],1,0)</f>
        <v>#N/A</v>
      </c>
      <c r="P2" t="str">
        <f t="shared" ref="P2:P44" si="3">VLOOKUP(K2,$G$2:$G$57,1,0)</f>
        <v>Baltimore</v>
      </c>
    </row>
    <row r="3" spans="1:16" x14ac:dyDescent="0.45">
      <c r="A3" s="7" t="s">
        <v>87</v>
      </c>
      <c r="B3" s="10" t="s">
        <v>62</v>
      </c>
      <c r="C3" s="10" t="s">
        <v>20</v>
      </c>
      <c r="D3" s="7" t="s">
        <v>13</v>
      </c>
      <c r="E3" s="10" t="s">
        <v>46</v>
      </c>
      <c r="F3" s="7" t="s">
        <v>19</v>
      </c>
      <c r="G3" t="s">
        <v>62</v>
      </c>
      <c r="K3" s="10" t="s">
        <v>20</v>
      </c>
      <c r="L3" t="str">
        <f t="shared" si="0"/>
        <v>Memphis</v>
      </c>
      <c r="M3" t="str">
        <f t="shared" si="1"/>
        <v>Memphis</v>
      </c>
      <c r="N3" t="str">
        <f t="shared" si="2"/>
        <v>Memphis</v>
      </c>
      <c r="O3" t="e">
        <f>VLOOKUP(K3,Snowfall_Data[City],1,0)</f>
        <v>#N/A</v>
      </c>
      <c r="P3" t="str">
        <f t="shared" si="3"/>
        <v>Memphis</v>
      </c>
    </row>
    <row r="4" spans="1:16" x14ac:dyDescent="0.45">
      <c r="A4" s="6" t="s">
        <v>133</v>
      </c>
      <c r="B4" s="9" t="s">
        <v>123</v>
      </c>
      <c r="C4" s="9" t="s">
        <v>125</v>
      </c>
      <c r="D4" s="6" t="s">
        <v>115</v>
      </c>
      <c r="E4" s="9" t="s">
        <v>35</v>
      </c>
      <c r="F4" s="6" t="s">
        <v>24</v>
      </c>
      <c r="G4" s="16" t="s">
        <v>123</v>
      </c>
      <c r="H4" s="16"/>
      <c r="K4" s="9" t="s">
        <v>125</v>
      </c>
      <c r="L4" t="str">
        <f t="shared" si="0"/>
        <v>Detroit</v>
      </c>
      <c r="M4" t="str">
        <f t="shared" si="1"/>
        <v>Detroit</v>
      </c>
      <c r="N4" t="str">
        <f t="shared" si="2"/>
        <v>Detroit</v>
      </c>
      <c r="O4" t="e">
        <f>VLOOKUP(K4,Snowfall_Data[City],1,0)</f>
        <v>#N/A</v>
      </c>
      <c r="P4" t="str">
        <f t="shared" si="3"/>
        <v>Detroit</v>
      </c>
    </row>
    <row r="5" spans="1:16" x14ac:dyDescent="0.45">
      <c r="A5" s="7" t="s">
        <v>75</v>
      </c>
      <c r="B5" s="10" t="s">
        <v>18</v>
      </c>
      <c r="C5" s="10" t="s">
        <v>81</v>
      </c>
      <c r="D5" s="7" t="s">
        <v>46</v>
      </c>
      <c r="E5" s="10" t="s">
        <v>16</v>
      </c>
      <c r="F5" s="7" t="s">
        <v>68</v>
      </c>
      <c r="G5" t="s">
        <v>18</v>
      </c>
      <c r="K5" s="14" t="s">
        <v>21</v>
      </c>
      <c r="L5" t="str">
        <f t="shared" si="0"/>
        <v>St. Louis</v>
      </c>
      <c r="M5" t="str">
        <f t="shared" si="1"/>
        <v>St. Louis</v>
      </c>
      <c r="N5" t="str">
        <f t="shared" si="2"/>
        <v>St. Louis</v>
      </c>
      <c r="O5" t="e">
        <f>VLOOKUP(K5,Snowfall_Data[City],1,0)</f>
        <v>#N/A</v>
      </c>
      <c r="P5" t="str">
        <f t="shared" si="3"/>
        <v>St. Louis</v>
      </c>
    </row>
    <row r="6" spans="1:16" x14ac:dyDescent="0.45">
      <c r="A6" s="6" t="s">
        <v>75</v>
      </c>
      <c r="B6" s="9" t="s">
        <v>118</v>
      </c>
      <c r="C6" s="9" t="s">
        <v>263</v>
      </c>
      <c r="D6" s="6" t="s">
        <v>22</v>
      </c>
      <c r="E6" s="9" t="s">
        <v>17</v>
      </c>
      <c r="F6" s="6" t="s">
        <v>306</v>
      </c>
      <c r="G6" s="16" t="s">
        <v>118</v>
      </c>
      <c r="H6" s="16"/>
      <c r="K6" s="10" t="s">
        <v>24</v>
      </c>
      <c r="L6" t="str">
        <f t="shared" si="0"/>
        <v>New Orleans</v>
      </c>
      <c r="M6" t="str">
        <f t="shared" si="1"/>
        <v>New Orleans</v>
      </c>
      <c r="N6" t="str">
        <f t="shared" si="2"/>
        <v>New Orleans</v>
      </c>
      <c r="O6" t="e">
        <f>VLOOKUP(K6,Snowfall_Data[City],1,0)</f>
        <v>#N/A</v>
      </c>
      <c r="P6" t="str">
        <f t="shared" si="3"/>
        <v>New Orleans</v>
      </c>
    </row>
    <row r="7" spans="1:16" x14ac:dyDescent="0.45">
      <c r="A7" s="7" t="s">
        <v>34</v>
      </c>
      <c r="B7" s="10" t="s">
        <v>39</v>
      </c>
      <c r="C7" s="10" t="s">
        <v>24</v>
      </c>
      <c r="D7" s="7" t="s">
        <v>50</v>
      </c>
      <c r="E7" s="10" t="s">
        <v>118</v>
      </c>
      <c r="F7" s="7" t="s">
        <v>307</v>
      </c>
      <c r="G7" t="s">
        <v>39</v>
      </c>
      <c r="K7" s="10" t="s">
        <v>131</v>
      </c>
      <c r="L7" t="str">
        <f t="shared" si="0"/>
        <v>Milwaukee</v>
      </c>
      <c r="M7" t="str">
        <f t="shared" si="1"/>
        <v>Milwaukee</v>
      </c>
      <c r="N7" t="str">
        <f t="shared" si="2"/>
        <v>Milwaukee</v>
      </c>
      <c r="O7" t="e">
        <f>VLOOKUP(K7,Snowfall_Data[City],1,0)</f>
        <v>#N/A</v>
      </c>
      <c r="P7" t="str">
        <f t="shared" si="3"/>
        <v>Milwaukee</v>
      </c>
    </row>
    <row r="8" spans="1:16" x14ac:dyDescent="0.45">
      <c r="A8" s="6" t="s">
        <v>76</v>
      </c>
      <c r="B8" s="9" t="s">
        <v>96</v>
      </c>
      <c r="C8" s="9" t="s">
        <v>16</v>
      </c>
      <c r="D8" s="6" t="s">
        <v>38</v>
      </c>
      <c r="E8" s="9" t="s">
        <v>91</v>
      </c>
      <c r="F8" s="6" t="s">
        <v>311</v>
      </c>
      <c r="G8" s="16" t="s">
        <v>96</v>
      </c>
      <c r="H8" s="16"/>
      <c r="K8" s="9" t="s">
        <v>13</v>
      </c>
      <c r="L8" t="str">
        <f t="shared" si="0"/>
        <v>Chicago</v>
      </c>
      <c r="M8" t="str">
        <f t="shared" si="1"/>
        <v>Chicago</v>
      </c>
      <c r="N8" t="str">
        <f t="shared" si="2"/>
        <v>Chicago</v>
      </c>
      <c r="O8" t="str">
        <f>VLOOKUP(K8,Snowfall_Data[City],1,0)</f>
        <v>Chicago</v>
      </c>
      <c r="P8" t="str">
        <f t="shared" si="3"/>
        <v>Chicago</v>
      </c>
    </row>
    <row r="9" spans="1:16" x14ac:dyDescent="0.45">
      <c r="A9" s="7" t="s">
        <v>62</v>
      </c>
      <c r="B9" s="10" t="s">
        <v>13</v>
      </c>
      <c r="C9" s="10" t="s">
        <v>131</v>
      </c>
      <c r="D9" s="7" t="s">
        <v>62</v>
      </c>
      <c r="E9" s="10" t="s">
        <v>25</v>
      </c>
      <c r="F9" s="7" t="s">
        <v>291</v>
      </c>
      <c r="G9" t="s">
        <v>13</v>
      </c>
      <c r="K9" s="10" t="s">
        <v>78</v>
      </c>
      <c r="L9" t="str">
        <f t="shared" si="0"/>
        <v>Philadelphia</v>
      </c>
      <c r="M9" t="str">
        <f t="shared" si="1"/>
        <v>Philadelphia</v>
      </c>
      <c r="N9" t="str">
        <f t="shared" si="2"/>
        <v>Philadelphia</v>
      </c>
      <c r="O9" t="str">
        <f>VLOOKUP(K9,Snowfall_Data[City],1,0)</f>
        <v>Philadelphia</v>
      </c>
      <c r="P9" t="str">
        <f t="shared" si="3"/>
        <v>Philadelphia</v>
      </c>
    </row>
    <row r="10" spans="1:16" x14ac:dyDescent="0.45">
      <c r="A10" s="6" t="s">
        <v>63</v>
      </c>
      <c r="B10" s="9" t="s">
        <v>84</v>
      </c>
      <c r="C10" s="9" t="s">
        <v>13</v>
      </c>
      <c r="D10" s="6" t="s">
        <v>17</v>
      </c>
      <c r="E10" s="9" t="s">
        <v>134</v>
      </c>
      <c r="F10" s="6" t="s">
        <v>61</v>
      </c>
      <c r="G10" s="16" t="s">
        <v>84</v>
      </c>
      <c r="H10" s="16"/>
      <c r="K10" s="9" t="s">
        <v>77</v>
      </c>
      <c r="L10" t="str">
        <f t="shared" si="0"/>
        <v>Cleveland</v>
      </c>
      <c r="M10" t="str">
        <f t="shared" si="1"/>
        <v>Cleveland</v>
      </c>
      <c r="N10" t="str">
        <f t="shared" si="2"/>
        <v>Cleveland</v>
      </c>
      <c r="O10" t="e">
        <f>VLOOKUP(K10,Snowfall_Data[City],1,0)</f>
        <v>#N/A</v>
      </c>
      <c r="P10" t="str">
        <f t="shared" si="3"/>
        <v>Cleveland</v>
      </c>
    </row>
    <row r="11" spans="1:16" x14ac:dyDescent="0.45">
      <c r="A11" s="7" t="s">
        <v>123</v>
      </c>
      <c r="B11" s="10" t="s">
        <v>77</v>
      </c>
      <c r="C11" s="10" t="s">
        <v>78</v>
      </c>
      <c r="D11" s="7" t="s">
        <v>118</v>
      </c>
      <c r="E11" s="10" t="s">
        <v>133</v>
      </c>
      <c r="F11" s="7" t="s">
        <v>62</v>
      </c>
      <c r="G11" t="s">
        <v>77</v>
      </c>
      <c r="K11" s="10" t="s">
        <v>68</v>
      </c>
      <c r="L11" t="str">
        <f t="shared" si="0"/>
        <v>Houston</v>
      </c>
      <c r="M11" t="str">
        <f t="shared" si="1"/>
        <v>Houston</v>
      </c>
      <c r="N11" t="str">
        <f t="shared" si="2"/>
        <v>Houston</v>
      </c>
      <c r="O11" t="e">
        <f>VLOOKUP(K11,Snowfall_Data[City],1,0)</f>
        <v>#N/A</v>
      </c>
      <c r="P11" t="str">
        <f t="shared" si="3"/>
        <v>Houston</v>
      </c>
    </row>
    <row r="12" spans="1:16" x14ac:dyDescent="0.45">
      <c r="A12" s="6" t="s">
        <v>19</v>
      </c>
      <c r="B12" s="9" t="s">
        <v>92</v>
      </c>
      <c r="C12" s="9" t="s">
        <v>77</v>
      </c>
      <c r="D12" s="6" t="s">
        <v>68</v>
      </c>
      <c r="E12" s="9" t="s">
        <v>42</v>
      </c>
      <c r="F12" s="6" t="s">
        <v>302</v>
      </c>
      <c r="G12" s="16" t="s">
        <v>92</v>
      </c>
      <c r="H12" s="16"/>
      <c r="K12" s="9" t="s">
        <v>34</v>
      </c>
      <c r="L12" t="str">
        <f t="shared" si="0"/>
        <v>Atlanta</v>
      </c>
      <c r="M12" t="str">
        <f t="shared" si="1"/>
        <v>Atlanta</v>
      </c>
      <c r="N12" t="str">
        <f t="shared" si="2"/>
        <v>Atlanta</v>
      </c>
      <c r="O12" t="e">
        <f>VLOOKUP(K12,Snowfall_Data[City],1,0)</f>
        <v>#N/A</v>
      </c>
      <c r="P12" t="str">
        <f t="shared" si="3"/>
        <v>Atlanta</v>
      </c>
    </row>
    <row r="13" spans="1:16" x14ac:dyDescent="0.45">
      <c r="A13" s="7" t="s">
        <v>18</v>
      </c>
      <c r="B13" s="10" t="s">
        <v>64</v>
      </c>
      <c r="C13" s="10" t="s">
        <v>68</v>
      </c>
      <c r="D13" s="7" t="s">
        <v>34</v>
      </c>
      <c r="E13" s="10" t="s">
        <v>129</v>
      </c>
      <c r="F13" s="7" t="s">
        <v>50</v>
      </c>
      <c r="G13" t="s">
        <v>64</v>
      </c>
      <c r="K13" s="9" t="s">
        <v>46</v>
      </c>
      <c r="L13" t="str">
        <f t="shared" si="0"/>
        <v>San Francisco</v>
      </c>
      <c r="M13" t="str">
        <f t="shared" si="1"/>
        <v>San Francisco</v>
      </c>
      <c r="N13" t="str">
        <f t="shared" si="2"/>
        <v>San Francisco</v>
      </c>
      <c r="O13" t="str">
        <f>VLOOKUP(K13,Snowfall_Data[City],1,0)</f>
        <v>San Francisco</v>
      </c>
      <c r="P13" t="str">
        <f t="shared" si="3"/>
        <v>San Francisco</v>
      </c>
    </row>
    <row r="14" spans="1:16" x14ac:dyDescent="0.45">
      <c r="A14" s="6" t="s">
        <v>124</v>
      </c>
      <c r="B14" s="9" t="s">
        <v>38</v>
      </c>
      <c r="C14" s="9" t="s">
        <v>34</v>
      </c>
      <c r="D14" s="6" t="s">
        <v>107</v>
      </c>
      <c r="E14" s="9" t="s">
        <v>107</v>
      </c>
      <c r="F14" s="6" t="s">
        <v>44</v>
      </c>
      <c r="G14" s="16" t="s">
        <v>38</v>
      </c>
      <c r="H14" s="16"/>
      <c r="K14" s="10" t="s">
        <v>129</v>
      </c>
      <c r="L14" t="str">
        <f t="shared" si="0"/>
        <v>Washington</v>
      </c>
      <c r="M14" t="str">
        <f t="shared" si="1"/>
        <v>Washington</v>
      </c>
      <c r="N14" t="str">
        <f t="shared" si="2"/>
        <v>Washington</v>
      </c>
      <c r="O14" t="str">
        <f>VLOOKUP(K14,Snowfall_Data[City],1,0)</f>
        <v>Washington</v>
      </c>
      <c r="P14" t="str">
        <f t="shared" si="3"/>
        <v>Washington</v>
      </c>
    </row>
    <row r="15" spans="1:16" x14ac:dyDescent="0.45">
      <c r="A15" s="7" t="s">
        <v>118</v>
      </c>
      <c r="B15" s="10" t="s">
        <v>125</v>
      </c>
      <c r="C15" s="10" t="s">
        <v>133</v>
      </c>
      <c r="D15" s="7" t="s">
        <v>266</v>
      </c>
      <c r="E15" s="10" t="s">
        <v>78</v>
      </c>
      <c r="F15" s="7" t="s">
        <v>18</v>
      </c>
      <c r="G15" t="s">
        <v>125</v>
      </c>
      <c r="K15" s="9" t="s">
        <v>102</v>
      </c>
      <c r="L15" t="str">
        <f t="shared" si="0"/>
        <v>Indianapolis</v>
      </c>
      <c r="M15" t="str">
        <f t="shared" si="1"/>
        <v>Indianapolis</v>
      </c>
      <c r="N15" t="str">
        <f t="shared" si="2"/>
        <v>Indianapolis</v>
      </c>
      <c r="O15" t="e">
        <f>VLOOKUP(K15,Snowfall_Data[City],1,0)</f>
        <v>#N/A</v>
      </c>
      <c r="P15" t="str">
        <f t="shared" si="3"/>
        <v>Indianapolis</v>
      </c>
    </row>
    <row r="16" spans="1:16" x14ac:dyDescent="0.45">
      <c r="A16" s="6" t="s">
        <v>39</v>
      </c>
      <c r="B16" s="9" t="s">
        <v>53</v>
      </c>
      <c r="C16" s="9" t="s">
        <v>46</v>
      </c>
      <c r="D16" s="6" t="s">
        <v>134</v>
      </c>
      <c r="E16" s="9" t="s">
        <v>13</v>
      </c>
      <c r="F16" s="6" t="s">
        <v>293</v>
      </c>
      <c r="G16" s="16" t="s">
        <v>53</v>
      </c>
      <c r="H16" s="16"/>
      <c r="K16" s="10" t="s">
        <v>37</v>
      </c>
      <c r="L16" t="str">
        <f t="shared" si="0"/>
        <v>Kansas City</v>
      </c>
      <c r="M16" t="str">
        <f t="shared" si="1"/>
        <v>Kansas City</v>
      </c>
      <c r="N16" t="str">
        <f t="shared" si="2"/>
        <v>Kansas City</v>
      </c>
      <c r="O16" t="e">
        <f>VLOOKUP(K16,Snowfall_Data[City],1,0)</f>
        <v>#N/A</v>
      </c>
      <c r="P16" t="str">
        <f t="shared" si="3"/>
        <v>Kansas City</v>
      </c>
    </row>
    <row r="17" spans="1:16" x14ac:dyDescent="0.45">
      <c r="A17" s="7" t="s">
        <v>116</v>
      </c>
      <c r="B17" s="10" t="s">
        <v>126</v>
      </c>
      <c r="C17" s="10" t="s">
        <v>129</v>
      </c>
      <c r="D17" s="7" t="s">
        <v>91</v>
      </c>
      <c r="E17" s="10" t="s">
        <v>96</v>
      </c>
      <c r="F17" s="7" t="s">
        <v>34</v>
      </c>
      <c r="G17" t="s">
        <v>126</v>
      </c>
      <c r="K17" s="9" t="s">
        <v>128</v>
      </c>
      <c r="L17" t="str">
        <f t="shared" si="0"/>
        <v>Louisville</v>
      </c>
      <c r="M17" t="str">
        <f t="shared" si="1"/>
        <v>Louisville</v>
      </c>
      <c r="N17" t="str">
        <f t="shared" si="2"/>
        <v>Louisville</v>
      </c>
      <c r="O17" t="e">
        <f>VLOOKUP(K17,Snowfall_Data[City],1,0)</f>
        <v>#N/A</v>
      </c>
      <c r="P17" t="str">
        <f t="shared" si="3"/>
        <v>Louisville</v>
      </c>
    </row>
    <row r="18" spans="1:16" x14ac:dyDescent="0.45">
      <c r="A18" s="6" t="s">
        <v>83</v>
      </c>
      <c r="B18" s="9" t="s">
        <v>252</v>
      </c>
      <c r="C18" s="9" t="s">
        <v>102</v>
      </c>
      <c r="E18" s="9" t="s">
        <v>98</v>
      </c>
      <c r="F18" s="6" t="s">
        <v>295</v>
      </c>
      <c r="G18" s="16" t="s">
        <v>252</v>
      </c>
      <c r="H18" s="16"/>
      <c r="K18" s="10" t="s">
        <v>94</v>
      </c>
      <c r="L18" t="str">
        <f t="shared" si="0"/>
        <v>Jacksonville</v>
      </c>
      <c r="M18" t="str">
        <f t="shared" si="1"/>
        <v>Jacksonville</v>
      </c>
      <c r="N18" t="str">
        <f t="shared" si="2"/>
        <v>Jacksonville</v>
      </c>
      <c r="O18" t="e">
        <f>VLOOKUP(K18,Snowfall_Data[City],1,0)</f>
        <v>#N/A</v>
      </c>
      <c r="P18" t="str">
        <f t="shared" si="3"/>
        <v>Jacksonville</v>
      </c>
    </row>
    <row r="19" spans="1:16" x14ac:dyDescent="0.45">
      <c r="A19" s="7" t="s">
        <v>96</v>
      </c>
      <c r="B19" s="10" t="s">
        <v>132</v>
      </c>
      <c r="C19" s="10" t="s">
        <v>37</v>
      </c>
      <c r="E19" s="10" t="s">
        <v>38</v>
      </c>
      <c r="F19" s="7" t="s">
        <v>20</v>
      </c>
      <c r="G19" t="s">
        <v>132</v>
      </c>
      <c r="K19" s="9" t="s">
        <v>74</v>
      </c>
      <c r="L19" t="str">
        <f t="shared" si="0"/>
        <v>Minneapolis</v>
      </c>
      <c r="M19" t="str">
        <f t="shared" si="1"/>
        <v>Minneapolis</v>
      </c>
      <c r="N19" t="str">
        <f t="shared" si="2"/>
        <v>Minneapolis</v>
      </c>
      <c r="O19" t="e">
        <f>VLOOKUP(K19,Snowfall_Data[City],1,0)</f>
        <v>#N/A</v>
      </c>
      <c r="P19" t="str">
        <f t="shared" si="3"/>
        <v>Minneapolis</v>
      </c>
    </row>
    <row r="20" spans="1:16" x14ac:dyDescent="0.45">
      <c r="A20" s="6" t="s">
        <v>119</v>
      </c>
      <c r="B20" s="9" t="s">
        <v>68</v>
      </c>
      <c r="C20" s="9" t="s">
        <v>128</v>
      </c>
      <c r="E20" s="9" t="s">
        <v>22</v>
      </c>
      <c r="F20" s="6" t="s">
        <v>304</v>
      </c>
      <c r="G20" s="16" t="s">
        <v>68</v>
      </c>
      <c r="H20" s="16"/>
      <c r="K20" s="10" t="s">
        <v>50</v>
      </c>
      <c r="L20" t="str">
        <f t="shared" si="0"/>
        <v>Las Vegas</v>
      </c>
      <c r="M20" t="str">
        <f t="shared" si="1"/>
        <v>Las Vegas</v>
      </c>
      <c r="N20" t="str">
        <f t="shared" si="2"/>
        <v>Las Vegas</v>
      </c>
      <c r="O20" t="e">
        <f>VLOOKUP(K20,Snowfall_Data[City],1,0)</f>
        <v>#N/A</v>
      </c>
      <c r="P20" t="str">
        <f t="shared" si="3"/>
        <v>Las Vegas</v>
      </c>
    </row>
    <row r="21" spans="1:16" x14ac:dyDescent="0.45">
      <c r="A21" s="7" t="s">
        <v>13</v>
      </c>
      <c r="B21" s="10" t="s">
        <v>102</v>
      </c>
      <c r="C21" s="10" t="s">
        <v>94</v>
      </c>
      <c r="E21" s="10" t="s">
        <v>26</v>
      </c>
      <c r="F21" s="7" t="s">
        <v>65</v>
      </c>
      <c r="G21" t="s">
        <v>102</v>
      </c>
      <c r="K21" s="9" t="s">
        <v>134</v>
      </c>
      <c r="L21" t="str">
        <f t="shared" si="0"/>
        <v>Portland</v>
      </c>
      <c r="M21" t="str">
        <f t="shared" si="1"/>
        <v>Portland</v>
      </c>
      <c r="N21" t="str">
        <f t="shared" si="2"/>
        <v>Portland</v>
      </c>
      <c r="O21" t="e">
        <f>VLOOKUP(K21,Snowfall_Data[City],1,0)</f>
        <v>#N/A</v>
      </c>
      <c r="P21" t="str">
        <f t="shared" si="3"/>
        <v>Portland</v>
      </c>
    </row>
    <row r="22" spans="1:16" x14ac:dyDescent="0.45">
      <c r="A22" s="6" t="s">
        <v>40</v>
      </c>
      <c r="B22" s="9" t="s">
        <v>94</v>
      </c>
      <c r="C22" s="9" t="s">
        <v>74</v>
      </c>
      <c r="E22" s="9" t="s">
        <v>24</v>
      </c>
      <c r="F22" s="6" t="s">
        <v>96</v>
      </c>
      <c r="G22" s="16" t="s">
        <v>94</v>
      </c>
      <c r="H22" s="16"/>
      <c r="K22" s="10" t="s">
        <v>47</v>
      </c>
      <c r="L22" t="str">
        <f t="shared" si="0"/>
        <v>Phoenix</v>
      </c>
      <c r="M22" t="str">
        <f t="shared" si="1"/>
        <v>Phoenix</v>
      </c>
      <c r="N22" t="str">
        <f t="shared" si="2"/>
        <v>Phoenix</v>
      </c>
      <c r="O22" t="str">
        <f>VLOOKUP(K22,Snowfall_Data[City],1,0)</f>
        <v>Phoenix</v>
      </c>
      <c r="P22" t="str">
        <f t="shared" si="3"/>
        <v>Phoenix</v>
      </c>
    </row>
    <row r="23" spans="1:16" x14ac:dyDescent="0.45">
      <c r="A23" s="7" t="s">
        <v>84</v>
      </c>
      <c r="B23" s="10" t="s">
        <v>37</v>
      </c>
      <c r="C23" s="10" t="s">
        <v>50</v>
      </c>
      <c r="E23" s="10" t="s">
        <v>44</v>
      </c>
      <c r="F23" s="7" t="s">
        <v>134</v>
      </c>
      <c r="G23" t="s">
        <v>37</v>
      </c>
      <c r="K23" s="9" t="s">
        <v>17</v>
      </c>
      <c r="L23" t="str">
        <f t="shared" si="0"/>
        <v>Seattle</v>
      </c>
      <c r="M23" t="str">
        <f t="shared" si="1"/>
        <v>Seattle</v>
      </c>
      <c r="N23" t="str">
        <f t="shared" si="2"/>
        <v>Seattle</v>
      </c>
      <c r="O23" t="str">
        <f>VLOOKUP(K23,Snowfall_Data[City],1,0)</f>
        <v>Seattle</v>
      </c>
      <c r="P23" t="str">
        <f t="shared" si="3"/>
        <v>Seattle</v>
      </c>
    </row>
    <row r="24" spans="1:16" x14ac:dyDescent="0.45">
      <c r="A24" s="6" t="s">
        <v>77</v>
      </c>
      <c r="B24" s="9" t="s">
        <v>50</v>
      </c>
      <c r="C24" s="9" t="s">
        <v>134</v>
      </c>
      <c r="E24" s="9" t="s">
        <v>74</v>
      </c>
      <c r="F24" s="6" t="s">
        <v>98</v>
      </c>
      <c r="G24" s="16" t="s">
        <v>50</v>
      </c>
      <c r="H24" s="16"/>
      <c r="K24" s="10" t="s">
        <v>107</v>
      </c>
      <c r="L24" t="str">
        <f t="shared" si="0"/>
        <v>Miami</v>
      </c>
      <c r="M24" t="str">
        <f t="shared" si="1"/>
        <v>Miami</v>
      </c>
      <c r="N24" t="str">
        <f t="shared" si="2"/>
        <v>Miami</v>
      </c>
      <c r="O24" t="e">
        <f>VLOOKUP(K24,Snowfall_Data[City],1,0)</f>
        <v>#N/A</v>
      </c>
      <c r="P24" t="str">
        <f t="shared" si="3"/>
        <v>Miami</v>
      </c>
    </row>
    <row r="25" spans="1:16" x14ac:dyDescent="0.45">
      <c r="A25" s="7" t="s">
        <v>71</v>
      </c>
      <c r="B25" s="10" t="s">
        <v>22</v>
      </c>
      <c r="C25" s="10" t="s">
        <v>47</v>
      </c>
      <c r="E25" s="10" t="s">
        <v>108</v>
      </c>
      <c r="F25" s="7" t="s">
        <v>120</v>
      </c>
      <c r="G25" t="s">
        <v>22</v>
      </c>
      <c r="K25" s="9" t="s">
        <v>22</v>
      </c>
      <c r="L25" t="str">
        <f t="shared" si="0"/>
        <v>Los Angeles</v>
      </c>
      <c r="M25" t="str">
        <f t="shared" si="1"/>
        <v>Los Angeles</v>
      </c>
      <c r="N25" t="str">
        <f t="shared" si="2"/>
        <v>Los Angeles</v>
      </c>
      <c r="O25" t="str">
        <f>VLOOKUP(K25,Snowfall_Data[City],1,0)</f>
        <v>Los Angeles</v>
      </c>
      <c r="P25" t="str">
        <f t="shared" si="3"/>
        <v>Los Angeles</v>
      </c>
    </row>
    <row r="26" spans="1:16" x14ac:dyDescent="0.45">
      <c r="A26" s="6" t="s">
        <v>92</v>
      </c>
      <c r="B26" s="9" t="s">
        <v>128</v>
      </c>
      <c r="C26" s="9" t="s">
        <v>17</v>
      </c>
      <c r="E26" s="9" t="s">
        <v>39</v>
      </c>
      <c r="F26" s="6" t="s">
        <v>45</v>
      </c>
      <c r="G26" s="16" t="s">
        <v>128</v>
      </c>
      <c r="H26" s="16"/>
      <c r="K26" s="10" t="s">
        <v>117</v>
      </c>
      <c r="L26" t="str">
        <f t="shared" si="0"/>
        <v>Orlando</v>
      </c>
      <c r="M26" t="str">
        <f t="shared" si="1"/>
        <v>Orlando</v>
      </c>
      <c r="N26" t="str">
        <f t="shared" si="2"/>
        <v>Orlando</v>
      </c>
      <c r="O26" t="e">
        <f>VLOOKUP(K26,Snowfall_Data[City],1,0)</f>
        <v>#N/A</v>
      </c>
      <c r="P26" t="str">
        <f t="shared" si="3"/>
        <v>Orlando</v>
      </c>
    </row>
    <row r="27" spans="1:16" x14ac:dyDescent="0.45">
      <c r="A27" s="7" t="s">
        <v>56</v>
      </c>
      <c r="B27" s="10" t="s">
        <v>20</v>
      </c>
      <c r="C27" s="10" t="s">
        <v>107</v>
      </c>
      <c r="E27" s="10" t="s">
        <v>111</v>
      </c>
      <c r="F27" s="7" t="s">
        <v>26</v>
      </c>
      <c r="G27" t="s">
        <v>20</v>
      </c>
      <c r="K27" s="9" t="s">
        <v>44</v>
      </c>
      <c r="L27" t="str">
        <f t="shared" si="0"/>
        <v>Tucson</v>
      </c>
      <c r="M27" t="str">
        <f t="shared" si="1"/>
        <v>Tucson</v>
      </c>
      <c r="N27" t="str">
        <f t="shared" si="2"/>
        <v>Tucson</v>
      </c>
      <c r="O27" t="e">
        <f>VLOOKUP(K27,Snowfall_Data[City],1,0)</f>
        <v>#N/A</v>
      </c>
      <c r="P27" t="str">
        <f t="shared" si="3"/>
        <v>Tucson</v>
      </c>
    </row>
    <row r="28" spans="1:16" x14ac:dyDescent="0.45">
      <c r="A28" s="6" t="s">
        <v>64</v>
      </c>
      <c r="B28" s="9" t="s">
        <v>107</v>
      </c>
      <c r="C28" s="9" t="s">
        <v>22</v>
      </c>
      <c r="E28" s="9" t="s">
        <v>64</v>
      </c>
      <c r="F28" s="6" t="s">
        <v>48</v>
      </c>
      <c r="G28" s="16" t="s">
        <v>107</v>
      </c>
      <c r="H28" s="16"/>
      <c r="K28" s="10" t="s">
        <v>64</v>
      </c>
      <c r="L28" t="str">
        <f t="shared" si="0"/>
        <v>Dallas</v>
      </c>
      <c r="M28" t="str">
        <f t="shared" si="1"/>
        <v>Dallas</v>
      </c>
      <c r="N28" t="str">
        <f t="shared" si="2"/>
        <v>Dallas</v>
      </c>
      <c r="O28" t="str">
        <f>VLOOKUP(K28,Snowfall_Data[City],1,0)</f>
        <v>Dallas</v>
      </c>
      <c r="P28" t="str">
        <f t="shared" si="3"/>
        <v>Dallas</v>
      </c>
    </row>
    <row r="29" spans="1:16" x14ac:dyDescent="0.45">
      <c r="A29" s="7" t="s">
        <v>38</v>
      </c>
      <c r="B29" s="10" t="s">
        <v>131</v>
      </c>
      <c r="C29" s="10" t="s">
        <v>117</v>
      </c>
      <c r="E29" s="10" t="s">
        <v>66</v>
      </c>
      <c r="F29" s="7" t="s">
        <v>81</v>
      </c>
      <c r="G29" t="s">
        <v>131</v>
      </c>
      <c r="K29" s="9" t="s">
        <v>42</v>
      </c>
      <c r="L29" t="str">
        <f t="shared" si="0"/>
        <v>Sacramento</v>
      </c>
      <c r="M29" t="str">
        <f t="shared" si="1"/>
        <v>Sacramento</v>
      </c>
      <c r="N29" t="str">
        <f t="shared" si="2"/>
        <v>Sacramento</v>
      </c>
      <c r="O29" t="e">
        <f>VLOOKUP(K29,Snowfall_Data[City],1,0)</f>
        <v>#N/A</v>
      </c>
      <c r="P29" t="str">
        <f t="shared" si="3"/>
        <v>Sacramento</v>
      </c>
    </row>
    <row r="30" spans="1:16" x14ac:dyDescent="0.45">
      <c r="A30" s="6" t="s">
        <v>105</v>
      </c>
      <c r="B30" s="9" t="s">
        <v>74</v>
      </c>
      <c r="C30" s="9" t="s">
        <v>44</v>
      </c>
      <c r="E30" s="9" t="s">
        <v>50</v>
      </c>
      <c r="F30" s="6" t="s">
        <v>312</v>
      </c>
      <c r="G30" s="16" t="s">
        <v>74</v>
      </c>
      <c r="H30" s="16"/>
      <c r="K30" s="10" t="s">
        <v>61</v>
      </c>
      <c r="L30" t="str">
        <f t="shared" si="0"/>
        <v>San Antonio</v>
      </c>
      <c r="M30" t="str">
        <f t="shared" si="1"/>
        <v>San Antonio</v>
      </c>
      <c r="N30" t="str">
        <f t="shared" si="2"/>
        <v>San Antonio</v>
      </c>
      <c r="O30" t="e">
        <f>VLOOKUP(K30,Snowfall_Data[City],1,0)</f>
        <v>#N/A</v>
      </c>
      <c r="P30" t="str">
        <f t="shared" si="3"/>
        <v>San Antonio</v>
      </c>
    </row>
    <row r="31" spans="1:16" x14ac:dyDescent="0.45">
      <c r="A31" s="7" t="s">
        <v>125</v>
      </c>
      <c r="B31" s="10" t="s">
        <v>26</v>
      </c>
      <c r="C31" s="10" t="s">
        <v>64</v>
      </c>
      <c r="E31" s="10" t="s">
        <v>77</v>
      </c>
      <c r="F31" s="7" t="s">
        <v>265</v>
      </c>
      <c r="G31" t="s">
        <v>26</v>
      </c>
      <c r="K31" s="14" t="s">
        <v>35</v>
      </c>
      <c r="L31" t="str">
        <f t="shared" si="0"/>
        <v>New York City</v>
      </c>
      <c r="M31" t="str">
        <f t="shared" si="1"/>
        <v>New York City</v>
      </c>
      <c r="N31" t="str">
        <f t="shared" si="2"/>
        <v>New York City</v>
      </c>
      <c r="O31" t="str">
        <f>VLOOKUP(K31,Snowfall_Data[City],1,0)</f>
        <v>New York City</v>
      </c>
      <c r="P31" t="str">
        <f t="shared" si="3"/>
        <v>New York City</v>
      </c>
    </row>
    <row r="32" spans="1:16" x14ac:dyDescent="0.45">
      <c r="A32" s="6" t="s">
        <v>93</v>
      </c>
      <c r="B32" s="9" t="s">
        <v>24</v>
      </c>
      <c r="C32" s="9" t="s">
        <v>42</v>
      </c>
      <c r="E32" s="9" t="s">
        <v>62</v>
      </c>
      <c r="F32" s="6" t="s">
        <v>310</v>
      </c>
      <c r="G32" s="16" t="s">
        <v>24</v>
      </c>
      <c r="H32" s="16"/>
      <c r="K32" s="10" t="s">
        <v>84</v>
      </c>
      <c r="L32" t="str">
        <f t="shared" si="0"/>
        <v>Cincinnati</v>
      </c>
      <c r="M32" t="str">
        <f t="shared" si="1"/>
        <v>Cincinnati</v>
      </c>
      <c r="N32" t="str">
        <f t="shared" si="2"/>
        <v>Cincinnati</v>
      </c>
      <c r="O32" t="e">
        <f>VLOOKUP(K32,Snowfall_Data[City],1,0)</f>
        <v>#N/A</v>
      </c>
      <c r="P32" t="str">
        <f t="shared" si="3"/>
        <v>Cincinnati</v>
      </c>
    </row>
    <row r="33" spans="1:16" x14ac:dyDescent="0.45">
      <c r="A33" s="7" t="s">
        <v>65</v>
      </c>
      <c r="B33" s="10" t="s">
        <v>35</v>
      </c>
      <c r="C33" s="10" t="s">
        <v>61</v>
      </c>
      <c r="E33" s="10" t="s">
        <v>45</v>
      </c>
      <c r="F33" s="7" t="s">
        <v>121</v>
      </c>
      <c r="G33" t="s">
        <v>35</v>
      </c>
      <c r="K33" s="9" t="s">
        <v>25</v>
      </c>
      <c r="L33" t="str">
        <f t="shared" si="0"/>
        <v>San Jose</v>
      </c>
      <c r="M33" t="str">
        <f t="shared" si="1"/>
        <v>San Jose</v>
      </c>
      <c r="N33" t="str">
        <f t="shared" si="2"/>
        <v>San Jose</v>
      </c>
      <c r="O33" t="str">
        <f>VLOOKUP(K33,Snowfall_Data[City],1,0)</f>
        <v>San Jose</v>
      </c>
      <c r="P33" t="str">
        <f t="shared" si="3"/>
        <v>San Jose</v>
      </c>
    </row>
    <row r="34" spans="1:16" x14ac:dyDescent="0.45">
      <c r="A34" s="6" t="s">
        <v>100</v>
      </c>
      <c r="B34" s="9" t="s">
        <v>45</v>
      </c>
      <c r="C34" s="9" t="s">
        <v>35</v>
      </c>
      <c r="E34" s="9" t="s">
        <v>34</v>
      </c>
      <c r="F34" s="6" t="s">
        <v>283</v>
      </c>
      <c r="G34" s="16" t="s">
        <v>45</v>
      </c>
      <c r="H34" s="16"/>
      <c r="K34" s="10" t="s">
        <v>132</v>
      </c>
      <c r="L34" t="str">
        <f t="shared" si="0"/>
        <v>Honolulu</v>
      </c>
      <c r="M34" t="str">
        <f t="shared" si="1"/>
        <v>Honolulu</v>
      </c>
      <c r="N34" t="str">
        <f t="shared" si="2"/>
        <v>Honolulu</v>
      </c>
      <c r="O34" t="e">
        <f>VLOOKUP(K34,Snowfall_Data[City],1,0)</f>
        <v>#N/A</v>
      </c>
      <c r="P34" t="str">
        <f t="shared" si="3"/>
        <v>Honolulu</v>
      </c>
    </row>
    <row r="35" spans="1:16" x14ac:dyDescent="0.45">
      <c r="A35" s="7" t="s">
        <v>88</v>
      </c>
      <c r="B35" s="10" t="s">
        <v>117</v>
      </c>
      <c r="C35" s="10" t="s">
        <v>84</v>
      </c>
      <c r="E35" s="10" t="s">
        <v>261</v>
      </c>
      <c r="F35" s="7" t="s">
        <v>95</v>
      </c>
      <c r="G35" t="s">
        <v>117</v>
      </c>
      <c r="K35" s="9" t="s">
        <v>92</v>
      </c>
      <c r="L35" t="str">
        <f t="shared" si="0"/>
        <v>Columbus</v>
      </c>
      <c r="M35" t="str">
        <f t="shared" si="1"/>
        <v>Columbus</v>
      </c>
      <c r="N35" t="str">
        <f t="shared" si="2"/>
        <v>Columbus</v>
      </c>
      <c r="O35" t="e">
        <f>VLOOKUP(K35,Snowfall_Data[City],1,0)</f>
        <v>#N/A</v>
      </c>
      <c r="P35" t="str">
        <f t="shared" si="3"/>
        <v>Columbus</v>
      </c>
    </row>
    <row r="36" spans="1:16" x14ac:dyDescent="0.45">
      <c r="A36" s="6" t="s">
        <v>101</v>
      </c>
      <c r="B36" s="9" t="s">
        <v>78</v>
      </c>
      <c r="C36" s="9" t="s">
        <v>25</v>
      </c>
      <c r="E36" s="9" t="s">
        <v>117</v>
      </c>
      <c r="F36" s="6" t="s">
        <v>127</v>
      </c>
      <c r="G36" s="16" t="s">
        <v>78</v>
      </c>
      <c r="H36" s="16"/>
      <c r="K36" s="10" t="s">
        <v>96</v>
      </c>
      <c r="L36" t="str">
        <f t="shared" si="0"/>
        <v>Charlotte</v>
      </c>
      <c r="M36" t="str">
        <f t="shared" si="1"/>
        <v>Charlotte</v>
      </c>
      <c r="N36" t="str">
        <f t="shared" si="2"/>
        <v>Charlotte</v>
      </c>
      <c r="O36" t="e">
        <f>VLOOKUP(K36,Snowfall_Data[City],1,0)</f>
        <v>#N/A</v>
      </c>
      <c r="P36" t="str">
        <f t="shared" si="3"/>
        <v>Charlotte</v>
      </c>
    </row>
    <row r="37" spans="1:16" x14ac:dyDescent="0.45">
      <c r="A37" s="7" t="s">
        <v>66</v>
      </c>
      <c r="B37" s="10" t="s">
        <v>47</v>
      </c>
      <c r="C37" s="10" t="s">
        <v>132</v>
      </c>
      <c r="E37" s="10" t="s">
        <v>55</v>
      </c>
      <c r="F37" s="7" t="s">
        <v>284</v>
      </c>
      <c r="G37" t="s">
        <v>47</v>
      </c>
      <c r="K37" s="9" t="s">
        <v>111</v>
      </c>
      <c r="L37" t="str">
        <f t="shared" si="0"/>
        <v>Tampa</v>
      </c>
      <c r="M37" t="str">
        <f t="shared" si="1"/>
        <v>Tampa</v>
      </c>
      <c r="N37" t="str">
        <f t="shared" si="2"/>
        <v>Tampa</v>
      </c>
      <c r="O37" t="e">
        <f>VLOOKUP(K37,Snowfall_Data[City],1,0)</f>
        <v>#N/A</v>
      </c>
      <c r="P37" t="str">
        <f t="shared" si="3"/>
        <v>Tampa</v>
      </c>
    </row>
    <row r="38" spans="1:16" x14ac:dyDescent="0.45">
      <c r="A38" s="6" t="s">
        <v>14</v>
      </c>
      <c r="B38" s="9" t="s">
        <v>108</v>
      </c>
      <c r="C38" s="9" t="s">
        <v>92</v>
      </c>
      <c r="E38" s="9" t="s">
        <v>47</v>
      </c>
      <c r="F38" s="6" t="s">
        <v>128</v>
      </c>
      <c r="G38" s="16" t="s">
        <v>108</v>
      </c>
      <c r="H38" s="16"/>
      <c r="K38" s="10" t="s">
        <v>38</v>
      </c>
      <c r="L38" t="str">
        <f t="shared" si="0"/>
        <v>Denver</v>
      </c>
      <c r="M38" t="str">
        <f t="shared" si="1"/>
        <v>Denver</v>
      </c>
      <c r="N38" t="str">
        <f t="shared" si="2"/>
        <v>Denver</v>
      </c>
      <c r="O38" t="str">
        <f>VLOOKUP(K38,Snowfall_Data[City],1,0)</f>
        <v>Denver</v>
      </c>
      <c r="P38" t="str">
        <f t="shared" si="3"/>
        <v>Denver</v>
      </c>
    </row>
    <row r="39" spans="1:16" x14ac:dyDescent="0.45">
      <c r="A39" s="7" t="s">
        <v>53</v>
      </c>
      <c r="B39" s="10" t="s">
        <v>134</v>
      </c>
      <c r="C39" s="10" t="s">
        <v>96</v>
      </c>
      <c r="E39" s="10" t="s">
        <v>131</v>
      </c>
      <c r="F39" s="7" t="s">
        <v>309</v>
      </c>
      <c r="G39" t="s">
        <v>134</v>
      </c>
      <c r="K39" s="10" t="s">
        <v>91</v>
      </c>
      <c r="L39" t="str">
        <f t="shared" si="0"/>
        <v>San Diego</v>
      </c>
      <c r="M39" t="str">
        <f t="shared" si="1"/>
        <v>San Diego</v>
      </c>
      <c r="N39" t="str">
        <f t="shared" si="2"/>
        <v>San Diego</v>
      </c>
      <c r="O39" t="str">
        <f>VLOOKUP(K39,Snowfall_Data[City],1,0)</f>
        <v>San Diego</v>
      </c>
      <c r="P39" t="str">
        <f t="shared" si="3"/>
        <v>San Diego</v>
      </c>
    </row>
    <row r="40" spans="1:16" x14ac:dyDescent="0.45">
      <c r="A40" s="6" t="s">
        <v>57</v>
      </c>
      <c r="B40" s="9" t="s">
        <v>253</v>
      </c>
      <c r="C40" s="9" t="s">
        <v>111</v>
      </c>
      <c r="E40" s="9" t="s">
        <v>32</v>
      </c>
      <c r="F40" s="6" t="s">
        <v>129</v>
      </c>
      <c r="G40" s="16" t="s">
        <v>253</v>
      </c>
      <c r="H40" s="16"/>
      <c r="K40" s="9" t="s">
        <v>62</v>
      </c>
      <c r="L40" t="str">
        <f t="shared" si="0"/>
        <v>Austin</v>
      </c>
      <c r="M40" t="str">
        <f t="shared" si="1"/>
        <v>Austin</v>
      </c>
      <c r="N40" t="str">
        <f t="shared" si="2"/>
        <v>Austin</v>
      </c>
      <c r="O40" t="str">
        <f>VLOOKUP(K40,Snowfall_Data[City],1,0)</f>
        <v>Austin</v>
      </c>
      <c r="P40" t="str">
        <f t="shared" si="3"/>
        <v>Austin</v>
      </c>
    </row>
    <row r="41" spans="1:16" x14ac:dyDescent="0.45">
      <c r="A41" s="7" t="s">
        <v>67</v>
      </c>
      <c r="B41" s="10" t="s">
        <v>98</v>
      </c>
      <c r="C41" s="10" t="s">
        <v>38</v>
      </c>
      <c r="E41" s="10" t="s">
        <v>262</v>
      </c>
      <c r="F41" s="7" t="s">
        <v>21</v>
      </c>
      <c r="G41" t="s">
        <v>98</v>
      </c>
      <c r="K41" s="10" t="s">
        <v>118</v>
      </c>
      <c r="L41" t="str">
        <f t="shared" si="0"/>
        <v>Boston</v>
      </c>
      <c r="M41" t="str">
        <f t="shared" si="1"/>
        <v>Boston</v>
      </c>
      <c r="N41" t="str">
        <f t="shared" si="2"/>
        <v>Boston</v>
      </c>
      <c r="O41" t="str">
        <f>VLOOKUP(K41,Snowfall_Data[City],1,0)</f>
        <v>Boston</v>
      </c>
      <c r="P41" t="str">
        <f t="shared" si="3"/>
        <v>Boston</v>
      </c>
    </row>
    <row r="42" spans="1:16" x14ac:dyDescent="0.45">
      <c r="A42" s="6" t="s">
        <v>85</v>
      </c>
      <c r="B42" s="9" t="s">
        <v>121</v>
      </c>
      <c r="C42" s="9" t="s">
        <v>270</v>
      </c>
      <c r="E42" s="9" t="s">
        <v>125</v>
      </c>
      <c r="F42" s="6" t="s">
        <v>37</v>
      </c>
      <c r="G42" s="16" t="s">
        <v>121</v>
      </c>
      <c r="H42" s="16"/>
      <c r="K42" s="10" t="s">
        <v>108</v>
      </c>
      <c r="L42" t="str">
        <f t="shared" si="0"/>
        <v>Pittsburgh</v>
      </c>
      <c r="M42" t="str">
        <f t="shared" si="1"/>
        <v>Pittsburgh</v>
      </c>
      <c r="N42" t="str">
        <f t="shared" si="2"/>
        <v>Pittsburgh</v>
      </c>
      <c r="O42" t="e">
        <f>VLOOKUP(K42,Snowfall_Data[City],1,0)</f>
        <v>#N/A</v>
      </c>
      <c r="P42" t="str">
        <f t="shared" si="3"/>
        <v>Pittsburgh</v>
      </c>
    </row>
    <row r="43" spans="1:16" x14ac:dyDescent="0.45">
      <c r="A43" s="7" t="s">
        <v>29</v>
      </c>
      <c r="B43" s="10" t="s">
        <v>41</v>
      </c>
      <c r="C43" s="10" t="s">
        <v>91</v>
      </c>
      <c r="E43" s="10" t="s">
        <v>92</v>
      </c>
      <c r="F43" s="7" t="s">
        <v>296</v>
      </c>
      <c r="G43" t="s">
        <v>41</v>
      </c>
      <c r="K43" s="9" t="s">
        <v>98</v>
      </c>
      <c r="L43" t="str">
        <f t="shared" si="0"/>
        <v>Raleigh</v>
      </c>
      <c r="M43" t="str">
        <f t="shared" si="1"/>
        <v>Raleigh</v>
      </c>
      <c r="N43" t="str">
        <f t="shared" si="2"/>
        <v>Raleigh</v>
      </c>
      <c r="O43" t="e">
        <f>VLOOKUP(K43,Snowfall_Data[City],1,0)</f>
        <v>#N/A</v>
      </c>
      <c r="P43" t="str">
        <f t="shared" si="3"/>
        <v>Raleigh</v>
      </c>
    </row>
    <row r="44" spans="1:16" x14ac:dyDescent="0.45">
      <c r="A44" s="6" t="s">
        <v>126</v>
      </c>
      <c r="B44" s="9" t="s">
        <v>79</v>
      </c>
      <c r="C44" s="9" t="s">
        <v>62</v>
      </c>
      <c r="E44" s="9" t="s">
        <v>130</v>
      </c>
      <c r="F44" s="6" t="s">
        <v>124</v>
      </c>
      <c r="G44" s="16" t="s">
        <v>79</v>
      </c>
      <c r="H44" s="16"/>
      <c r="K44" s="10" t="s">
        <v>86</v>
      </c>
      <c r="L44" t="str">
        <f t="shared" si="0"/>
        <v>Salt Lake City</v>
      </c>
      <c r="M44" t="str">
        <f t="shared" si="1"/>
        <v>Salt Lake City</v>
      </c>
      <c r="N44" t="str">
        <f t="shared" si="2"/>
        <v>Salt Lake City</v>
      </c>
      <c r="O44" t="e">
        <f>VLOOKUP(K44,Snowfall_Data[City],1,0)</f>
        <v>#N/A</v>
      </c>
      <c r="P44" t="str">
        <f t="shared" si="3"/>
        <v>Salt Lake City</v>
      </c>
    </row>
    <row r="45" spans="1:16" x14ac:dyDescent="0.45">
      <c r="A45" s="7" t="s">
        <v>113</v>
      </c>
      <c r="B45" s="10" t="s">
        <v>42</v>
      </c>
      <c r="C45" s="10" t="s">
        <v>118</v>
      </c>
      <c r="E45" s="10" t="s">
        <v>123</v>
      </c>
      <c r="F45" s="7" t="s">
        <v>78</v>
      </c>
      <c r="G45" t="s">
        <v>42</v>
      </c>
    </row>
    <row r="46" spans="1:16" x14ac:dyDescent="0.45">
      <c r="A46" s="6" t="s">
        <v>49</v>
      </c>
      <c r="B46" s="9" t="s">
        <v>86</v>
      </c>
      <c r="C46" s="9" t="s">
        <v>41</v>
      </c>
      <c r="E46" s="9" t="s">
        <v>124</v>
      </c>
      <c r="F46" s="6" t="s">
        <v>316</v>
      </c>
      <c r="G46" s="16" t="s">
        <v>86</v>
      </c>
      <c r="H46" s="16"/>
    </row>
    <row r="47" spans="1:16" x14ac:dyDescent="0.45">
      <c r="A47" s="7" t="s">
        <v>106</v>
      </c>
      <c r="B47" s="10" t="s">
        <v>61</v>
      </c>
      <c r="C47" s="10" t="s">
        <v>108</v>
      </c>
      <c r="E47" s="10" t="s">
        <v>102</v>
      </c>
      <c r="F47" s="7" t="s">
        <v>123</v>
      </c>
      <c r="G47" t="s">
        <v>61</v>
      </c>
    </row>
    <row r="48" spans="1:16" x14ac:dyDescent="0.45">
      <c r="A48" s="6" t="s">
        <v>132</v>
      </c>
      <c r="B48" s="9" t="s">
        <v>91</v>
      </c>
      <c r="C48" s="9" t="s">
        <v>98</v>
      </c>
      <c r="E48" s="9" t="s">
        <v>81</v>
      </c>
      <c r="F48" s="6" t="s">
        <v>314</v>
      </c>
      <c r="G48" s="16" t="s">
        <v>91</v>
      </c>
      <c r="H48" s="16"/>
    </row>
    <row r="49" spans="1:8" x14ac:dyDescent="0.45">
      <c r="A49" s="7" t="s">
        <v>68</v>
      </c>
      <c r="B49" s="10" t="s">
        <v>46</v>
      </c>
      <c r="C49" s="10" t="s">
        <v>124</v>
      </c>
      <c r="E49" s="10" t="s">
        <v>94</v>
      </c>
      <c r="F49" s="7" t="s">
        <v>300</v>
      </c>
      <c r="G49" t="s">
        <v>46</v>
      </c>
    </row>
    <row r="50" spans="1:8" x14ac:dyDescent="0.45">
      <c r="A50" s="6" t="s">
        <v>31</v>
      </c>
      <c r="B50" s="9" t="s">
        <v>25</v>
      </c>
      <c r="C50" s="9" t="s">
        <v>130</v>
      </c>
      <c r="E50" s="9" t="s">
        <v>68</v>
      </c>
      <c r="F50" s="6" t="s">
        <v>102</v>
      </c>
      <c r="G50" s="16" t="s">
        <v>25</v>
      </c>
      <c r="H50" s="16"/>
    </row>
    <row r="51" spans="1:8" x14ac:dyDescent="0.45">
      <c r="A51" s="7" t="s">
        <v>102</v>
      </c>
      <c r="B51" s="10" t="s">
        <v>17</v>
      </c>
      <c r="C51" s="10" t="s">
        <v>86</v>
      </c>
      <c r="E51" s="10" t="s">
        <v>37</v>
      </c>
      <c r="F51" s="7" t="s">
        <v>55</v>
      </c>
      <c r="G51" t="s">
        <v>17</v>
      </c>
    </row>
    <row r="52" spans="1:8" x14ac:dyDescent="0.45">
      <c r="A52" s="6" t="s">
        <v>89</v>
      </c>
      <c r="B52" s="9" t="s">
        <v>21</v>
      </c>
      <c r="C52" s="9" t="s">
        <v>89</v>
      </c>
      <c r="E52" s="9" t="s">
        <v>21</v>
      </c>
      <c r="F52" s="6" t="s">
        <v>287</v>
      </c>
      <c r="G52" s="16" t="s">
        <v>21</v>
      </c>
      <c r="H52" s="16"/>
    </row>
    <row r="53" spans="1:8" x14ac:dyDescent="0.45">
      <c r="A53" s="7" t="s">
        <v>69</v>
      </c>
      <c r="B53" s="10" t="s">
        <v>111</v>
      </c>
      <c r="E53" s="10" t="s">
        <v>61</v>
      </c>
      <c r="F53" s="7" t="s">
        <v>92</v>
      </c>
      <c r="G53" t="s">
        <v>111</v>
      </c>
    </row>
    <row r="54" spans="1:8" x14ac:dyDescent="0.45">
      <c r="A54" s="6" t="s">
        <v>94</v>
      </c>
      <c r="B54" s="9" t="s">
        <v>44</v>
      </c>
      <c r="E54" s="9" t="s">
        <v>264</v>
      </c>
      <c r="F54" s="6" t="s">
        <v>115</v>
      </c>
      <c r="G54" s="16" t="s">
        <v>44</v>
      </c>
      <c r="H54" s="16"/>
    </row>
    <row r="55" spans="1:8" x14ac:dyDescent="0.45">
      <c r="A55" s="7" t="s">
        <v>114</v>
      </c>
      <c r="B55" s="10" t="s">
        <v>48</v>
      </c>
      <c r="E55" s="10" t="s">
        <v>128</v>
      </c>
      <c r="F55" s="7" t="s">
        <v>35</v>
      </c>
      <c r="G55" t="s">
        <v>48</v>
      </c>
    </row>
    <row r="56" spans="1:8" x14ac:dyDescent="0.45">
      <c r="A56" s="6" t="s">
        <v>37</v>
      </c>
      <c r="B56" s="9" t="s">
        <v>122</v>
      </c>
      <c r="E56" s="9" t="s">
        <v>86</v>
      </c>
      <c r="F56" s="6" t="s">
        <v>103</v>
      </c>
      <c r="G56" s="16" t="s">
        <v>122</v>
      </c>
      <c r="H56" s="16"/>
    </row>
    <row r="57" spans="1:8" x14ac:dyDescent="0.45">
      <c r="A57" s="7" t="s">
        <v>58</v>
      </c>
      <c r="B57" s="10" t="s">
        <v>129</v>
      </c>
      <c r="E57" s="10" t="s">
        <v>20</v>
      </c>
      <c r="F57" s="7" t="s">
        <v>105</v>
      </c>
      <c r="G57" t="s">
        <v>129</v>
      </c>
    </row>
    <row r="58" spans="1:8" x14ac:dyDescent="0.45">
      <c r="A58" s="6" t="s">
        <v>50</v>
      </c>
      <c r="E58" s="9" t="s">
        <v>84</v>
      </c>
      <c r="F58" s="6" t="s">
        <v>291</v>
      </c>
      <c r="G58" s="16"/>
      <c r="H58" s="16"/>
    </row>
    <row r="59" spans="1:8" x14ac:dyDescent="0.45">
      <c r="A59" s="7" t="s">
        <v>127</v>
      </c>
      <c r="E59" s="10" t="s">
        <v>265</v>
      </c>
      <c r="F59" s="7" t="s">
        <v>253</v>
      </c>
    </row>
    <row r="60" spans="1:8" x14ac:dyDescent="0.45">
      <c r="A60" s="6" t="s">
        <v>97</v>
      </c>
      <c r="F60" s="6" t="s">
        <v>99</v>
      </c>
      <c r="G60" s="16"/>
      <c r="H60" s="16"/>
    </row>
    <row r="61" spans="1:8" x14ac:dyDescent="0.45">
      <c r="A61" s="7" t="s">
        <v>15</v>
      </c>
      <c r="F61" s="7" t="s">
        <v>13</v>
      </c>
    </row>
    <row r="62" spans="1:8" x14ac:dyDescent="0.45">
      <c r="A62" s="6" t="s">
        <v>22</v>
      </c>
      <c r="F62" s="6" t="s">
        <v>299</v>
      </c>
      <c r="G62" s="16"/>
      <c r="H62" s="16"/>
    </row>
    <row r="63" spans="1:8" x14ac:dyDescent="0.45">
      <c r="A63" s="7" t="s">
        <v>128</v>
      </c>
      <c r="F63" s="7" t="s">
        <v>313</v>
      </c>
    </row>
    <row r="64" spans="1:8" x14ac:dyDescent="0.45">
      <c r="A64" s="6" t="s">
        <v>59</v>
      </c>
      <c r="F64" s="6" t="s">
        <v>125</v>
      </c>
      <c r="G64" s="16"/>
      <c r="H64" s="16"/>
    </row>
    <row r="65" spans="1:8" x14ac:dyDescent="0.45">
      <c r="A65" s="7" t="s">
        <v>130</v>
      </c>
      <c r="F65" s="7" t="s">
        <v>118</v>
      </c>
    </row>
    <row r="66" spans="1:8" x14ac:dyDescent="0.45">
      <c r="A66" s="6" t="s">
        <v>60</v>
      </c>
      <c r="F66" s="6" t="s">
        <v>108</v>
      </c>
      <c r="G66" s="16"/>
      <c r="H66" s="16"/>
    </row>
    <row r="67" spans="1:8" x14ac:dyDescent="0.45">
      <c r="A67" s="7" t="s">
        <v>20</v>
      </c>
      <c r="F67" s="7" t="s">
        <v>130</v>
      </c>
    </row>
    <row r="68" spans="1:8" x14ac:dyDescent="0.45">
      <c r="A68" s="6" t="s">
        <v>54</v>
      </c>
      <c r="F68" s="6" t="s">
        <v>286</v>
      </c>
      <c r="G68" s="16"/>
      <c r="H68" s="16"/>
    </row>
    <row r="69" spans="1:8" x14ac:dyDescent="0.45">
      <c r="A69" s="7" t="s">
        <v>107</v>
      </c>
      <c r="F69" s="7" t="s">
        <v>301</v>
      </c>
    </row>
    <row r="70" spans="1:8" x14ac:dyDescent="0.45">
      <c r="A70" s="6" t="s">
        <v>131</v>
      </c>
      <c r="F70" s="6" t="s">
        <v>131</v>
      </c>
      <c r="G70" s="16"/>
      <c r="H70" s="16"/>
    </row>
    <row r="71" spans="1:8" x14ac:dyDescent="0.45">
      <c r="A71" s="7" t="s">
        <v>74</v>
      </c>
      <c r="F71" s="7" t="s">
        <v>32</v>
      </c>
    </row>
    <row r="72" spans="1:8" x14ac:dyDescent="0.45">
      <c r="A72" s="6" t="s">
        <v>82</v>
      </c>
      <c r="F72" s="6" t="s">
        <v>252</v>
      </c>
      <c r="G72" s="16"/>
      <c r="H72" s="16"/>
    </row>
    <row r="73" spans="1:8" x14ac:dyDescent="0.45">
      <c r="A73" s="7" t="s">
        <v>90</v>
      </c>
      <c r="F73" s="7" t="s">
        <v>305</v>
      </c>
    </row>
    <row r="74" spans="1:8" x14ac:dyDescent="0.45">
      <c r="A74" s="6" t="s">
        <v>26</v>
      </c>
      <c r="F74" s="6" t="s">
        <v>292</v>
      </c>
      <c r="G74" s="16"/>
      <c r="H74" s="16"/>
    </row>
    <row r="75" spans="1:8" x14ac:dyDescent="0.45">
      <c r="A75" s="7" t="s">
        <v>24</v>
      </c>
      <c r="F75" s="7" t="s">
        <v>285</v>
      </c>
    </row>
    <row r="76" spans="1:8" x14ac:dyDescent="0.45">
      <c r="A76" s="6" t="s">
        <v>35</v>
      </c>
      <c r="F76" s="6" t="s">
        <v>77</v>
      </c>
      <c r="G76" s="16"/>
      <c r="H76" s="16"/>
    </row>
    <row r="77" spans="1:8" x14ac:dyDescent="0.45">
      <c r="A77" s="7" t="s">
        <v>115</v>
      </c>
      <c r="F77" s="7" t="s">
        <v>86</v>
      </c>
    </row>
    <row r="78" spans="1:8" x14ac:dyDescent="0.45">
      <c r="A78" s="6" t="s">
        <v>120</v>
      </c>
      <c r="F78" s="6" t="s">
        <v>38</v>
      </c>
      <c r="G78" s="16"/>
      <c r="H78" s="16"/>
    </row>
    <row r="79" spans="1:8" x14ac:dyDescent="0.45">
      <c r="A79" s="7" t="s">
        <v>51</v>
      </c>
      <c r="F79" s="7" t="s">
        <v>282</v>
      </c>
    </row>
    <row r="80" spans="1:8" x14ac:dyDescent="0.45">
      <c r="A80" s="6" t="s">
        <v>16</v>
      </c>
      <c r="F80" s="6" t="s">
        <v>294</v>
      </c>
      <c r="G80" s="16"/>
      <c r="H80" s="16"/>
    </row>
    <row r="81" spans="1:8" x14ac:dyDescent="0.45">
      <c r="A81" s="7" t="s">
        <v>45</v>
      </c>
      <c r="F81" s="7" t="s">
        <v>298</v>
      </c>
    </row>
    <row r="82" spans="1:8" x14ac:dyDescent="0.45">
      <c r="A82" s="6" t="s">
        <v>103</v>
      </c>
      <c r="F82" s="6" t="s">
        <v>134</v>
      </c>
      <c r="G82" s="16"/>
      <c r="H82" s="16"/>
    </row>
    <row r="83" spans="1:8" x14ac:dyDescent="0.45">
      <c r="A83" s="7" t="s">
        <v>117</v>
      </c>
      <c r="F83" s="7" t="s">
        <v>133</v>
      </c>
    </row>
    <row r="84" spans="1:8" x14ac:dyDescent="0.45">
      <c r="A84" s="6" t="s">
        <v>30</v>
      </c>
      <c r="F84" s="6" t="s">
        <v>126</v>
      </c>
      <c r="G84" s="16"/>
      <c r="H84" s="16"/>
    </row>
    <row r="85" spans="1:8" x14ac:dyDescent="0.45">
      <c r="A85" s="7" t="s">
        <v>27</v>
      </c>
      <c r="F85" s="7" t="s">
        <v>290</v>
      </c>
    </row>
    <row r="86" spans="1:8" x14ac:dyDescent="0.45">
      <c r="A86" s="6" t="s">
        <v>112</v>
      </c>
      <c r="F86" s="6" t="s">
        <v>288</v>
      </c>
      <c r="G86" s="16"/>
      <c r="H86" s="16"/>
    </row>
    <row r="87" spans="1:8" x14ac:dyDescent="0.45">
      <c r="A87" s="7" t="s">
        <v>78</v>
      </c>
      <c r="F87" s="7" t="s">
        <v>297</v>
      </c>
    </row>
    <row r="88" spans="1:8" x14ac:dyDescent="0.45">
      <c r="A88" s="6" t="s">
        <v>47</v>
      </c>
      <c r="F88" s="6" t="s">
        <v>39</v>
      </c>
      <c r="G88" s="16"/>
      <c r="H88" s="16"/>
    </row>
    <row r="89" spans="1:8" x14ac:dyDescent="0.45">
      <c r="A89" s="7" t="s">
        <v>108</v>
      </c>
      <c r="F89" s="7" t="s">
        <v>303</v>
      </c>
    </row>
    <row r="90" spans="1:8" x14ac:dyDescent="0.45">
      <c r="A90" s="6" t="s">
        <v>70</v>
      </c>
      <c r="F90" s="6" t="s">
        <v>289</v>
      </c>
      <c r="G90" s="16"/>
      <c r="H90" s="16"/>
    </row>
    <row r="91" spans="1:8" x14ac:dyDescent="0.45">
      <c r="A91" s="7" t="s">
        <v>109</v>
      </c>
      <c r="F91" s="7" t="s">
        <v>308</v>
      </c>
    </row>
    <row r="92" spans="1:8" x14ac:dyDescent="0.45">
      <c r="A92" s="6" t="s">
        <v>134</v>
      </c>
      <c r="F92" s="6" t="s">
        <v>94</v>
      </c>
      <c r="G92" s="16"/>
      <c r="H92" s="16"/>
    </row>
    <row r="93" spans="1:8" x14ac:dyDescent="0.45">
      <c r="A93" s="7" t="s">
        <v>98</v>
      </c>
      <c r="F93" s="7" t="s">
        <v>15</v>
      </c>
    </row>
    <row r="94" spans="1:8" x14ac:dyDescent="0.45">
      <c r="A94" s="6" t="s">
        <v>55</v>
      </c>
      <c r="F94" s="6" t="s">
        <v>22</v>
      </c>
      <c r="G94" s="16"/>
      <c r="H94" s="16"/>
    </row>
    <row r="95" spans="1:8" x14ac:dyDescent="0.45">
      <c r="A95" s="7" t="s">
        <v>121</v>
      </c>
      <c r="F95" s="7" t="s">
        <v>107</v>
      </c>
    </row>
    <row r="96" spans="1:8" x14ac:dyDescent="0.45">
      <c r="A96" s="6" t="s">
        <v>41</v>
      </c>
      <c r="F96" s="6" t="s">
        <v>47</v>
      </c>
      <c r="G96" s="16"/>
      <c r="H96" s="16"/>
    </row>
    <row r="97" spans="1:8" x14ac:dyDescent="0.45">
      <c r="A97" s="7" t="s">
        <v>79</v>
      </c>
      <c r="F97" s="7" t="s">
        <v>42</v>
      </c>
    </row>
    <row r="98" spans="1:8" x14ac:dyDescent="0.45">
      <c r="A98" s="6" t="s">
        <v>42</v>
      </c>
      <c r="F98" s="6" t="s">
        <v>91</v>
      </c>
      <c r="G98" s="16"/>
      <c r="H98" s="16"/>
    </row>
    <row r="99" spans="1:8" x14ac:dyDescent="0.45">
      <c r="A99" s="7" t="s">
        <v>86</v>
      </c>
      <c r="F99" s="7" t="s">
        <v>46</v>
      </c>
    </row>
    <row r="100" spans="1:8" x14ac:dyDescent="0.45">
      <c r="A100" s="6" t="s">
        <v>61</v>
      </c>
      <c r="F100" s="6" t="s">
        <v>111</v>
      </c>
      <c r="G100" s="16"/>
      <c r="H100" s="16"/>
    </row>
    <row r="101" spans="1:8" x14ac:dyDescent="0.45">
      <c r="A101" s="7" t="s">
        <v>43</v>
      </c>
      <c r="F101" s="7" t="s">
        <v>315</v>
      </c>
    </row>
    <row r="102" spans="1:8" x14ac:dyDescent="0.45">
      <c r="A102" s="6" t="s">
        <v>91</v>
      </c>
    </row>
    <row r="103" spans="1:8" x14ac:dyDescent="0.45">
      <c r="A103" s="7" t="s">
        <v>46</v>
      </c>
    </row>
    <row r="104" spans="1:8" x14ac:dyDescent="0.45">
      <c r="A104" s="6" t="s">
        <v>25</v>
      </c>
    </row>
    <row r="105" spans="1:8" x14ac:dyDescent="0.45">
      <c r="A105" s="7" t="s">
        <v>28</v>
      </c>
    </row>
    <row r="106" spans="1:8" x14ac:dyDescent="0.45">
      <c r="A106" s="6" t="s">
        <v>23</v>
      </c>
    </row>
    <row r="107" spans="1:8" x14ac:dyDescent="0.45">
      <c r="A107" s="7" t="s">
        <v>73</v>
      </c>
    </row>
    <row r="108" spans="1:8" x14ac:dyDescent="0.45">
      <c r="A108" s="6" t="s">
        <v>17</v>
      </c>
    </row>
    <row r="109" spans="1:8" x14ac:dyDescent="0.45">
      <c r="A109" s="7" t="s">
        <v>32</v>
      </c>
    </row>
    <row r="110" spans="1:8" x14ac:dyDescent="0.45">
      <c r="A110" s="6" t="s">
        <v>52</v>
      </c>
    </row>
    <row r="111" spans="1:8" x14ac:dyDescent="0.45">
      <c r="A111" s="7" t="s">
        <v>21</v>
      </c>
    </row>
    <row r="112" spans="1:8" x14ac:dyDescent="0.45">
      <c r="A112" s="6" t="s">
        <v>80</v>
      </c>
    </row>
    <row r="113" spans="1:1" x14ac:dyDescent="0.45">
      <c r="A113" s="7" t="s">
        <v>110</v>
      </c>
    </row>
    <row r="114" spans="1:1" x14ac:dyDescent="0.45">
      <c r="A114" s="6" t="s">
        <v>33</v>
      </c>
    </row>
    <row r="115" spans="1:1" x14ac:dyDescent="0.45">
      <c r="A115" s="7" t="s">
        <v>12</v>
      </c>
    </row>
    <row r="116" spans="1:1" x14ac:dyDescent="0.45">
      <c r="A116" s="6" t="s">
        <v>111</v>
      </c>
    </row>
    <row r="117" spans="1:1" x14ac:dyDescent="0.45">
      <c r="A117" s="7" t="s">
        <v>72</v>
      </c>
    </row>
    <row r="118" spans="1:1" x14ac:dyDescent="0.45">
      <c r="A118" s="6" t="s">
        <v>99</v>
      </c>
    </row>
    <row r="119" spans="1:1" x14ac:dyDescent="0.45">
      <c r="A119" s="7" t="s">
        <v>44</v>
      </c>
    </row>
    <row r="120" spans="1:1" x14ac:dyDescent="0.45">
      <c r="A120" s="6" t="s">
        <v>48</v>
      </c>
    </row>
    <row r="121" spans="1:1" x14ac:dyDescent="0.45">
      <c r="A121" s="7" t="s">
        <v>122</v>
      </c>
    </row>
    <row r="122" spans="1:1" x14ac:dyDescent="0.45">
      <c r="A122" s="6" t="s">
        <v>129</v>
      </c>
    </row>
    <row r="123" spans="1:1" x14ac:dyDescent="0.45">
      <c r="A123" s="7" t="s">
        <v>95</v>
      </c>
    </row>
    <row r="124" spans="1:1" x14ac:dyDescent="0.45">
      <c r="A124" s="6" t="s">
        <v>104</v>
      </c>
    </row>
    <row r="125" spans="1:1" x14ac:dyDescent="0.45">
      <c r="A125" s="7" t="s">
        <v>36</v>
      </c>
    </row>
  </sheetData>
  <autoFilter ref="K1:P1" xr:uid="{F51F2CD0-82B8-4B13-B8C5-7A61FCFED1F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9533C-FC38-4CBA-82CE-7C976514E023}">
  <sheetPr codeName="Sheet16"/>
  <dimension ref="B1:F16"/>
  <sheetViews>
    <sheetView showGridLines="0" workbookViewId="0">
      <selection activeCell="C22" sqref="C22"/>
    </sheetView>
  </sheetViews>
  <sheetFormatPr defaultRowHeight="14.25" x14ac:dyDescent="0.45"/>
  <cols>
    <col min="1" max="1" width="2.86328125" customWidth="1"/>
    <col min="2" max="2" width="23" bestFit="1" customWidth="1"/>
    <col min="3" max="3" width="23" customWidth="1"/>
    <col min="4" max="4" width="11.796875" customWidth="1"/>
    <col min="5" max="5" width="10" bestFit="1" customWidth="1"/>
    <col min="6" max="6" width="14.1328125" bestFit="1" customWidth="1"/>
    <col min="8" max="8" width="12.33203125" bestFit="1" customWidth="1"/>
    <col min="9" max="9" width="10.19921875" bestFit="1" customWidth="1"/>
    <col min="10" max="13" width="9.46484375" bestFit="1" customWidth="1"/>
    <col min="14" max="14" width="8.46484375" bestFit="1" customWidth="1"/>
    <col min="15" max="15" width="9.46484375" bestFit="1" customWidth="1"/>
    <col min="16" max="16" width="8.46484375" bestFit="1" customWidth="1"/>
    <col min="17" max="17" width="7.46484375" bestFit="1" customWidth="1"/>
    <col min="18" max="20" width="8.46484375" bestFit="1" customWidth="1"/>
    <col min="21" max="21" width="7.46484375" bestFit="1" customWidth="1"/>
    <col min="22" max="22" width="8.46484375" bestFit="1" customWidth="1"/>
    <col min="23" max="23" width="9.6640625" bestFit="1" customWidth="1"/>
    <col min="24" max="24" width="12.1328125" bestFit="1" customWidth="1"/>
    <col min="25" max="25" width="9.6640625" bestFit="1" customWidth="1"/>
    <col min="26" max="26" width="12.1328125" bestFit="1" customWidth="1"/>
    <col min="27" max="27" width="9.6640625" bestFit="1" customWidth="1"/>
    <col min="28" max="28" width="12.1328125" bestFit="1" customWidth="1"/>
    <col min="29" max="29" width="9.6640625" bestFit="1" customWidth="1"/>
    <col min="30" max="30" width="12.1328125" bestFit="1" customWidth="1"/>
    <col min="31" max="31" width="9.6640625" bestFit="1" customWidth="1"/>
    <col min="32" max="32" width="12.1328125" bestFit="1" customWidth="1"/>
    <col min="33" max="33" width="9.6640625" bestFit="1" customWidth="1"/>
    <col min="34" max="34" width="12.1328125" bestFit="1" customWidth="1"/>
    <col min="35" max="35" width="9.6640625" bestFit="1" customWidth="1"/>
    <col min="36" max="36" width="12.1328125" bestFit="1" customWidth="1"/>
  </cols>
  <sheetData>
    <row r="1" spans="2:6" ht="8.4499999999999993" customHeight="1" x14ac:dyDescent="0.45"/>
    <row r="2" spans="2:6" x14ac:dyDescent="0.45">
      <c r="B2" t="s">
        <v>0</v>
      </c>
      <c r="C2" t="s">
        <v>1</v>
      </c>
      <c r="D2" t="s">
        <v>357</v>
      </c>
      <c r="E2" t="s">
        <v>360</v>
      </c>
      <c r="F2" t="s">
        <v>361</v>
      </c>
    </row>
    <row r="3" spans="2:6" x14ac:dyDescent="0.45">
      <c r="B3" t="s">
        <v>46</v>
      </c>
      <c r="C3" t="s">
        <v>347</v>
      </c>
      <c r="D3" s="28">
        <v>96500</v>
      </c>
      <c r="E3">
        <v>37.774900000000002</v>
      </c>
      <c r="F3">
        <v>-122.4194</v>
      </c>
    </row>
    <row r="4" spans="2:6" x14ac:dyDescent="0.45">
      <c r="B4" t="s">
        <v>25</v>
      </c>
      <c r="C4" t="s">
        <v>347</v>
      </c>
      <c r="D4" s="28">
        <v>93000</v>
      </c>
      <c r="E4">
        <v>37.338200000000001</v>
      </c>
      <c r="F4">
        <v>-121.88630000000001</v>
      </c>
    </row>
    <row r="5" spans="2:6" x14ac:dyDescent="0.45">
      <c r="B5" t="s">
        <v>17</v>
      </c>
      <c r="C5" t="s">
        <v>348</v>
      </c>
      <c r="D5" s="28">
        <v>84500</v>
      </c>
      <c r="E5">
        <v>47.606200000000001</v>
      </c>
      <c r="F5">
        <v>-122.3321</v>
      </c>
    </row>
    <row r="6" spans="2:6" x14ac:dyDescent="0.45">
      <c r="B6" t="s">
        <v>118</v>
      </c>
      <c r="C6" t="s">
        <v>349</v>
      </c>
      <c r="D6" s="28">
        <v>91000</v>
      </c>
      <c r="E6">
        <v>42.360100000000003</v>
      </c>
      <c r="F6">
        <v>-71.058899999999994</v>
      </c>
    </row>
    <row r="7" spans="2:6" x14ac:dyDescent="0.45">
      <c r="B7" t="s">
        <v>35</v>
      </c>
      <c r="C7" t="s">
        <v>350</v>
      </c>
      <c r="D7" s="28">
        <v>84000</v>
      </c>
      <c r="E7">
        <v>40.712800000000001</v>
      </c>
      <c r="F7">
        <v>-74.006</v>
      </c>
    </row>
    <row r="8" spans="2:6" x14ac:dyDescent="0.45">
      <c r="B8" t="s">
        <v>129</v>
      </c>
      <c r="C8" t="s">
        <v>351</v>
      </c>
      <c r="D8" s="28">
        <v>85500</v>
      </c>
      <c r="E8">
        <v>38.907200000000003</v>
      </c>
      <c r="F8">
        <v>-77.036900000000003</v>
      </c>
    </row>
    <row r="9" spans="2:6" x14ac:dyDescent="0.45">
      <c r="B9" t="s">
        <v>38</v>
      </c>
      <c r="C9" t="s">
        <v>352</v>
      </c>
      <c r="D9" s="28">
        <v>80000</v>
      </c>
      <c r="E9">
        <v>39.739199999999997</v>
      </c>
      <c r="F9">
        <v>-104.9903</v>
      </c>
    </row>
    <row r="10" spans="2:6" x14ac:dyDescent="0.45">
      <c r="B10" t="s">
        <v>62</v>
      </c>
      <c r="C10" t="s">
        <v>353</v>
      </c>
      <c r="D10" s="28">
        <v>81500</v>
      </c>
      <c r="E10">
        <v>30.267199999999999</v>
      </c>
      <c r="F10">
        <v>-97.743099999999998</v>
      </c>
    </row>
    <row r="11" spans="2:6" x14ac:dyDescent="0.45">
      <c r="B11" t="s">
        <v>22</v>
      </c>
      <c r="C11" t="s">
        <v>347</v>
      </c>
      <c r="D11" s="28">
        <v>80000</v>
      </c>
      <c r="E11">
        <v>34.052199999999999</v>
      </c>
      <c r="F11">
        <v>-118.2437</v>
      </c>
    </row>
    <row r="12" spans="2:6" x14ac:dyDescent="0.45">
      <c r="B12" t="s">
        <v>91</v>
      </c>
      <c r="C12" t="s">
        <v>347</v>
      </c>
      <c r="D12" s="28">
        <v>79500</v>
      </c>
      <c r="E12">
        <v>32.715699999999998</v>
      </c>
      <c r="F12">
        <v>-117.1611</v>
      </c>
    </row>
    <row r="13" spans="2:6" x14ac:dyDescent="0.45">
      <c r="B13" t="s">
        <v>13</v>
      </c>
      <c r="C13" t="s">
        <v>354</v>
      </c>
      <c r="D13" s="28">
        <v>76000</v>
      </c>
      <c r="E13">
        <v>41.878100000000003</v>
      </c>
      <c r="F13">
        <v>-87.629800000000003</v>
      </c>
    </row>
    <row r="14" spans="2:6" x14ac:dyDescent="0.45">
      <c r="B14" t="s">
        <v>78</v>
      </c>
      <c r="C14" t="s">
        <v>355</v>
      </c>
      <c r="D14" s="28">
        <v>71000</v>
      </c>
      <c r="E14">
        <v>39.952599999999997</v>
      </c>
      <c r="F14">
        <v>-75.165199999999999</v>
      </c>
    </row>
    <row r="15" spans="2:6" x14ac:dyDescent="0.45">
      <c r="B15" t="s">
        <v>64</v>
      </c>
      <c r="C15" t="s">
        <v>353</v>
      </c>
      <c r="D15" s="28">
        <v>76000</v>
      </c>
      <c r="E15">
        <v>32.776699999999998</v>
      </c>
      <c r="F15">
        <v>-96.796999999999997</v>
      </c>
    </row>
    <row r="16" spans="2:6" x14ac:dyDescent="0.45">
      <c r="B16" t="s">
        <v>47</v>
      </c>
      <c r="C16" t="s">
        <v>356</v>
      </c>
      <c r="D16" s="28">
        <v>71000</v>
      </c>
      <c r="E16">
        <v>33.448399999999999</v>
      </c>
      <c r="F16">
        <v>-112.074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252C0-B6F1-4DB0-8C50-CEB092458B94}">
  <sheetPr codeName="Sheet4"/>
  <dimension ref="A1:L22"/>
  <sheetViews>
    <sheetView workbookViewId="0">
      <selection activeCell="A23" sqref="A23"/>
    </sheetView>
  </sheetViews>
  <sheetFormatPr defaultRowHeight="14.25" x14ac:dyDescent="0.45"/>
  <cols>
    <col min="1" max="1" width="8.33203125" customWidth="1"/>
    <col min="2" max="2" width="7.46484375" bestFit="1" customWidth="1"/>
    <col min="3" max="3" width="12.46484375" bestFit="1" customWidth="1"/>
    <col min="4" max="4" width="13.1328125" bestFit="1" customWidth="1"/>
    <col min="5" max="5" width="7" bestFit="1" customWidth="1"/>
    <col min="6" max="6" width="6.6640625" bestFit="1" customWidth="1"/>
    <col min="7" max="7" width="12.46484375" bestFit="1" customWidth="1"/>
    <col min="9" max="9" width="6.46484375" bestFit="1" customWidth="1"/>
    <col min="10" max="10" width="12.46484375" bestFit="1" customWidth="1"/>
    <col min="11" max="11" width="6.46484375" bestFit="1" customWidth="1"/>
    <col min="12" max="12" width="6.796875" bestFit="1" customWidth="1"/>
  </cols>
  <sheetData>
    <row r="1" spans="1:12" x14ac:dyDescent="0.45">
      <c r="A1" t="s">
        <v>248</v>
      </c>
      <c r="B1" t="s">
        <v>249</v>
      </c>
      <c r="C1" t="s">
        <v>0</v>
      </c>
      <c r="D1" t="s">
        <v>1</v>
      </c>
      <c r="E1" t="s">
        <v>250</v>
      </c>
      <c r="F1" t="s">
        <v>251</v>
      </c>
      <c r="G1" t="s">
        <v>323</v>
      </c>
      <c r="J1" s="11" t="s">
        <v>0</v>
      </c>
      <c r="K1" t="s">
        <v>249</v>
      </c>
      <c r="L1" t="s">
        <v>248</v>
      </c>
    </row>
    <row r="2" spans="1:12" x14ac:dyDescent="0.45">
      <c r="A2">
        <v>81</v>
      </c>
      <c r="B2">
        <v>59</v>
      </c>
      <c r="C2" t="s">
        <v>62</v>
      </c>
      <c r="D2" t="s">
        <v>222</v>
      </c>
      <c r="E2">
        <v>27</v>
      </c>
      <c r="F2">
        <v>15</v>
      </c>
      <c r="G2" t="str">
        <f>VLOOKUP(TemperatureData[[#This Row],[City]],'Finalized Cities'!$B$3:$B$16,1,0)</f>
        <v>Austin</v>
      </c>
      <c r="J2" s="12" t="s">
        <v>62</v>
      </c>
      <c r="K2">
        <v>59</v>
      </c>
      <c r="L2">
        <v>81</v>
      </c>
    </row>
    <row r="3" spans="1:12" x14ac:dyDescent="0.45">
      <c r="A3">
        <v>59</v>
      </c>
      <c r="B3">
        <v>45</v>
      </c>
      <c r="C3" t="s">
        <v>118</v>
      </c>
      <c r="D3" t="s">
        <v>178</v>
      </c>
      <c r="E3">
        <v>15</v>
      </c>
      <c r="F3">
        <v>7</v>
      </c>
      <c r="G3" t="str">
        <f>VLOOKUP(TemperatureData[[#This Row],[City]],'Finalized Cities'!$B$3:$B$16,1,0)</f>
        <v>Boston</v>
      </c>
      <c r="J3" s="12" t="s">
        <v>118</v>
      </c>
      <c r="K3">
        <v>45</v>
      </c>
      <c r="L3">
        <v>59</v>
      </c>
    </row>
    <row r="4" spans="1:12" x14ac:dyDescent="0.45">
      <c r="A4">
        <v>61</v>
      </c>
      <c r="B4">
        <v>44</v>
      </c>
      <c r="C4" t="s">
        <v>13</v>
      </c>
      <c r="D4" t="s">
        <v>162</v>
      </c>
      <c r="E4">
        <v>16</v>
      </c>
      <c r="F4">
        <v>7</v>
      </c>
      <c r="G4" t="str">
        <f>VLOOKUP(TemperatureData[[#This Row],[City]],'Finalized Cities'!$B$3:$B$16,1,0)</f>
        <v>Chicago</v>
      </c>
      <c r="J4" s="12" t="s">
        <v>13</v>
      </c>
      <c r="K4">
        <v>44</v>
      </c>
      <c r="L4">
        <v>61</v>
      </c>
    </row>
    <row r="5" spans="1:12" x14ac:dyDescent="0.45">
      <c r="A5">
        <v>78</v>
      </c>
      <c r="B5">
        <v>58</v>
      </c>
      <c r="C5" t="s">
        <v>64</v>
      </c>
      <c r="D5" t="s">
        <v>222</v>
      </c>
      <c r="E5">
        <v>26</v>
      </c>
      <c r="F5">
        <v>15</v>
      </c>
      <c r="G5" t="str">
        <f>VLOOKUP(TemperatureData[[#This Row],[City]],'Finalized Cities'!$B$3:$B$16,1,0)</f>
        <v>Dallas</v>
      </c>
      <c r="J5" s="12" t="s">
        <v>64</v>
      </c>
      <c r="K5">
        <v>58</v>
      </c>
      <c r="L5">
        <v>78</v>
      </c>
    </row>
    <row r="6" spans="1:12" x14ac:dyDescent="0.45">
      <c r="A6">
        <v>66</v>
      </c>
      <c r="B6">
        <v>37</v>
      </c>
      <c r="C6" t="s">
        <v>38</v>
      </c>
      <c r="D6" t="s">
        <v>146</v>
      </c>
      <c r="E6">
        <v>19</v>
      </c>
      <c r="F6">
        <v>3</v>
      </c>
      <c r="G6" t="str">
        <f>VLOOKUP(TemperatureData[[#This Row],[City]],'Finalized Cities'!$B$3:$B$16,1,0)</f>
        <v>Denver</v>
      </c>
      <c r="J6" s="12" t="s">
        <v>38</v>
      </c>
      <c r="K6">
        <v>37</v>
      </c>
      <c r="L6">
        <v>66</v>
      </c>
    </row>
    <row r="7" spans="1:12" x14ac:dyDescent="0.45">
      <c r="A7">
        <v>75</v>
      </c>
      <c r="B7">
        <v>57</v>
      </c>
      <c r="C7" t="s">
        <v>22</v>
      </c>
      <c r="D7" t="s">
        <v>144</v>
      </c>
      <c r="E7">
        <v>24</v>
      </c>
      <c r="F7">
        <v>14</v>
      </c>
      <c r="G7" t="str">
        <f>VLOOKUP(TemperatureData[[#This Row],[City]],'Finalized Cities'!$B$3:$B$16,1,0)</f>
        <v>Los Angeles</v>
      </c>
      <c r="J7" s="12" t="s">
        <v>22</v>
      </c>
      <c r="K7">
        <v>57</v>
      </c>
      <c r="L7">
        <v>75</v>
      </c>
    </row>
    <row r="8" spans="1:12" x14ac:dyDescent="0.45">
      <c r="A8">
        <v>63</v>
      </c>
      <c r="B8">
        <v>49</v>
      </c>
      <c r="C8" t="s">
        <v>35</v>
      </c>
      <c r="D8" t="s">
        <v>35</v>
      </c>
      <c r="E8">
        <v>17</v>
      </c>
      <c r="F8">
        <v>9</v>
      </c>
      <c r="G8" t="str">
        <f>VLOOKUP(TemperatureData[[#This Row],[City]],'Finalized Cities'!$B$3:$B$16,1,0)</f>
        <v>New York City</v>
      </c>
      <c r="J8" s="12" t="s">
        <v>35</v>
      </c>
      <c r="K8">
        <v>49</v>
      </c>
      <c r="L8">
        <v>63</v>
      </c>
    </row>
    <row r="9" spans="1:12" x14ac:dyDescent="0.45">
      <c r="A9">
        <v>65</v>
      </c>
      <c r="B9">
        <v>47</v>
      </c>
      <c r="C9" t="s">
        <v>78</v>
      </c>
      <c r="D9" t="s">
        <v>212</v>
      </c>
      <c r="E9">
        <v>18</v>
      </c>
      <c r="F9">
        <v>9</v>
      </c>
      <c r="G9" t="str">
        <f>VLOOKUP(TemperatureData[[#This Row],[City]],'Finalized Cities'!$B$3:$B$16,1,0)</f>
        <v>Philadelphia</v>
      </c>
      <c r="J9" s="12" t="s">
        <v>78</v>
      </c>
      <c r="K9">
        <v>47</v>
      </c>
      <c r="L9">
        <v>65</v>
      </c>
    </row>
    <row r="10" spans="1:12" x14ac:dyDescent="0.45">
      <c r="A10">
        <v>87</v>
      </c>
      <c r="B10">
        <v>64</v>
      </c>
      <c r="C10" t="s">
        <v>47</v>
      </c>
      <c r="D10" t="s">
        <v>140</v>
      </c>
      <c r="E10">
        <v>31</v>
      </c>
      <c r="F10">
        <v>18</v>
      </c>
      <c r="G10" t="str">
        <f>VLOOKUP(TemperatureData[[#This Row],[City]],'Finalized Cities'!$B$3:$B$16,1,0)</f>
        <v>Phoenix</v>
      </c>
      <c r="J10" s="12" t="s">
        <v>47</v>
      </c>
      <c r="K10">
        <v>64</v>
      </c>
      <c r="L10">
        <v>87</v>
      </c>
    </row>
    <row r="11" spans="1:12" x14ac:dyDescent="0.45">
      <c r="A11">
        <v>71</v>
      </c>
      <c r="B11">
        <v>59</v>
      </c>
      <c r="C11" t="s">
        <v>91</v>
      </c>
      <c r="D11" t="s">
        <v>144</v>
      </c>
      <c r="E11">
        <v>22</v>
      </c>
      <c r="F11">
        <v>15</v>
      </c>
      <c r="G11" t="str">
        <f>VLOOKUP(TemperatureData[[#This Row],[City]],'Finalized Cities'!$B$3:$B$16,1,0)</f>
        <v>San Diego</v>
      </c>
      <c r="J11" s="12" t="s">
        <v>91</v>
      </c>
      <c r="K11">
        <v>59</v>
      </c>
      <c r="L11">
        <v>71</v>
      </c>
    </row>
    <row r="12" spans="1:12" x14ac:dyDescent="0.45">
      <c r="A12">
        <v>64</v>
      </c>
      <c r="B12">
        <v>51</v>
      </c>
      <c r="C12" t="s">
        <v>46</v>
      </c>
      <c r="D12" t="s">
        <v>144</v>
      </c>
      <c r="E12">
        <v>18</v>
      </c>
      <c r="F12">
        <v>11</v>
      </c>
      <c r="G12" t="str">
        <f>VLOOKUP(TemperatureData[[#This Row],[City]],'Finalized Cities'!$B$3:$B$16,1,0)</f>
        <v>San Francisco</v>
      </c>
      <c r="J12" s="12" t="s">
        <v>46</v>
      </c>
      <c r="K12">
        <v>51</v>
      </c>
      <c r="L12">
        <v>64</v>
      </c>
    </row>
    <row r="13" spans="1:12" x14ac:dyDescent="0.45">
      <c r="A13">
        <v>71</v>
      </c>
      <c r="B13">
        <v>50</v>
      </c>
      <c r="C13" t="s">
        <v>25</v>
      </c>
      <c r="D13" t="s">
        <v>144</v>
      </c>
      <c r="E13">
        <v>22</v>
      </c>
      <c r="F13">
        <v>10</v>
      </c>
      <c r="G13" t="str">
        <f>VLOOKUP(TemperatureData[[#This Row],[City]],'Finalized Cities'!$B$3:$B$16,1,0)</f>
        <v>San Jose</v>
      </c>
      <c r="J13" s="12" t="s">
        <v>25</v>
      </c>
      <c r="K13">
        <v>50</v>
      </c>
      <c r="L13">
        <v>71</v>
      </c>
    </row>
    <row r="14" spans="1:12" x14ac:dyDescent="0.45">
      <c r="A14">
        <v>61</v>
      </c>
      <c r="B14">
        <v>46</v>
      </c>
      <c r="C14" t="s">
        <v>17</v>
      </c>
      <c r="D14" t="s">
        <v>129</v>
      </c>
      <c r="E14">
        <v>16</v>
      </c>
      <c r="F14">
        <v>8</v>
      </c>
      <c r="G14" t="str">
        <f>VLOOKUP(TemperatureData[[#This Row],[City]],'Finalized Cities'!$B$3:$B$16,1,0)</f>
        <v>Seattle</v>
      </c>
      <c r="J14" s="12" t="s">
        <v>17</v>
      </c>
      <c r="K14">
        <v>46</v>
      </c>
      <c r="L14">
        <v>61</v>
      </c>
    </row>
    <row r="15" spans="1:12" x14ac:dyDescent="0.45">
      <c r="A15">
        <v>68</v>
      </c>
      <c r="B15">
        <v>51</v>
      </c>
      <c r="C15" t="s">
        <v>129</v>
      </c>
      <c r="D15" t="s">
        <v>153</v>
      </c>
      <c r="E15">
        <v>20</v>
      </c>
      <c r="F15">
        <v>10</v>
      </c>
      <c r="G15" t="str">
        <f>VLOOKUP(TemperatureData[[#This Row],[City]],'Finalized Cities'!$B$3:$B$16,1,0)</f>
        <v>Washington</v>
      </c>
      <c r="J15" s="12" t="s">
        <v>129</v>
      </c>
      <c r="K15">
        <v>51</v>
      </c>
      <c r="L15">
        <v>68</v>
      </c>
    </row>
    <row r="18" spans="1:3" x14ac:dyDescent="0.45">
      <c r="A18" t="s">
        <v>363</v>
      </c>
      <c r="B18" t="s">
        <v>384</v>
      </c>
      <c r="C18">
        <v>87</v>
      </c>
    </row>
    <row r="19" spans="1:3" x14ac:dyDescent="0.45">
      <c r="A19" t="s">
        <v>364</v>
      </c>
      <c r="B19" t="s">
        <v>38</v>
      </c>
      <c r="C19">
        <v>37</v>
      </c>
    </row>
    <row r="21" spans="1:3" x14ac:dyDescent="0.45">
      <c r="A21" t="s">
        <v>367</v>
      </c>
    </row>
    <row r="22" spans="1:3" x14ac:dyDescent="0.45">
      <c r="A22" t="s">
        <v>363</v>
      </c>
      <c r="B22" t="str" cm="1">
        <f t="array" ref="B22:C22">_xlfn.XLOOKUP(A22,A18:A19,B18:C19)</f>
        <v>Pheonix</v>
      </c>
      <c r="C22">
        <v>87</v>
      </c>
    </row>
  </sheetData>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E7C8A-4F57-479C-B885-6C4B1215AA59}">
  <sheetPr codeName="Sheet17"/>
  <dimension ref="A1:I22"/>
  <sheetViews>
    <sheetView workbookViewId="0">
      <selection activeCell="A23" sqref="A23"/>
    </sheetView>
  </sheetViews>
  <sheetFormatPr defaultRowHeight="14.25" x14ac:dyDescent="0.45"/>
  <cols>
    <col min="1" max="1" width="12.33203125" bestFit="1" customWidth="1"/>
    <col min="2" max="2" width="14.33203125" bestFit="1" customWidth="1"/>
    <col min="3" max="3" width="22.46484375" customWidth="1"/>
    <col min="4" max="4" width="8.33203125" customWidth="1"/>
    <col min="5" max="5" width="12.86328125" customWidth="1"/>
    <col min="6" max="6" width="12.46484375" bestFit="1" customWidth="1"/>
    <col min="8" max="8" width="12.46484375" bestFit="1" customWidth="1"/>
    <col min="9" max="9" width="5" bestFit="1" customWidth="1"/>
  </cols>
  <sheetData>
    <row r="1" spans="1:9" x14ac:dyDescent="0.45">
      <c r="A1" t="s">
        <v>318</v>
      </c>
      <c r="B1" t="s">
        <v>0</v>
      </c>
      <c r="C1" t="s">
        <v>1</v>
      </c>
      <c r="D1" t="s">
        <v>319</v>
      </c>
      <c r="E1" t="s">
        <v>320</v>
      </c>
      <c r="F1" t="s">
        <v>322</v>
      </c>
      <c r="H1" s="11" t="s">
        <v>0</v>
      </c>
      <c r="I1" t="s">
        <v>318</v>
      </c>
    </row>
    <row r="2" spans="1:9" x14ac:dyDescent="0.45">
      <c r="A2">
        <v>86</v>
      </c>
      <c r="B2" t="s">
        <v>62</v>
      </c>
      <c r="C2" t="s">
        <v>222</v>
      </c>
      <c r="D2">
        <v>36.299999999999997</v>
      </c>
      <c r="E2">
        <v>921</v>
      </c>
      <c r="F2" t="str">
        <f>VLOOKUP(Rainfall_Data[[#This Row],[City]],'Finalized Cities'!$B$3:$B$16,1,0)</f>
        <v>Austin</v>
      </c>
      <c r="H2" s="12" t="s">
        <v>62</v>
      </c>
      <c r="I2">
        <v>86</v>
      </c>
    </row>
    <row r="3" spans="1:9" x14ac:dyDescent="0.45">
      <c r="A3">
        <v>128</v>
      </c>
      <c r="B3" t="s">
        <v>118</v>
      </c>
      <c r="C3" t="s">
        <v>178</v>
      </c>
      <c r="D3">
        <v>43.6</v>
      </c>
      <c r="E3">
        <v>1107</v>
      </c>
      <c r="F3" t="str">
        <f>VLOOKUP(Rainfall_Data[[#This Row],[City]],'Finalized Cities'!$B$3:$B$16,1,0)</f>
        <v>Boston</v>
      </c>
      <c r="H3" s="12" t="s">
        <v>118</v>
      </c>
      <c r="I3">
        <v>128</v>
      </c>
    </row>
    <row r="4" spans="1:9" x14ac:dyDescent="0.45">
      <c r="A4">
        <v>127</v>
      </c>
      <c r="B4" t="s">
        <v>13</v>
      </c>
      <c r="C4" t="s">
        <v>162</v>
      </c>
      <c r="D4">
        <v>40.9</v>
      </c>
      <c r="E4">
        <v>1038</v>
      </c>
      <c r="F4" t="str">
        <f>VLOOKUP(Rainfall_Data[[#This Row],[City]],'Finalized Cities'!$B$3:$B$16,1,0)</f>
        <v>Chicago</v>
      </c>
      <c r="H4" s="12" t="s">
        <v>13</v>
      </c>
      <c r="I4">
        <v>127</v>
      </c>
    </row>
    <row r="5" spans="1:9" x14ac:dyDescent="0.45">
      <c r="A5">
        <v>82</v>
      </c>
      <c r="B5" t="s">
        <v>64</v>
      </c>
      <c r="C5" t="s">
        <v>222</v>
      </c>
      <c r="D5">
        <v>38.299999999999997</v>
      </c>
      <c r="E5">
        <v>973</v>
      </c>
      <c r="F5" t="str">
        <f>VLOOKUP(Rainfall_Data[[#This Row],[City]],'Finalized Cities'!$B$3:$B$16,1,0)</f>
        <v>Dallas</v>
      </c>
      <c r="H5" s="12" t="s">
        <v>64</v>
      </c>
      <c r="I5">
        <v>82</v>
      </c>
    </row>
    <row r="6" spans="1:9" x14ac:dyDescent="0.45">
      <c r="A6">
        <v>84</v>
      </c>
      <c r="B6" t="s">
        <v>38</v>
      </c>
      <c r="C6" t="s">
        <v>146</v>
      </c>
      <c r="D6">
        <v>15.4</v>
      </c>
      <c r="E6">
        <v>390</v>
      </c>
      <c r="F6" t="str">
        <f>VLOOKUP(Rainfall_Data[[#This Row],[City]],'Finalized Cities'!$B$3:$B$16,1,0)</f>
        <v>Denver</v>
      </c>
      <c r="H6" s="12" t="s">
        <v>38</v>
      </c>
      <c r="I6">
        <v>84</v>
      </c>
    </row>
    <row r="7" spans="1:9" x14ac:dyDescent="0.45">
      <c r="A7">
        <v>34</v>
      </c>
      <c r="B7" t="s">
        <v>22</v>
      </c>
      <c r="C7" t="s">
        <v>144</v>
      </c>
      <c r="D7">
        <v>14.3</v>
      </c>
      <c r="E7">
        <v>362</v>
      </c>
      <c r="F7" t="str">
        <f>VLOOKUP(Rainfall_Data[[#This Row],[City]],'Finalized Cities'!$B$3:$B$16,1,0)</f>
        <v>Los Angeles</v>
      </c>
      <c r="H7" s="12" t="s">
        <v>22</v>
      </c>
      <c r="I7">
        <v>34</v>
      </c>
    </row>
    <row r="8" spans="1:9" x14ac:dyDescent="0.45">
      <c r="A8">
        <v>125</v>
      </c>
      <c r="B8" t="s">
        <v>35</v>
      </c>
      <c r="C8" t="s">
        <v>200</v>
      </c>
      <c r="D8">
        <v>49.5</v>
      </c>
      <c r="E8">
        <v>1258</v>
      </c>
      <c r="F8" t="str">
        <f>VLOOKUP(Rainfall_Data[[#This Row],[City]],'Finalized Cities'!$B$3:$B$16,1,0)</f>
        <v>New York City</v>
      </c>
      <c r="H8" s="12" t="s">
        <v>35</v>
      </c>
      <c r="I8">
        <v>125</v>
      </c>
    </row>
    <row r="9" spans="1:9" x14ac:dyDescent="0.45">
      <c r="A9">
        <v>121</v>
      </c>
      <c r="B9" t="s">
        <v>78</v>
      </c>
      <c r="C9" t="s">
        <v>212</v>
      </c>
      <c r="D9">
        <v>44.1</v>
      </c>
      <c r="E9">
        <v>1120</v>
      </c>
      <c r="F9" t="str">
        <f>VLOOKUP(Rainfall_Data[[#This Row],[City]],'Finalized Cities'!$B$3:$B$16,1,0)</f>
        <v>Philadelphia</v>
      </c>
      <c r="H9" s="12" t="s">
        <v>78</v>
      </c>
      <c r="I9">
        <v>121</v>
      </c>
    </row>
    <row r="10" spans="1:9" x14ac:dyDescent="0.45">
      <c r="A10">
        <v>33</v>
      </c>
      <c r="B10" t="s">
        <v>47</v>
      </c>
      <c r="C10" t="s">
        <v>140</v>
      </c>
      <c r="D10">
        <v>7.2</v>
      </c>
      <c r="E10">
        <v>183</v>
      </c>
      <c r="F10" t="str">
        <f>VLOOKUP(Rainfall_Data[[#This Row],[City]],'Finalized Cities'!$B$3:$B$16,1,0)</f>
        <v>Phoenix</v>
      </c>
      <c r="H10" s="12" t="s">
        <v>47</v>
      </c>
      <c r="I10">
        <v>33</v>
      </c>
    </row>
    <row r="11" spans="1:9" x14ac:dyDescent="0.45">
      <c r="A11">
        <v>40</v>
      </c>
      <c r="B11" t="s">
        <v>91</v>
      </c>
      <c r="C11" t="s">
        <v>144</v>
      </c>
      <c r="D11">
        <v>9.8000000000000007</v>
      </c>
      <c r="E11">
        <v>249</v>
      </c>
      <c r="F11" t="str">
        <f>VLOOKUP(Rainfall_Data[[#This Row],[City]],'Finalized Cities'!$B$3:$B$16,1,0)</f>
        <v>San Diego</v>
      </c>
      <c r="H11" s="12" t="s">
        <v>91</v>
      </c>
      <c r="I11">
        <v>40</v>
      </c>
    </row>
    <row r="12" spans="1:9" x14ac:dyDescent="0.45">
      <c r="A12">
        <v>71</v>
      </c>
      <c r="B12" t="s">
        <v>46</v>
      </c>
      <c r="C12" t="s">
        <v>144</v>
      </c>
      <c r="D12">
        <v>22.9</v>
      </c>
      <c r="E12">
        <v>581</v>
      </c>
      <c r="F12" t="str">
        <f>VLOOKUP(Rainfall_Data[[#This Row],[City]],'Finalized Cities'!$B$3:$B$16,1,0)</f>
        <v>San Francisco</v>
      </c>
      <c r="H12" s="12" t="s">
        <v>46</v>
      </c>
      <c r="I12">
        <v>71</v>
      </c>
    </row>
    <row r="13" spans="1:9" x14ac:dyDescent="0.45">
      <c r="A13">
        <v>59</v>
      </c>
      <c r="B13" t="s">
        <v>25</v>
      </c>
      <c r="C13" t="s">
        <v>144</v>
      </c>
      <c r="D13">
        <v>13.5</v>
      </c>
      <c r="E13">
        <v>342</v>
      </c>
      <c r="F13" t="str">
        <f>VLOOKUP(Rainfall_Data[[#This Row],[City]],'Finalized Cities'!$B$3:$B$16,1,0)</f>
        <v>San Jose</v>
      </c>
      <c r="H13" s="12" t="s">
        <v>25</v>
      </c>
      <c r="I13">
        <v>59</v>
      </c>
    </row>
    <row r="14" spans="1:9" x14ac:dyDescent="0.45">
      <c r="A14">
        <v>156</v>
      </c>
      <c r="B14" t="s">
        <v>17</v>
      </c>
      <c r="C14" t="s">
        <v>129</v>
      </c>
      <c r="D14">
        <v>39.299999999999997</v>
      </c>
      <c r="E14">
        <v>999</v>
      </c>
      <c r="F14" t="str">
        <f>VLOOKUP(Rainfall_Data[[#This Row],[City]],'Finalized Cities'!$B$3:$B$16,1,0)</f>
        <v>Seattle</v>
      </c>
      <c r="H14" s="12" t="s">
        <v>17</v>
      </c>
      <c r="I14">
        <v>156</v>
      </c>
    </row>
    <row r="15" spans="1:9" x14ac:dyDescent="0.45">
      <c r="A15">
        <v>118</v>
      </c>
      <c r="B15" t="s">
        <v>129</v>
      </c>
      <c r="C15" t="s">
        <v>153</v>
      </c>
      <c r="D15">
        <v>41.8</v>
      </c>
      <c r="E15">
        <v>1062</v>
      </c>
      <c r="F15" t="str">
        <f>VLOOKUP(Rainfall_Data[[#This Row],[City]],'Finalized Cities'!$B$3:$B$16,1,0)</f>
        <v>Washington</v>
      </c>
      <c r="H15" s="12" t="s">
        <v>129</v>
      </c>
      <c r="I15">
        <v>118</v>
      </c>
    </row>
    <row r="18" spans="1:3" x14ac:dyDescent="0.45">
      <c r="A18" t="s">
        <v>363</v>
      </c>
      <c r="B18" t="s">
        <v>17</v>
      </c>
      <c r="C18">
        <v>156</v>
      </c>
    </row>
    <row r="19" spans="1:3" x14ac:dyDescent="0.45">
      <c r="A19" t="s">
        <v>364</v>
      </c>
      <c r="B19" t="s">
        <v>22</v>
      </c>
      <c r="C19">
        <v>34</v>
      </c>
    </row>
    <row r="21" spans="1:3" x14ac:dyDescent="0.45">
      <c r="A21" t="s">
        <v>367</v>
      </c>
    </row>
    <row r="22" spans="1:3" x14ac:dyDescent="0.45">
      <c r="A22" t="s">
        <v>363</v>
      </c>
      <c r="B22" t="str" cm="1">
        <f t="array" ref="B22:C22">_xlfn.XLOOKUP(A22,A18:A19,B18:C19)</f>
        <v>Seattle</v>
      </c>
      <c r="C22">
        <v>156</v>
      </c>
    </row>
  </sheetData>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EC82E-0637-4A4D-80DF-78A64EA89220}">
  <sheetPr codeName="Sheet18"/>
  <dimension ref="A1:G62"/>
  <sheetViews>
    <sheetView workbookViewId="0">
      <selection activeCell="A23" sqref="A23"/>
    </sheetView>
  </sheetViews>
  <sheetFormatPr defaultRowHeight="14.25" x14ac:dyDescent="0.45"/>
  <cols>
    <col min="1" max="1" width="17.33203125" bestFit="1" customWidth="1"/>
    <col min="2" max="2" width="19.1328125" style="18" bestFit="1" customWidth="1"/>
    <col min="3" max="3" width="13.53125" customWidth="1"/>
    <col min="5" max="5" width="12.33203125" bestFit="1" customWidth="1"/>
    <col min="6" max="6" width="12.46484375" bestFit="1" customWidth="1"/>
    <col min="7" max="7" width="19.6640625" bestFit="1" customWidth="1"/>
  </cols>
  <sheetData>
    <row r="1" spans="1:7" x14ac:dyDescent="0.45">
      <c r="A1" t="s">
        <v>0</v>
      </c>
      <c r="B1" s="18" t="s">
        <v>281</v>
      </c>
      <c r="C1" t="s">
        <v>323</v>
      </c>
      <c r="F1" s="11" t="s">
        <v>0</v>
      </c>
      <c r="G1" t="s">
        <v>281</v>
      </c>
    </row>
    <row r="2" spans="1:7" x14ac:dyDescent="0.45">
      <c r="A2" t="s">
        <v>62</v>
      </c>
      <c r="B2" s="18">
        <v>0.9</v>
      </c>
      <c r="C2" t="str">
        <f>VLOOKUP(Snowfall_Data[[#This Row],[City]],'Finalized Cities'!$B$3:$B$16,1,0)</f>
        <v>Austin</v>
      </c>
      <c r="F2" s="12" t="s">
        <v>38</v>
      </c>
      <c r="G2" s="18">
        <v>60.3</v>
      </c>
    </row>
    <row r="3" spans="1:7" x14ac:dyDescent="0.45">
      <c r="A3" t="s">
        <v>64</v>
      </c>
      <c r="B3" s="18">
        <v>2.6</v>
      </c>
      <c r="C3" t="str">
        <f>VLOOKUP(Snowfall_Data[[#This Row],[City]],'Finalized Cities'!$B$3:$B$16,1,0)</f>
        <v>Dallas</v>
      </c>
      <c r="F3" s="12" t="s">
        <v>118</v>
      </c>
      <c r="G3" s="18">
        <v>42.8</v>
      </c>
    </row>
    <row r="4" spans="1:7" x14ac:dyDescent="0.45">
      <c r="A4" t="s">
        <v>129</v>
      </c>
      <c r="B4" s="18">
        <v>17.100000000000001</v>
      </c>
      <c r="C4" t="str">
        <f>VLOOKUP(Snowfall_Data[[#This Row],[City]],'Finalized Cities'!$B$3:$B$16,1,0)</f>
        <v>Washington</v>
      </c>
      <c r="F4" s="12" t="s">
        <v>13</v>
      </c>
      <c r="G4" s="18">
        <v>38</v>
      </c>
    </row>
    <row r="5" spans="1:7" x14ac:dyDescent="0.45">
      <c r="A5" t="s">
        <v>78</v>
      </c>
      <c r="B5" s="18">
        <v>20.8</v>
      </c>
      <c r="C5" t="str">
        <f>VLOOKUP(Snowfall_Data[[#This Row],[City]],'Finalized Cities'!$B$3:$B$16,1,0)</f>
        <v>Philadelphia</v>
      </c>
      <c r="F5" s="12" t="s">
        <v>35</v>
      </c>
      <c r="G5" s="18">
        <v>28.6</v>
      </c>
    </row>
    <row r="6" spans="1:7" x14ac:dyDescent="0.45">
      <c r="A6" t="s">
        <v>35</v>
      </c>
      <c r="B6" s="18">
        <v>28.6</v>
      </c>
      <c r="C6" t="str">
        <f>VLOOKUP(Snowfall_Data[[#This Row],[City]],'Finalized Cities'!$B$3:$B$16,1,0)</f>
        <v>New York City</v>
      </c>
      <c r="F6" s="12" t="s">
        <v>78</v>
      </c>
      <c r="G6" s="18">
        <v>20.8</v>
      </c>
    </row>
    <row r="7" spans="1:7" x14ac:dyDescent="0.45">
      <c r="A7" t="s">
        <v>13</v>
      </c>
      <c r="B7" s="18">
        <v>38</v>
      </c>
      <c r="C7" t="str">
        <f>VLOOKUP(Snowfall_Data[[#This Row],[City]],'Finalized Cities'!$B$3:$B$16,1,0)</f>
        <v>Chicago</v>
      </c>
      <c r="F7" s="12" t="s">
        <v>129</v>
      </c>
      <c r="G7" s="18">
        <v>17.100000000000001</v>
      </c>
    </row>
    <row r="8" spans="1:7" x14ac:dyDescent="0.45">
      <c r="A8" t="s">
        <v>118</v>
      </c>
      <c r="B8" s="18">
        <v>42.8</v>
      </c>
      <c r="C8" t="str">
        <f>VLOOKUP(Snowfall_Data[[#This Row],[City]],'Finalized Cities'!$B$3:$B$16,1,0)</f>
        <v>Boston</v>
      </c>
      <c r="F8" s="12" t="s">
        <v>17</v>
      </c>
      <c r="G8" s="18">
        <v>6.3</v>
      </c>
    </row>
    <row r="9" spans="1:7" x14ac:dyDescent="0.45">
      <c r="A9" t="s">
        <v>38</v>
      </c>
      <c r="B9" s="18">
        <v>60.3</v>
      </c>
      <c r="C9" t="str">
        <f>VLOOKUP(Snowfall_Data[[#This Row],[City]],'Finalized Cities'!$B$3:$B$16,1,0)</f>
        <v>Denver</v>
      </c>
      <c r="F9" s="12" t="s">
        <v>64</v>
      </c>
      <c r="G9" s="18">
        <v>2.6</v>
      </c>
    </row>
    <row r="10" spans="1:7" x14ac:dyDescent="0.45">
      <c r="A10" t="s">
        <v>22</v>
      </c>
      <c r="B10" s="18">
        <v>0</v>
      </c>
      <c r="C10" t="str">
        <f>VLOOKUP(Snowfall_Data[[#This Row],[City]],'Finalized Cities'!$B$3:$B$16,1,0)</f>
        <v>Los Angeles</v>
      </c>
      <c r="F10" s="12" t="s">
        <v>62</v>
      </c>
      <c r="G10" s="18">
        <v>0.9</v>
      </c>
    </row>
    <row r="11" spans="1:7" x14ac:dyDescent="0.45">
      <c r="A11" t="s">
        <v>47</v>
      </c>
      <c r="B11" s="18">
        <v>0</v>
      </c>
      <c r="C11" t="str">
        <f>VLOOKUP(Snowfall_Data[[#This Row],[City]],'Finalized Cities'!$B$3:$B$16,1,0)</f>
        <v>Phoenix</v>
      </c>
      <c r="F11" s="12" t="s">
        <v>25</v>
      </c>
      <c r="G11" s="18">
        <v>0</v>
      </c>
    </row>
    <row r="12" spans="1:7" x14ac:dyDescent="0.45">
      <c r="A12" t="s">
        <v>91</v>
      </c>
      <c r="B12" s="18">
        <v>0</v>
      </c>
      <c r="C12" t="str">
        <f>VLOOKUP(Snowfall_Data[[#This Row],[City]],'Finalized Cities'!$B$3:$B$16,1,0)</f>
        <v>San Diego</v>
      </c>
      <c r="F12" s="12" t="s">
        <v>22</v>
      </c>
      <c r="G12" s="18">
        <v>0</v>
      </c>
    </row>
    <row r="13" spans="1:7" x14ac:dyDescent="0.45">
      <c r="A13" t="s">
        <v>46</v>
      </c>
      <c r="B13" s="18">
        <v>0</v>
      </c>
      <c r="C13" t="str">
        <f>VLOOKUP(Snowfall_Data[[#This Row],[City]],'Finalized Cities'!$B$3:$B$16,1,0)</f>
        <v>San Francisco</v>
      </c>
      <c r="F13" s="12" t="s">
        <v>91</v>
      </c>
      <c r="G13" s="18">
        <v>0</v>
      </c>
    </row>
    <row r="14" spans="1:7" x14ac:dyDescent="0.45">
      <c r="A14" s="9" t="s">
        <v>17</v>
      </c>
      <c r="B14" s="19">
        <v>6.3</v>
      </c>
      <c r="C14" t="str">
        <f>VLOOKUP(Snowfall_Data[[#This Row],[City]],'Finalized Cities'!$B$3:$B$16,1,0)</f>
        <v>Seattle</v>
      </c>
      <c r="F14" s="12" t="s">
        <v>46</v>
      </c>
      <c r="G14" s="18">
        <v>0</v>
      </c>
    </row>
    <row r="15" spans="1:7" x14ac:dyDescent="0.45">
      <c r="A15" s="17" t="s">
        <v>25</v>
      </c>
      <c r="B15" s="18">
        <v>0</v>
      </c>
      <c r="C15" t="str">
        <f>VLOOKUP(Snowfall_Data[[#This Row],[City]],'Finalized Cities'!$B$3:$B$16,1,0)</f>
        <v>San Jose</v>
      </c>
      <c r="F15" s="12" t="s">
        <v>47</v>
      </c>
      <c r="G15" s="18">
        <v>0</v>
      </c>
    </row>
    <row r="16" spans="1:7" x14ac:dyDescent="0.45">
      <c r="F16" s="12" t="s">
        <v>275</v>
      </c>
      <c r="G16" s="18">
        <v>217.4</v>
      </c>
    </row>
    <row r="18" spans="1:3" x14ac:dyDescent="0.45">
      <c r="A18" t="s">
        <v>363</v>
      </c>
      <c r="B18" s="18" t="s">
        <v>38</v>
      </c>
      <c r="C18">
        <v>60.3</v>
      </c>
    </row>
    <row r="19" spans="1:3" x14ac:dyDescent="0.45">
      <c r="A19" t="s">
        <v>364</v>
      </c>
      <c r="B19" s="18" t="s">
        <v>22</v>
      </c>
      <c r="C19">
        <v>0</v>
      </c>
    </row>
    <row r="21" spans="1:3" x14ac:dyDescent="0.45">
      <c r="A21" t="s">
        <v>367</v>
      </c>
      <c r="B21"/>
    </row>
    <row r="22" spans="1:3" x14ac:dyDescent="0.45">
      <c r="A22" t="s">
        <v>363</v>
      </c>
      <c r="B22" t="str" cm="1">
        <f t="array" ref="B22:C22">_xlfn.XLOOKUP(A22,A18:A19,B18:C19)</f>
        <v>Denver</v>
      </c>
      <c r="C22">
        <v>60.3</v>
      </c>
    </row>
    <row r="34" spans="2:2" x14ac:dyDescent="0.45">
      <c r="B34"/>
    </row>
    <row r="35" spans="2:2" x14ac:dyDescent="0.45">
      <c r="B35"/>
    </row>
    <row r="36" spans="2:2" x14ac:dyDescent="0.45">
      <c r="B36"/>
    </row>
    <row r="37" spans="2:2" x14ac:dyDescent="0.45">
      <c r="B37"/>
    </row>
    <row r="38" spans="2:2" x14ac:dyDescent="0.45">
      <c r="B38"/>
    </row>
    <row r="39" spans="2:2" x14ac:dyDescent="0.45">
      <c r="B39"/>
    </row>
    <row r="40" spans="2:2" x14ac:dyDescent="0.45">
      <c r="B40"/>
    </row>
    <row r="41" spans="2:2" x14ac:dyDescent="0.45">
      <c r="B41"/>
    </row>
    <row r="42" spans="2:2" x14ac:dyDescent="0.45">
      <c r="B42"/>
    </row>
    <row r="43" spans="2:2" x14ac:dyDescent="0.45">
      <c r="B43"/>
    </row>
    <row r="44" spans="2:2" x14ac:dyDescent="0.45">
      <c r="B44"/>
    </row>
    <row r="45" spans="2:2" x14ac:dyDescent="0.45">
      <c r="B45"/>
    </row>
    <row r="46" spans="2:2" x14ac:dyDescent="0.45">
      <c r="B46"/>
    </row>
    <row r="47" spans="2:2" x14ac:dyDescent="0.45">
      <c r="B47"/>
    </row>
    <row r="48" spans="2:2" x14ac:dyDescent="0.45">
      <c r="B48"/>
    </row>
    <row r="49" spans="2:2" x14ac:dyDescent="0.45">
      <c r="B49"/>
    </row>
    <row r="50" spans="2:2" x14ac:dyDescent="0.45">
      <c r="B50"/>
    </row>
    <row r="51" spans="2:2" x14ac:dyDescent="0.45">
      <c r="B51"/>
    </row>
    <row r="52" spans="2:2" x14ac:dyDescent="0.45">
      <c r="B52"/>
    </row>
    <row r="53" spans="2:2" x14ac:dyDescent="0.45">
      <c r="B53"/>
    </row>
    <row r="54" spans="2:2" x14ac:dyDescent="0.45">
      <c r="B54"/>
    </row>
    <row r="55" spans="2:2" x14ac:dyDescent="0.45">
      <c r="B55"/>
    </row>
    <row r="56" spans="2:2" x14ac:dyDescent="0.45">
      <c r="B56"/>
    </row>
    <row r="57" spans="2:2" x14ac:dyDescent="0.45">
      <c r="B57"/>
    </row>
    <row r="58" spans="2:2" x14ac:dyDescent="0.45">
      <c r="B58"/>
    </row>
    <row r="59" spans="2:2" x14ac:dyDescent="0.45">
      <c r="B59"/>
    </row>
    <row r="60" spans="2:2" x14ac:dyDescent="0.45">
      <c r="B60"/>
    </row>
    <row r="61" spans="2:2" x14ac:dyDescent="0.45">
      <c r="B61"/>
    </row>
    <row r="62" spans="2:2" x14ac:dyDescent="0.45">
      <c r="B62"/>
    </row>
  </sheetData>
  <pageMargins left="0.7" right="0.7" top="0.75" bottom="0.75" header="0.3" footer="0.3"/>
  <pageSetup orientation="portrait" horizontalDpi="1200" verticalDpi="1200"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AC8A3-66A1-4D49-9D2C-2EE7D9C941DB}">
  <sheetPr codeName="Sheet2"/>
  <dimension ref="A1:J22"/>
  <sheetViews>
    <sheetView workbookViewId="0">
      <selection activeCell="A23" sqref="A23"/>
    </sheetView>
  </sheetViews>
  <sheetFormatPr defaultRowHeight="14.25" x14ac:dyDescent="0.45"/>
  <cols>
    <col min="1" max="1" width="12.33203125" bestFit="1" customWidth="1"/>
    <col min="2" max="2" width="8" bestFit="1" customWidth="1"/>
    <col min="3" max="3" width="12.6640625" customWidth="1"/>
    <col min="4" max="5" width="10.53125" style="1" customWidth="1"/>
    <col min="6" max="7" width="10.46484375" style="1" customWidth="1"/>
    <col min="9" max="9" width="12.46484375" bestFit="1" customWidth="1"/>
    <col min="10" max="10" width="8.53125" bestFit="1" customWidth="1"/>
  </cols>
  <sheetData>
    <row r="1" spans="1:10" x14ac:dyDescent="0.45">
      <c r="A1" t="s">
        <v>0</v>
      </c>
      <c r="B1" t="s">
        <v>238</v>
      </c>
      <c r="C1" t="s">
        <v>237</v>
      </c>
      <c r="D1" s="1" t="s">
        <v>239</v>
      </c>
      <c r="E1" s="1" t="s">
        <v>240</v>
      </c>
      <c r="F1" s="1" t="s">
        <v>241</v>
      </c>
      <c r="G1" s="1" t="s">
        <v>323</v>
      </c>
      <c r="I1" s="11" t="s">
        <v>0</v>
      </c>
      <c r="J1" t="s">
        <v>241</v>
      </c>
    </row>
    <row r="2" spans="1:10" x14ac:dyDescent="0.45">
      <c r="A2" t="s">
        <v>129</v>
      </c>
      <c r="B2" t="s">
        <v>153</v>
      </c>
      <c r="C2" t="s">
        <v>152</v>
      </c>
      <c r="D2" s="1">
        <v>0.06</v>
      </c>
      <c r="E2" s="1">
        <v>0</v>
      </c>
      <c r="F2" s="1">
        <v>0.06</v>
      </c>
      <c r="G2" s="1" t="str">
        <f>VLOOKUP(TaxRates_Data[[#This Row],[City]],'Finalized Cities'!$B$3:$B$16,1,0)</f>
        <v>Washington</v>
      </c>
      <c r="I2" s="12" t="s">
        <v>129</v>
      </c>
      <c r="J2" s="13">
        <v>0.06</v>
      </c>
    </row>
    <row r="3" spans="1:10" x14ac:dyDescent="0.45">
      <c r="A3" t="s">
        <v>118</v>
      </c>
      <c r="B3" t="s">
        <v>179</v>
      </c>
      <c r="C3" t="s">
        <v>178</v>
      </c>
      <c r="D3" s="1">
        <v>6.25E-2</v>
      </c>
      <c r="E3" s="1">
        <v>0</v>
      </c>
      <c r="F3" s="1">
        <v>6.25E-2</v>
      </c>
      <c r="G3" s="1" t="str">
        <f>VLOOKUP(TaxRates_Data[[#This Row],[City]],'Finalized Cities'!$B$3:$B$16,1,0)</f>
        <v>Boston</v>
      </c>
      <c r="I3" s="12" t="s">
        <v>118</v>
      </c>
      <c r="J3" s="13">
        <v>6.25E-2</v>
      </c>
    </row>
    <row r="4" spans="1:10" x14ac:dyDescent="0.45">
      <c r="A4" t="s">
        <v>91</v>
      </c>
      <c r="B4" t="s">
        <v>145</v>
      </c>
      <c r="C4" t="s">
        <v>144</v>
      </c>
      <c r="D4" s="1">
        <v>0.06</v>
      </c>
      <c r="E4" s="1">
        <v>1.7500000000000002E-2</v>
      </c>
      <c r="F4" s="1">
        <v>7.7499999999999999E-2</v>
      </c>
      <c r="G4" s="1" t="str">
        <f>VLOOKUP(TaxRates_Data[[#This Row],[City]],'Finalized Cities'!$B$3:$B$16,1,0)</f>
        <v>San Diego</v>
      </c>
      <c r="I4" s="12" t="s">
        <v>91</v>
      </c>
      <c r="J4" s="13">
        <v>7.7499999999999999E-2</v>
      </c>
    </row>
    <row r="5" spans="1:10" x14ac:dyDescent="0.45">
      <c r="A5" t="s">
        <v>78</v>
      </c>
      <c r="B5" t="s">
        <v>213</v>
      </c>
      <c r="C5" t="s">
        <v>212</v>
      </c>
      <c r="D5" s="1">
        <v>0.06</v>
      </c>
      <c r="E5" s="1">
        <v>0.02</v>
      </c>
      <c r="F5" s="1">
        <v>0.08</v>
      </c>
      <c r="G5" s="1" t="str">
        <f>VLOOKUP(TaxRates_Data[[#This Row],[City]],'Finalized Cities'!$B$3:$B$16,1,0)</f>
        <v>Philadelphia</v>
      </c>
      <c r="I5" s="12" t="s">
        <v>78</v>
      </c>
      <c r="J5" s="13">
        <v>0.08</v>
      </c>
    </row>
    <row r="6" spans="1:10" x14ac:dyDescent="0.45">
      <c r="A6" t="s">
        <v>62</v>
      </c>
      <c r="B6" t="s">
        <v>223</v>
      </c>
      <c r="C6" t="s">
        <v>222</v>
      </c>
      <c r="D6" s="1">
        <v>6.25E-2</v>
      </c>
      <c r="E6" s="1">
        <v>0.02</v>
      </c>
      <c r="F6" s="1">
        <v>8.2500000000000004E-2</v>
      </c>
      <c r="G6" s="1" t="str">
        <f>VLOOKUP(TaxRates_Data[[#This Row],[City]],'Finalized Cities'!$B$3:$B$16,1,0)</f>
        <v>Austin</v>
      </c>
      <c r="I6" s="12" t="s">
        <v>62</v>
      </c>
      <c r="J6" s="13">
        <v>8.2500000000000004E-2</v>
      </c>
    </row>
    <row r="7" spans="1:10" x14ac:dyDescent="0.45">
      <c r="A7" t="s">
        <v>64</v>
      </c>
      <c r="B7" t="s">
        <v>223</v>
      </c>
      <c r="C7" t="s">
        <v>222</v>
      </c>
      <c r="D7" s="1">
        <v>6.25E-2</v>
      </c>
      <c r="E7" s="1">
        <v>0.02</v>
      </c>
      <c r="F7" s="1">
        <v>8.2500000000000004E-2</v>
      </c>
      <c r="G7" s="1" t="str">
        <f>VLOOKUP(TaxRates_Data[[#This Row],[City]],'Finalized Cities'!$B$3:$B$16,1,0)</f>
        <v>Dallas</v>
      </c>
      <c r="I7" s="12" t="s">
        <v>64</v>
      </c>
      <c r="J7" s="13">
        <v>8.2500000000000004E-2</v>
      </c>
    </row>
    <row r="8" spans="1:10" x14ac:dyDescent="0.45">
      <c r="A8" t="s">
        <v>47</v>
      </c>
      <c r="B8" t="s">
        <v>141</v>
      </c>
      <c r="C8" t="s">
        <v>140</v>
      </c>
      <c r="D8" s="1">
        <v>5.6000000000000001E-2</v>
      </c>
      <c r="E8" s="1">
        <v>0.03</v>
      </c>
      <c r="F8" s="1">
        <v>8.5999999999999993E-2</v>
      </c>
      <c r="G8" s="1" t="str">
        <f>VLOOKUP(TaxRates_Data[[#This Row],[City]],'Finalized Cities'!$B$3:$B$16,1,0)</f>
        <v>Phoenix</v>
      </c>
      <c r="I8" s="12" t="s">
        <v>47</v>
      </c>
      <c r="J8" s="13">
        <v>8.5999999999999993E-2</v>
      </c>
    </row>
    <row r="9" spans="1:10" x14ac:dyDescent="0.45">
      <c r="A9" t="s">
        <v>46</v>
      </c>
      <c r="B9" t="s">
        <v>145</v>
      </c>
      <c r="C9" t="s">
        <v>144</v>
      </c>
      <c r="D9" s="1">
        <v>0.06</v>
      </c>
      <c r="E9" s="1">
        <v>2.6249999999999999E-2</v>
      </c>
      <c r="F9" s="1">
        <v>8.6249999999999993E-2</v>
      </c>
      <c r="G9" s="1" t="str">
        <f>VLOOKUP(TaxRates_Data[[#This Row],[City]],'Finalized Cities'!$B$3:$B$16,1,0)</f>
        <v>San Francisco</v>
      </c>
      <c r="I9" s="12" t="s">
        <v>46</v>
      </c>
      <c r="J9" s="13">
        <v>8.6249999999999993E-2</v>
      </c>
    </row>
    <row r="10" spans="1:10" x14ac:dyDescent="0.45">
      <c r="A10" t="s">
        <v>38</v>
      </c>
      <c r="B10" t="s">
        <v>147</v>
      </c>
      <c r="C10" t="s">
        <v>146</v>
      </c>
      <c r="D10" s="1">
        <v>2.9000000000000001E-2</v>
      </c>
      <c r="E10" s="1">
        <v>5.91E-2</v>
      </c>
      <c r="F10" s="1">
        <v>8.8099999999999998E-2</v>
      </c>
      <c r="G10" s="1" t="str">
        <f>VLOOKUP(TaxRates_Data[[#This Row],[City]],'Finalized Cities'!$B$3:$B$16,1,0)</f>
        <v>Denver</v>
      </c>
      <c r="I10" s="12" t="s">
        <v>38</v>
      </c>
      <c r="J10" s="13">
        <v>8.8099999999999998E-2</v>
      </c>
    </row>
    <row r="11" spans="1:10" x14ac:dyDescent="0.45">
      <c r="A11" t="s">
        <v>35</v>
      </c>
      <c r="B11" t="s">
        <v>201</v>
      </c>
      <c r="C11" t="s">
        <v>35</v>
      </c>
      <c r="D11" s="1">
        <v>0.04</v>
      </c>
      <c r="E11" s="1">
        <v>4.8750000000000002E-2</v>
      </c>
      <c r="F11" s="1">
        <v>8.8749999999999996E-2</v>
      </c>
      <c r="G11" s="1" t="str">
        <f>VLOOKUP(TaxRates_Data[[#This Row],[City]],'Finalized Cities'!$B$3:$B$16,1,0)</f>
        <v>New York City</v>
      </c>
      <c r="I11" s="12" t="s">
        <v>35</v>
      </c>
      <c r="J11" s="13">
        <v>8.8749999999999996E-2</v>
      </c>
    </row>
    <row r="12" spans="1:10" x14ac:dyDescent="0.45">
      <c r="A12" t="s">
        <v>25</v>
      </c>
      <c r="B12" t="s">
        <v>145</v>
      </c>
      <c r="C12" t="s">
        <v>144</v>
      </c>
      <c r="D12" s="1">
        <v>0.06</v>
      </c>
      <c r="E12" s="1">
        <v>3.3750000000000002E-2</v>
      </c>
      <c r="F12" s="1">
        <v>9.375E-2</v>
      </c>
      <c r="G12" s="1" t="str">
        <f>VLOOKUP(TaxRates_Data[[#This Row],[City]],'Finalized Cities'!$B$3:$B$16,1,0)</f>
        <v>San Jose</v>
      </c>
      <c r="I12" s="12" t="s">
        <v>25</v>
      </c>
      <c r="J12" s="13">
        <v>9.375E-2</v>
      </c>
    </row>
    <row r="13" spans="1:10" x14ac:dyDescent="0.45">
      <c r="A13" t="s">
        <v>22</v>
      </c>
      <c r="B13" t="s">
        <v>145</v>
      </c>
      <c r="C13" t="s">
        <v>144</v>
      </c>
      <c r="D13" s="1">
        <v>0.06</v>
      </c>
      <c r="E13" s="1">
        <v>3.5000000000000003E-2</v>
      </c>
      <c r="F13" s="1">
        <v>9.5000000000000001E-2</v>
      </c>
      <c r="G13" s="1" t="str">
        <f>VLOOKUP(TaxRates_Data[[#This Row],[City]],'Finalized Cities'!$B$3:$B$16,1,0)</f>
        <v>Los Angeles</v>
      </c>
      <c r="I13" s="12" t="s">
        <v>22</v>
      </c>
      <c r="J13" s="13">
        <v>9.5000000000000001E-2</v>
      </c>
    </row>
    <row r="14" spans="1:10" x14ac:dyDescent="0.45">
      <c r="A14" t="s">
        <v>13</v>
      </c>
      <c r="B14" t="s">
        <v>163</v>
      </c>
      <c r="C14" t="s">
        <v>162</v>
      </c>
      <c r="D14" s="1">
        <v>6.25E-2</v>
      </c>
      <c r="E14" s="1">
        <v>0.04</v>
      </c>
      <c r="F14" s="1">
        <v>0.10249999999999999</v>
      </c>
      <c r="G14" s="1" t="str">
        <f>VLOOKUP(TaxRates_Data[[#This Row],[City]],'Finalized Cities'!$B$3:$B$16,1,0)</f>
        <v>Chicago</v>
      </c>
      <c r="I14" s="12" t="s">
        <v>17</v>
      </c>
      <c r="J14" s="13">
        <v>0.10249999999999999</v>
      </c>
    </row>
    <row r="15" spans="1:10" x14ac:dyDescent="0.45">
      <c r="A15" t="s">
        <v>17</v>
      </c>
      <c r="B15" t="s">
        <v>230</v>
      </c>
      <c r="C15" t="s">
        <v>129</v>
      </c>
      <c r="D15" s="1">
        <v>6.5000000000000002E-2</v>
      </c>
      <c r="E15" s="1">
        <v>3.7499999999999999E-2</v>
      </c>
      <c r="F15" s="1">
        <v>0.10249999999999999</v>
      </c>
      <c r="G15" s="1" t="str">
        <f>VLOOKUP(TaxRates_Data[[#This Row],[City]],'Finalized Cities'!$B$3:$B$16,1,0)</f>
        <v>Seattle</v>
      </c>
      <c r="I15" s="12" t="s">
        <v>13</v>
      </c>
      <c r="J15" s="13">
        <v>0.10249999999999999</v>
      </c>
    </row>
    <row r="16" spans="1:10" x14ac:dyDescent="0.45">
      <c r="I16" s="12" t="s">
        <v>275</v>
      </c>
      <c r="J16" s="13">
        <v>1.1878500000000001</v>
      </c>
    </row>
    <row r="18" spans="1:3" x14ac:dyDescent="0.45">
      <c r="A18" t="s">
        <v>364</v>
      </c>
      <c r="B18" t="s">
        <v>129</v>
      </c>
      <c r="C18" s="37">
        <v>0.06</v>
      </c>
    </row>
    <row r="19" spans="1:3" x14ac:dyDescent="0.45">
      <c r="A19" t="s">
        <v>363</v>
      </c>
      <c r="B19" t="s">
        <v>17</v>
      </c>
      <c r="C19" s="13">
        <v>0.10249999999999999</v>
      </c>
    </row>
    <row r="21" spans="1:3" x14ac:dyDescent="0.45">
      <c r="A21" t="s">
        <v>367</v>
      </c>
    </row>
    <row r="22" spans="1:3" x14ac:dyDescent="0.45">
      <c r="A22" t="s">
        <v>363</v>
      </c>
      <c r="B22" t="str" cm="1">
        <f t="array" ref="B22:C22">_xlfn.XLOOKUP(A22,A18:A19,B18:C19)</f>
        <v>Seattle</v>
      </c>
      <c r="C22" s="1">
        <v>0.10249999999999999</v>
      </c>
    </row>
  </sheetData>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DBD3D-9E21-4616-873F-11D47D5EB320}">
  <sheetPr codeName="Sheet6"/>
  <dimension ref="A1:G21"/>
  <sheetViews>
    <sheetView workbookViewId="0">
      <selection activeCell="A22" sqref="A22"/>
    </sheetView>
  </sheetViews>
  <sheetFormatPr defaultRowHeight="14.25" x14ac:dyDescent="0.45"/>
  <cols>
    <col min="1" max="1" width="7.46484375" bestFit="1" customWidth="1"/>
    <col min="2" max="2" width="27.33203125" bestFit="1" customWidth="1"/>
    <col min="3" max="4" width="27.33203125" customWidth="1"/>
    <col min="5" max="5" width="13.19921875" bestFit="1" customWidth="1"/>
    <col min="6" max="6" width="13.6640625" bestFit="1" customWidth="1"/>
    <col min="7" max="7" width="12.46484375" bestFit="1" customWidth="1"/>
    <col min="9" max="9" width="12.53125" bestFit="1" customWidth="1"/>
    <col min="10" max="10" width="11" bestFit="1" customWidth="1"/>
    <col min="11" max="11" width="11.46484375" bestFit="1" customWidth="1"/>
  </cols>
  <sheetData>
    <row r="1" spans="1:7" x14ac:dyDescent="0.45">
      <c r="A1" t="s">
        <v>2</v>
      </c>
      <c r="B1" t="s">
        <v>0</v>
      </c>
      <c r="C1" t="s">
        <v>238</v>
      </c>
      <c r="D1" t="s">
        <v>237</v>
      </c>
      <c r="E1" t="s">
        <v>268</v>
      </c>
      <c r="F1" t="s">
        <v>269</v>
      </c>
      <c r="G1" t="s">
        <v>323</v>
      </c>
    </row>
    <row r="2" spans="1:7" x14ac:dyDescent="0.45">
      <c r="A2">
        <v>9</v>
      </c>
      <c r="B2" t="s">
        <v>13</v>
      </c>
      <c r="C2" t="s">
        <v>163</v>
      </c>
      <c r="D2" t="s">
        <v>162</v>
      </c>
      <c r="E2">
        <v>66.099999999999994</v>
      </c>
      <c r="F2">
        <v>33.9</v>
      </c>
      <c r="G2" t="str">
        <f>VLOOKUP(CrimeRate_Data[[#This Row],[City]],'Finalized Cities'!$B$3:$B$16,1,0)</f>
        <v>Chicago</v>
      </c>
    </row>
    <row r="3" spans="1:7" x14ac:dyDescent="0.45">
      <c r="A3">
        <v>10</v>
      </c>
      <c r="B3" t="s">
        <v>78</v>
      </c>
      <c r="C3" t="s">
        <v>213</v>
      </c>
      <c r="D3" t="s">
        <v>212</v>
      </c>
      <c r="E3">
        <v>64.900000000000006</v>
      </c>
      <c r="F3">
        <v>35.1</v>
      </c>
      <c r="G3" t="str">
        <f>VLOOKUP(CrimeRate_Data[[#This Row],[City]],'Finalized Cities'!$B$3:$B$16,1,0)</f>
        <v>Philadelphia</v>
      </c>
    </row>
    <row r="4" spans="1:7" x14ac:dyDescent="0.45">
      <c r="A4">
        <v>15</v>
      </c>
      <c r="B4" t="s">
        <v>46</v>
      </c>
      <c r="C4" t="s">
        <v>145</v>
      </c>
      <c r="D4" t="s">
        <v>144</v>
      </c>
      <c r="E4">
        <v>61.1</v>
      </c>
      <c r="F4">
        <v>38.9</v>
      </c>
      <c r="G4" t="str">
        <f>VLOOKUP(CrimeRate_Data[[#This Row],[City]],'Finalized Cities'!$B$3:$B$16,1,0)</f>
        <v>San Francisco</v>
      </c>
    </row>
    <row r="5" spans="1:7" x14ac:dyDescent="0.45">
      <c r="A5">
        <v>16</v>
      </c>
      <c r="B5" t="s">
        <v>129</v>
      </c>
      <c r="C5" t="s">
        <v>153</v>
      </c>
      <c r="D5" t="s">
        <v>152</v>
      </c>
      <c r="E5">
        <v>60.1</v>
      </c>
      <c r="F5">
        <v>39.9</v>
      </c>
      <c r="G5" t="str">
        <f>VLOOKUP(CrimeRate_Data[[#This Row],[City]],'Finalized Cities'!$B$3:$B$16,1,0)</f>
        <v>Washington</v>
      </c>
    </row>
    <row r="6" spans="1:7" x14ac:dyDescent="0.45">
      <c r="A6">
        <v>24</v>
      </c>
      <c r="B6" t="s">
        <v>47</v>
      </c>
      <c r="C6" t="s">
        <v>141</v>
      </c>
      <c r="D6" t="s">
        <v>140</v>
      </c>
      <c r="E6">
        <v>53.6</v>
      </c>
      <c r="F6">
        <v>46.4</v>
      </c>
      <c r="G6" t="str">
        <f>VLOOKUP(CrimeRate_Data[[#This Row],[City]],'Finalized Cities'!$B$3:$B$16,1,0)</f>
        <v>Phoenix</v>
      </c>
    </row>
    <row r="7" spans="1:7" x14ac:dyDescent="0.45">
      <c r="A7">
        <v>25</v>
      </c>
      <c r="B7" t="s">
        <v>17</v>
      </c>
      <c r="C7" t="s">
        <v>230</v>
      </c>
      <c r="D7" t="s">
        <v>129</v>
      </c>
      <c r="E7">
        <v>52.8</v>
      </c>
      <c r="F7">
        <v>47.2</v>
      </c>
      <c r="G7" t="str">
        <f>VLOOKUP(CrimeRate_Data[[#This Row],[City]],'Finalized Cities'!$B$3:$B$16,1,0)</f>
        <v>Seattle</v>
      </c>
    </row>
    <row r="8" spans="1:7" x14ac:dyDescent="0.45">
      <c r="A8">
        <v>27</v>
      </c>
      <c r="B8" t="s">
        <v>22</v>
      </c>
      <c r="C8" t="s">
        <v>145</v>
      </c>
      <c r="D8" t="s">
        <v>144</v>
      </c>
      <c r="E8">
        <v>52.2</v>
      </c>
      <c r="F8">
        <v>47.8</v>
      </c>
      <c r="G8" t="str">
        <f>VLOOKUP(CrimeRate_Data[[#This Row],[City]],'Finalized Cities'!$B$3:$B$16,1,0)</f>
        <v>Los Angeles</v>
      </c>
    </row>
    <row r="9" spans="1:7" x14ac:dyDescent="0.45">
      <c r="A9">
        <v>30</v>
      </c>
      <c r="B9" t="s">
        <v>64</v>
      </c>
      <c r="C9" t="s">
        <v>223</v>
      </c>
      <c r="D9" t="s">
        <v>222</v>
      </c>
      <c r="E9">
        <v>51.1</v>
      </c>
      <c r="F9">
        <v>48.9</v>
      </c>
      <c r="G9" t="str">
        <f>VLOOKUP(CrimeRate_Data[[#This Row],[City]],'Finalized Cities'!$B$3:$B$16,1,0)</f>
        <v>Dallas</v>
      </c>
    </row>
    <row r="10" spans="1:7" x14ac:dyDescent="0.45">
      <c r="A10">
        <v>33</v>
      </c>
      <c r="B10" t="s">
        <v>35</v>
      </c>
      <c r="C10" t="s">
        <v>201</v>
      </c>
      <c r="D10" t="s">
        <v>35</v>
      </c>
      <c r="E10">
        <v>49.1</v>
      </c>
      <c r="F10">
        <v>50.9</v>
      </c>
      <c r="G10" t="str">
        <f>VLOOKUP(CrimeRate_Data[[#This Row],[City]],'Finalized Cities'!$B$3:$B$16,1,0)</f>
        <v>New York City</v>
      </c>
    </row>
    <row r="11" spans="1:7" x14ac:dyDescent="0.45">
      <c r="A11">
        <v>35</v>
      </c>
      <c r="B11" t="s">
        <v>25</v>
      </c>
      <c r="C11" t="s">
        <v>145</v>
      </c>
      <c r="D11" t="s">
        <v>144</v>
      </c>
      <c r="E11">
        <v>47.7</v>
      </c>
      <c r="F11">
        <v>52.3</v>
      </c>
      <c r="G11" t="str">
        <f>VLOOKUP(CrimeRate_Data[[#This Row],[City]],'Finalized Cities'!$B$3:$B$16,1,0)</f>
        <v>San Jose</v>
      </c>
    </row>
    <row r="12" spans="1:7" x14ac:dyDescent="0.45">
      <c r="A12">
        <v>40</v>
      </c>
      <c r="B12" t="s">
        <v>38</v>
      </c>
      <c r="C12" t="s">
        <v>147</v>
      </c>
      <c r="D12" t="s">
        <v>146</v>
      </c>
      <c r="E12">
        <v>45.3</v>
      </c>
      <c r="F12">
        <v>54.7</v>
      </c>
      <c r="G12" t="str">
        <f>VLOOKUP(CrimeRate_Data[[#This Row],[City]],'Finalized Cities'!$B$3:$B$16,1,0)</f>
        <v>Denver</v>
      </c>
    </row>
    <row r="13" spans="1:7" x14ac:dyDescent="0.45">
      <c r="A13">
        <v>42</v>
      </c>
      <c r="B13" t="s">
        <v>91</v>
      </c>
      <c r="C13" t="s">
        <v>145</v>
      </c>
      <c r="D13" t="s">
        <v>144</v>
      </c>
      <c r="E13">
        <v>40.4</v>
      </c>
      <c r="F13">
        <v>59.6</v>
      </c>
      <c r="G13" t="str">
        <f>VLOOKUP(CrimeRate_Data[[#This Row],[City]],'Finalized Cities'!$B$3:$B$16,1,0)</f>
        <v>San Diego</v>
      </c>
    </row>
    <row r="14" spans="1:7" x14ac:dyDescent="0.45">
      <c r="A14">
        <v>43</v>
      </c>
      <c r="B14" t="s">
        <v>62</v>
      </c>
      <c r="C14" t="s">
        <v>223</v>
      </c>
      <c r="D14" t="s">
        <v>222</v>
      </c>
      <c r="E14">
        <v>40.299999999999997</v>
      </c>
      <c r="F14">
        <v>59.7</v>
      </c>
      <c r="G14" t="str">
        <f>VLOOKUP(CrimeRate_Data[[#This Row],[City]],'Finalized Cities'!$B$3:$B$16,1,0)</f>
        <v>Austin</v>
      </c>
    </row>
    <row r="15" spans="1:7" x14ac:dyDescent="0.45">
      <c r="A15">
        <v>44</v>
      </c>
      <c r="B15" t="s">
        <v>118</v>
      </c>
      <c r="C15" t="s">
        <v>179</v>
      </c>
      <c r="D15" t="s">
        <v>178</v>
      </c>
      <c r="E15">
        <v>39.4</v>
      </c>
      <c r="F15">
        <v>60.6</v>
      </c>
      <c r="G15" t="str">
        <f>VLOOKUP(CrimeRate_Data[[#This Row],[City]],'Finalized Cities'!$B$3:$B$16,1,0)</f>
        <v>Boston</v>
      </c>
    </row>
    <row r="17" spans="1:3" x14ac:dyDescent="0.45">
      <c r="A17" t="s">
        <v>363</v>
      </c>
      <c r="B17" t="s">
        <v>13</v>
      </c>
      <c r="C17">
        <v>66.099999999999994</v>
      </c>
    </row>
    <row r="18" spans="1:3" x14ac:dyDescent="0.45">
      <c r="A18" t="s">
        <v>364</v>
      </c>
      <c r="B18" t="s">
        <v>118</v>
      </c>
      <c r="C18">
        <v>39.4</v>
      </c>
    </row>
    <row r="20" spans="1:3" x14ac:dyDescent="0.45">
      <c r="A20" t="s">
        <v>367</v>
      </c>
    </row>
    <row r="21" spans="1:3" x14ac:dyDescent="0.45">
      <c r="A21" t="s">
        <v>363</v>
      </c>
      <c r="B21" t="str" cm="1">
        <f t="array" ref="B21:C21">_xlfn.XLOOKUP(A21,A17:A18,B17:C18)</f>
        <v>Chicago</v>
      </c>
      <c r="C21">
        <v>66.099999999999994</v>
      </c>
    </row>
  </sheetData>
  <phoneticPr fontId="5"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AD2A0-0E1D-4F62-8AE7-9BE3C0557C6F}">
  <sheetPr codeName="Sheet7"/>
  <dimension ref="A1:B46"/>
  <sheetViews>
    <sheetView zoomScaleNormal="100" workbookViewId="0">
      <selection activeCell="G9" sqref="G9"/>
    </sheetView>
  </sheetViews>
  <sheetFormatPr defaultRowHeight="14.25" x14ac:dyDescent="0.45"/>
  <cols>
    <col min="1" max="1" width="14.6640625" bestFit="1" customWidth="1"/>
    <col min="2" max="2" width="24" customWidth="1"/>
  </cols>
  <sheetData>
    <row r="1" spans="1:2" x14ac:dyDescent="0.45">
      <c r="A1" t="s">
        <v>0</v>
      </c>
      <c r="B1" t="s">
        <v>273</v>
      </c>
    </row>
    <row r="2" spans="1:2" x14ac:dyDescent="0.45">
      <c r="A2" t="s">
        <v>35</v>
      </c>
      <c r="B2" t="s">
        <v>325</v>
      </c>
    </row>
    <row r="3" spans="1:2" x14ac:dyDescent="0.45">
      <c r="A3" t="s">
        <v>13</v>
      </c>
      <c r="B3" t="s">
        <v>325</v>
      </c>
    </row>
    <row r="4" spans="1:2" x14ac:dyDescent="0.45">
      <c r="A4" t="s">
        <v>115</v>
      </c>
      <c r="B4" t="s">
        <v>325</v>
      </c>
    </row>
    <row r="5" spans="1:2" x14ac:dyDescent="0.45">
      <c r="A5" t="s">
        <v>46</v>
      </c>
      <c r="B5" t="s">
        <v>325</v>
      </c>
    </row>
    <row r="6" spans="1:2" x14ac:dyDescent="0.45">
      <c r="A6" t="s">
        <v>22</v>
      </c>
      <c r="B6" t="s">
        <v>272</v>
      </c>
    </row>
    <row r="7" spans="1:2" x14ac:dyDescent="0.45">
      <c r="A7" t="s">
        <v>50</v>
      </c>
      <c r="B7" t="s">
        <v>272</v>
      </c>
    </row>
    <row r="8" spans="1:2" x14ac:dyDescent="0.45">
      <c r="A8" t="s">
        <v>38</v>
      </c>
      <c r="B8" t="s">
        <v>272</v>
      </c>
    </row>
    <row r="9" spans="1:2" x14ac:dyDescent="0.45">
      <c r="A9" t="s">
        <v>62</v>
      </c>
      <c r="B9" t="s">
        <v>272</v>
      </c>
    </row>
    <row r="10" spans="1:2" x14ac:dyDescent="0.45">
      <c r="A10" t="s">
        <v>17</v>
      </c>
      <c r="B10" t="s">
        <v>272</v>
      </c>
    </row>
    <row r="11" spans="1:2" x14ac:dyDescent="0.45">
      <c r="A11" t="s">
        <v>118</v>
      </c>
      <c r="B11" t="s">
        <v>272</v>
      </c>
    </row>
    <row r="12" spans="1:2" x14ac:dyDescent="0.45">
      <c r="A12" t="s">
        <v>68</v>
      </c>
      <c r="B12" t="s">
        <v>272</v>
      </c>
    </row>
    <row r="13" spans="1:2" x14ac:dyDescent="0.45">
      <c r="A13" t="s">
        <v>34</v>
      </c>
      <c r="B13" t="s">
        <v>272</v>
      </c>
    </row>
    <row r="14" spans="1:2" x14ac:dyDescent="0.45">
      <c r="A14" t="s">
        <v>107</v>
      </c>
      <c r="B14" t="s">
        <v>272</v>
      </c>
    </row>
    <row r="15" spans="1:2" x14ac:dyDescent="0.45">
      <c r="A15" t="s">
        <v>266</v>
      </c>
      <c r="B15" t="s">
        <v>272</v>
      </c>
    </row>
    <row r="16" spans="1:2" x14ac:dyDescent="0.45">
      <c r="A16" t="s">
        <v>134</v>
      </c>
      <c r="B16" t="s">
        <v>272</v>
      </c>
    </row>
    <row r="17" spans="1:2" x14ac:dyDescent="0.45">
      <c r="A17" t="s">
        <v>91</v>
      </c>
      <c r="B17" t="s">
        <v>272</v>
      </c>
    </row>
    <row r="18" spans="1:2" x14ac:dyDescent="0.45">
      <c r="A18" t="s">
        <v>123</v>
      </c>
      <c r="B18" t="s">
        <v>272</v>
      </c>
    </row>
    <row r="19" spans="1:2" x14ac:dyDescent="0.45">
      <c r="A19" t="s">
        <v>20</v>
      </c>
      <c r="B19" t="s">
        <v>272</v>
      </c>
    </row>
    <row r="20" spans="1:2" x14ac:dyDescent="0.45">
      <c r="A20" t="s">
        <v>125</v>
      </c>
      <c r="B20" t="s">
        <v>272</v>
      </c>
    </row>
    <row r="21" spans="1:2" x14ac:dyDescent="0.45">
      <c r="A21" t="s">
        <v>21</v>
      </c>
      <c r="B21" t="s">
        <v>272</v>
      </c>
    </row>
    <row r="22" spans="1:2" x14ac:dyDescent="0.45">
      <c r="A22" t="s">
        <v>24</v>
      </c>
      <c r="B22" t="s">
        <v>272</v>
      </c>
    </row>
    <row r="23" spans="1:2" x14ac:dyDescent="0.45">
      <c r="A23" t="s">
        <v>131</v>
      </c>
      <c r="B23" t="s">
        <v>272</v>
      </c>
    </row>
    <row r="24" spans="1:2" x14ac:dyDescent="0.45">
      <c r="A24" t="s">
        <v>78</v>
      </c>
      <c r="B24" t="s">
        <v>272</v>
      </c>
    </row>
    <row r="25" spans="1:2" x14ac:dyDescent="0.45">
      <c r="A25" t="s">
        <v>77</v>
      </c>
      <c r="B25" t="s">
        <v>272</v>
      </c>
    </row>
    <row r="26" spans="1:2" x14ac:dyDescent="0.45">
      <c r="A26" t="s">
        <v>129</v>
      </c>
      <c r="B26" t="s">
        <v>272</v>
      </c>
    </row>
    <row r="27" spans="1:2" x14ac:dyDescent="0.45">
      <c r="A27" t="s">
        <v>102</v>
      </c>
      <c r="B27" t="s">
        <v>272</v>
      </c>
    </row>
    <row r="28" spans="1:2" x14ac:dyDescent="0.45">
      <c r="A28" t="s">
        <v>37</v>
      </c>
      <c r="B28" t="s">
        <v>272</v>
      </c>
    </row>
    <row r="29" spans="1:2" x14ac:dyDescent="0.45">
      <c r="A29" t="s">
        <v>128</v>
      </c>
      <c r="B29" t="s">
        <v>272</v>
      </c>
    </row>
    <row r="30" spans="1:2" x14ac:dyDescent="0.45">
      <c r="A30" t="s">
        <v>94</v>
      </c>
      <c r="B30" t="s">
        <v>272</v>
      </c>
    </row>
    <row r="31" spans="1:2" x14ac:dyDescent="0.45">
      <c r="A31" t="s">
        <v>74</v>
      </c>
      <c r="B31" t="s">
        <v>272</v>
      </c>
    </row>
    <row r="32" spans="1:2" x14ac:dyDescent="0.45">
      <c r="A32" t="s">
        <v>47</v>
      </c>
      <c r="B32" t="s">
        <v>272</v>
      </c>
    </row>
    <row r="33" spans="1:2" x14ac:dyDescent="0.45">
      <c r="A33" t="s">
        <v>117</v>
      </c>
      <c r="B33" t="s">
        <v>272</v>
      </c>
    </row>
    <row r="34" spans="1:2" x14ac:dyDescent="0.45">
      <c r="A34" t="s">
        <v>44</v>
      </c>
      <c r="B34" t="s">
        <v>272</v>
      </c>
    </row>
    <row r="35" spans="1:2" x14ac:dyDescent="0.45">
      <c r="A35" t="s">
        <v>64</v>
      </c>
      <c r="B35" t="s">
        <v>272</v>
      </c>
    </row>
    <row r="36" spans="1:2" x14ac:dyDescent="0.45">
      <c r="A36" t="s">
        <v>42</v>
      </c>
      <c r="B36" t="s">
        <v>272</v>
      </c>
    </row>
    <row r="37" spans="1:2" x14ac:dyDescent="0.45">
      <c r="A37" t="s">
        <v>61</v>
      </c>
      <c r="B37" t="s">
        <v>272</v>
      </c>
    </row>
    <row r="38" spans="1:2" x14ac:dyDescent="0.45">
      <c r="A38" t="s">
        <v>84</v>
      </c>
      <c r="B38" t="s">
        <v>272</v>
      </c>
    </row>
    <row r="39" spans="1:2" x14ac:dyDescent="0.45">
      <c r="A39" t="s">
        <v>25</v>
      </c>
      <c r="B39" t="s">
        <v>272</v>
      </c>
    </row>
    <row r="40" spans="1:2" x14ac:dyDescent="0.45">
      <c r="A40" t="s">
        <v>132</v>
      </c>
      <c r="B40" t="s">
        <v>272</v>
      </c>
    </row>
    <row r="41" spans="1:2" x14ac:dyDescent="0.45">
      <c r="A41" t="s">
        <v>92</v>
      </c>
      <c r="B41" t="s">
        <v>272</v>
      </c>
    </row>
    <row r="42" spans="1:2" x14ac:dyDescent="0.45">
      <c r="A42" t="s">
        <v>96</v>
      </c>
      <c r="B42" t="s">
        <v>272</v>
      </c>
    </row>
    <row r="43" spans="1:2" x14ac:dyDescent="0.45">
      <c r="A43" t="s">
        <v>111</v>
      </c>
      <c r="B43" t="s">
        <v>272</v>
      </c>
    </row>
    <row r="44" spans="1:2" x14ac:dyDescent="0.45">
      <c r="A44" t="s">
        <v>108</v>
      </c>
      <c r="B44" t="s">
        <v>272</v>
      </c>
    </row>
    <row r="45" spans="1:2" x14ac:dyDescent="0.45">
      <c r="A45" t="s">
        <v>98</v>
      </c>
      <c r="B45" t="s">
        <v>272</v>
      </c>
    </row>
    <row r="46" spans="1:2" x14ac:dyDescent="0.45">
      <c r="A46" t="s">
        <v>86</v>
      </c>
      <c r="B46" t="s">
        <v>272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89086-5660-4F23-B72E-581307AFD8EF}">
  <sheetPr codeName="Sheet9"/>
  <dimension ref="A1:N22"/>
  <sheetViews>
    <sheetView topLeftCell="B1" zoomScale="77" workbookViewId="0">
      <selection activeCell="B23" sqref="B23"/>
    </sheetView>
  </sheetViews>
  <sheetFormatPr defaultRowHeight="14.25" x14ac:dyDescent="0.45"/>
  <cols>
    <col min="1" max="1" width="5.19921875" bestFit="1" customWidth="1"/>
    <col min="2" max="2" width="13.46484375" bestFit="1" customWidth="1"/>
    <col min="3" max="3" width="25.86328125" bestFit="1" customWidth="1"/>
    <col min="4" max="4" width="17.33203125" bestFit="1" customWidth="1"/>
    <col min="5" max="5" width="17.53125" bestFit="1" customWidth="1"/>
    <col min="6" max="6" width="10" bestFit="1" customWidth="1"/>
    <col min="7" max="7" width="26" bestFit="1" customWidth="1"/>
    <col min="8" max="8" width="14" bestFit="1" customWidth="1"/>
    <col min="9" max="9" width="20" bestFit="1" customWidth="1"/>
    <col min="10" max="10" width="26.33203125" bestFit="1" customWidth="1"/>
    <col min="11" max="11" width="14.1328125" customWidth="1"/>
    <col min="13" max="13" width="13.33203125" bestFit="1" customWidth="1"/>
    <col min="14" max="14" width="26.33203125" bestFit="1" customWidth="1"/>
  </cols>
  <sheetData>
    <row r="1" spans="1:14" x14ac:dyDescent="0.45">
      <c r="A1" t="s">
        <v>2</v>
      </c>
      <c r="B1" t="s">
        <v>0</v>
      </c>
      <c r="C1" t="s">
        <v>238</v>
      </c>
      <c r="D1" t="s">
        <v>237</v>
      </c>
      <c r="E1" t="s">
        <v>4</v>
      </c>
      <c r="F1" t="s">
        <v>256</v>
      </c>
      <c r="G1" t="s">
        <v>257</v>
      </c>
      <c r="H1" t="s">
        <v>258</v>
      </c>
      <c r="I1" t="s">
        <v>259</v>
      </c>
      <c r="J1" t="s">
        <v>260</v>
      </c>
      <c r="K1" t="s">
        <v>323</v>
      </c>
      <c r="M1" s="11" t="s">
        <v>274</v>
      </c>
      <c r="N1" t="s">
        <v>257</v>
      </c>
    </row>
    <row r="2" spans="1:14" x14ac:dyDescent="0.45">
      <c r="A2">
        <v>2</v>
      </c>
      <c r="B2" t="s">
        <v>46</v>
      </c>
      <c r="C2" t="s">
        <v>145</v>
      </c>
      <c r="D2" t="s">
        <v>144</v>
      </c>
      <c r="E2">
        <v>100.2</v>
      </c>
      <c r="F2">
        <v>91.6</v>
      </c>
      <c r="G2">
        <v>96</v>
      </c>
      <c r="H2">
        <v>101.9</v>
      </c>
      <c r="I2">
        <v>98.4</v>
      </c>
      <c r="J2">
        <v>111.3</v>
      </c>
      <c r="K2" t="str">
        <f>VLOOKUP(CostOfLivingData[[#This Row],[City]],'Finalized Cities'!$B$3:$B$16,1,0)</f>
        <v>San Francisco</v>
      </c>
      <c r="M2" s="12" t="s">
        <v>62</v>
      </c>
      <c r="N2">
        <v>71.099999999999994</v>
      </c>
    </row>
    <row r="3" spans="1:14" x14ac:dyDescent="0.45">
      <c r="A3">
        <v>3</v>
      </c>
      <c r="B3" t="s">
        <v>35</v>
      </c>
      <c r="C3" t="s">
        <v>201</v>
      </c>
      <c r="D3" t="s">
        <v>35</v>
      </c>
      <c r="E3">
        <v>100</v>
      </c>
      <c r="F3">
        <v>100</v>
      </c>
      <c r="G3">
        <v>100</v>
      </c>
      <c r="H3">
        <v>100</v>
      </c>
      <c r="I3">
        <v>100</v>
      </c>
      <c r="J3">
        <v>100</v>
      </c>
      <c r="K3" t="str">
        <f>VLOOKUP(CostOfLivingData[[#This Row],[City]],'Finalized Cities'!$B$3:$B$16,1,0)</f>
        <v>New York City</v>
      </c>
      <c r="M3" s="12" t="s">
        <v>118</v>
      </c>
      <c r="N3">
        <v>82.7</v>
      </c>
    </row>
    <row r="4" spans="1:14" x14ac:dyDescent="0.45">
      <c r="A4">
        <v>5</v>
      </c>
      <c r="B4" t="s">
        <v>17</v>
      </c>
      <c r="C4" t="s">
        <v>230</v>
      </c>
      <c r="D4" t="s">
        <v>129</v>
      </c>
      <c r="E4">
        <v>96.2</v>
      </c>
      <c r="F4">
        <v>69.8</v>
      </c>
      <c r="G4">
        <v>83.4</v>
      </c>
      <c r="H4">
        <v>90.5</v>
      </c>
      <c r="I4">
        <v>98.9</v>
      </c>
      <c r="J4">
        <v>117.3</v>
      </c>
      <c r="K4" t="str">
        <f>VLOOKUP(CostOfLivingData[[#This Row],[City]],'Finalized Cities'!$B$3:$B$16,1,0)</f>
        <v>Seattle</v>
      </c>
      <c r="M4" s="12" t="s">
        <v>13</v>
      </c>
      <c r="N4">
        <v>70</v>
      </c>
    </row>
    <row r="5" spans="1:14" x14ac:dyDescent="0.45">
      <c r="A5">
        <v>6</v>
      </c>
      <c r="B5" t="s">
        <v>118</v>
      </c>
      <c r="C5" t="s">
        <v>179</v>
      </c>
      <c r="D5" t="s">
        <v>178</v>
      </c>
      <c r="E5">
        <v>89.5</v>
      </c>
      <c r="F5">
        <v>75.400000000000006</v>
      </c>
      <c r="G5">
        <v>82.7</v>
      </c>
      <c r="H5">
        <v>88.6</v>
      </c>
      <c r="I5">
        <v>96.7</v>
      </c>
      <c r="J5">
        <v>107.1</v>
      </c>
      <c r="K5" t="str">
        <f>VLOOKUP(CostOfLivingData[[#This Row],[City]],'Finalized Cities'!$B$3:$B$16,1,0)</f>
        <v>Boston</v>
      </c>
      <c r="M5" s="12" t="s">
        <v>64</v>
      </c>
      <c r="N5">
        <v>66.7</v>
      </c>
    </row>
    <row r="6" spans="1:14" x14ac:dyDescent="0.45">
      <c r="A6">
        <v>7</v>
      </c>
      <c r="B6" t="s">
        <v>91</v>
      </c>
      <c r="C6" t="s">
        <v>145</v>
      </c>
      <c r="D6" t="s">
        <v>144</v>
      </c>
      <c r="E6">
        <v>88.4</v>
      </c>
      <c r="F6">
        <v>76.7</v>
      </c>
      <c r="G6">
        <v>82.8</v>
      </c>
      <c r="H6">
        <v>80.7</v>
      </c>
      <c r="I6">
        <v>95.3</v>
      </c>
      <c r="J6">
        <v>108</v>
      </c>
      <c r="K6" t="str">
        <f>VLOOKUP(CostOfLivingData[[#This Row],[City]],'Finalized Cities'!$B$3:$B$16,1,0)</f>
        <v>San Diego</v>
      </c>
      <c r="M6" s="12" t="s">
        <v>38</v>
      </c>
      <c r="N6">
        <v>69.099999999999994</v>
      </c>
    </row>
    <row r="7" spans="1:14" x14ac:dyDescent="0.45">
      <c r="A7">
        <v>8</v>
      </c>
      <c r="B7" t="s">
        <v>25</v>
      </c>
      <c r="C7" t="s">
        <v>145</v>
      </c>
      <c r="D7" t="s">
        <v>144</v>
      </c>
      <c r="E7">
        <v>88.3</v>
      </c>
      <c r="F7">
        <v>74.3</v>
      </c>
      <c r="G7">
        <v>81.599999999999994</v>
      </c>
      <c r="H7">
        <v>82.7</v>
      </c>
      <c r="I7">
        <v>87</v>
      </c>
      <c r="J7">
        <v>134.4</v>
      </c>
      <c r="K7" t="str">
        <f>VLOOKUP(CostOfLivingData[[#This Row],[City]],'Finalized Cities'!$B$3:$B$16,1,0)</f>
        <v>San Jose</v>
      </c>
      <c r="M7" s="12" t="s">
        <v>22</v>
      </c>
      <c r="N7">
        <v>77.2</v>
      </c>
    </row>
    <row r="8" spans="1:14" x14ac:dyDescent="0.45">
      <c r="A8">
        <v>12</v>
      </c>
      <c r="B8" t="s">
        <v>129</v>
      </c>
      <c r="C8" t="s">
        <v>153</v>
      </c>
      <c r="D8" t="s">
        <v>152</v>
      </c>
      <c r="E8">
        <v>85.6</v>
      </c>
      <c r="F8">
        <v>71.099999999999994</v>
      </c>
      <c r="G8">
        <v>78.599999999999994</v>
      </c>
      <c r="H8">
        <v>82.7</v>
      </c>
      <c r="I8">
        <v>89.7</v>
      </c>
      <c r="J8">
        <v>124.5</v>
      </c>
      <c r="K8" t="str">
        <f>VLOOKUP(CostOfLivingData[[#This Row],[City]],'Finalized Cities'!$B$3:$B$16,1,0)</f>
        <v>Washington</v>
      </c>
      <c r="M8" s="12" t="s">
        <v>35</v>
      </c>
      <c r="N8">
        <v>100</v>
      </c>
    </row>
    <row r="9" spans="1:14" x14ac:dyDescent="0.45">
      <c r="A9">
        <v>14</v>
      </c>
      <c r="B9" t="s">
        <v>78</v>
      </c>
      <c r="C9" t="s">
        <v>213</v>
      </c>
      <c r="D9" t="s">
        <v>212</v>
      </c>
      <c r="E9">
        <v>83.3</v>
      </c>
      <c r="F9">
        <v>48.2</v>
      </c>
      <c r="G9">
        <v>66.400000000000006</v>
      </c>
      <c r="H9">
        <v>83.6</v>
      </c>
      <c r="I9">
        <v>86.2</v>
      </c>
      <c r="J9">
        <v>123.2</v>
      </c>
      <c r="K9" t="str">
        <f>VLOOKUP(CostOfLivingData[[#This Row],[City]],'Finalized Cities'!$B$3:$B$16,1,0)</f>
        <v>Philadelphia</v>
      </c>
      <c r="M9" s="12" t="s">
        <v>78</v>
      </c>
      <c r="N9">
        <v>66.400000000000006</v>
      </c>
    </row>
    <row r="10" spans="1:14" x14ac:dyDescent="0.45">
      <c r="A10">
        <v>15</v>
      </c>
      <c r="B10" t="s">
        <v>13</v>
      </c>
      <c r="C10" t="s">
        <v>163</v>
      </c>
      <c r="D10" t="s">
        <v>162</v>
      </c>
      <c r="E10">
        <v>82.9</v>
      </c>
      <c r="F10">
        <v>56.1</v>
      </c>
      <c r="G10">
        <v>70</v>
      </c>
      <c r="H10">
        <v>82.9</v>
      </c>
      <c r="I10">
        <v>81.900000000000006</v>
      </c>
      <c r="J10">
        <v>130.6</v>
      </c>
      <c r="K10" t="str">
        <f>VLOOKUP(CostOfLivingData[[#This Row],[City]],'Finalized Cities'!$B$3:$B$16,1,0)</f>
        <v>Chicago</v>
      </c>
      <c r="M10" s="12" t="s">
        <v>47</v>
      </c>
      <c r="N10">
        <v>61.8</v>
      </c>
    </row>
    <row r="11" spans="1:14" x14ac:dyDescent="0.45">
      <c r="A11">
        <v>18</v>
      </c>
      <c r="B11" t="s">
        <v>38</v>
      </c>
      <c r="C11" t="s">
        <v>147</v>
      </c>
      <c r="D11" t="s">
        <v>146</v>
      </c>
      <c r="E11">
        <v>81.900000000000006</v>
      </c>
      <c r="F11">
        <v>55.4</v>
      </c>
      <c r="G11">
        <v>69.099999999999994</v>
      </c>
      <c r="H11">
        <v>80.7</v>
      </c>
      <c r="I11">
        <v>71.900000000000006</v>
      </c>
      <c r="J11">
        <v>131.1</v>
      </c>
      <c r="K11" t="str">
        <f>VLOOKUP(CostOfLivingData[[#This Row],[City]],'Finalized Cities'!$B$3:$B$16,1,0)</f>
        <v>Denver</v>
      </c>
      <c r="M11" s="12" t="s">
        <v>91</v>
      </c>
      <c r="N11">
        <v>82.8</v>
      </c>
    </row>
    <row r="12" spans="1:14" x14ac:dyDescent="0.45">
      <c r="A12">
        <v>19</v>
      </c>
      <c r="B12" t="s">
        <v>22</v>
      </c>
      <c r="C12" t="s">
        <v>145</v>
      </c>
      <c r="D12" t="s">
        <v>144</v>
      </c>
      <c r="E12">
        <v>81.400000000000006</v>
      </c>
      <c r="F12">
        <v>72.599999999999994</v>
      </c>
      <c r="G12">
        <v>77.2</v>
      </c>
      <c r="H12">
        <v>79.2</v>
      </c>
      <c r="I12">
        <v>92</v>
      </c>
      <c r="J12">
        <v>110.6</v>
      </c>
      <c r="K12" t="str">
        <f>VLOOKUP(CostOfLivingData[[#This Row],[City]],'Finalized Cities'!$B$3:$B$16,1,0)</f>
        <v>Los Angeles</v>
      </c>
      <c r="M12" s="12" t="s">
        <v>46</v>
      </c>
      <c r="N12">
        <v>96</v>
      </c>
    </row>
    <row r="13" spans="1:14" x14ac:dyDescent="0.45">
      <c r="A13">
        <v>27</v>
      </c>
      <c r="B13" t="s">
        <v>64</v>
      </c>
      <c r="C13" t="s">
        <v>223</v>
      </c>
      <c r="D13" t="s">
        <v>222</v>
      </c>
      <c r="E13">
        <v>78.3</v>
      </c>
      <c r="F13">
        <v>54.3</v>
      </c>
      <c r="G13">
        <v>66.7</v>
      </c>
      <c r="H13">
        <v>77.5</v>
      </c>
      <c r="I13">
        <v>77</v>
      </c>
      <c r="J13">
        <v>123.8</v>
      </c>
      <c r="K13" t="str">
        <f>VLOOKUP(CostOfLivingData[[#This Row],[City]],'Finalized Cities'!$B$3:$B$16,1,0)</f>
        <v>Dallas</v>
      </c>
      <c r="M13" s="12" t="s">
        <v>25</v>
      </c>
      <c r="N13">
        <v>81.599999999999994</v>
      </c>
    </row>
    <row r="14" spans="1:14" x14ac:dyDescent="0.45">
      <c r="A14">
        <v>31</v>
      </c>
      <c r="B14" t="s">
        <v>62</v>
      </c>
      <c r="C14" t="s">
        <v>223</v>
      </c>
      <c r="D14" t="s">
        <v>222</v>
      </c>
      <c r="E14">
        <v>76.3</v>
      </c>
      <c r="F14">
        <v>65.400000000000006</v>
      </c>
      <c r="G14">
        <v>71.099999999999994</v>
      </c>
      <c r="H14">
        <v>70.099999999999994</v>
      </c>
      <c r="I14">
        <v>85.5</v>
      </c>
      <c r="J14">
        <v>119.7</v>
      </c>
      <c r="K14" t="str">
        <f>VLOOKUP(CostOfLivingData[[#This Row],[City]],'Finalized Cities'!$B$3:$B$16,1,0)</f>
        <v>Austin</v>
      </c>
      <c r="M14" s="12" t="s">
        <v>17</v>
      </c>
      <c r="N14">
        <v>83.4</v>
      </c>
    </row>
    <row r="15" spans="1:14" x14ac:dyDescent="0.45">
      <c r="A15">
        <v>37</v>
      </c>
      <c r="B15" t="s">
        <v>47</v>
      </c>
      <c r="C15" t="s">
        <v>141</v>
      </c>
      <c r="D15" t="s">
        <v>140</v>
      </c>
      <c r="E15">
        <v>74.8</v>
      </c>
      <c r="F15">
        <v>47.9</v>
      </c>
      <c r="G15">
        <v>61.8</v>
      </c>
      <c r="H15">
        <v>71.5</v>
      </c>
      <c r="I15">
        <v>77.900000000000006</v>
      </c>
      <c r="J15">
        <v>136.9</v>
      </c>
      <c r="K15" t="str">
        <f>VLOOKUP(CostOfLivingData[[#This Row],[City]],'Finalized Cities'!$B$3:$B$16,1,0)</f>
        <v>Phoenix</v>
      </c>
      <c r="M15" s="12" t="s">
        <v>129</v>
      </c>
      <c r="N15">
        <v>78.599999999999994</v>
      </c>
    </row>
    <row r="16" spans="1:14" x14ac:dyDescent="0.45">
      <c r="M16" s="12" t="s">
        <v>275</v>
      </c>
      <c r="N16">
        <v>1087.4000000000001</v>
      </c>
    </row>
    <row r="18" spans="2:4" x14ac:dyDescent="0.45">
      <c r="B18" t="s">
        <v>363</v>
      </c>
      <c r="C18" t="s">
        <v>35</v>
      </c>
      <c r="D18">
        <v>100</v>
      </c>
    </row>
    <row r="19" spans="2:4" x14ac:dyDescent="0.45">
      <c r="B19" t="s">
        <v>364</v>
      </c>
      <c r="C19" s="10" t="s">
        <v>47</v>
      </c>
      <c r="D19">
        <v>61.8</v>
      </c>
    </row>
    <row r="21" spans="2:4" x14ac:dyDescent="0.45">
      <c r="B21" t="s">
        <v>367</v>
      </c>
    </row>
    <row r="22" spans="2:4" x14ac:dyDescent="0.45">
      <c r="B22" t="s">
        <v>363</v>
      </c>
      <c r="C22" t="str" cm="1">
        <f t="array" ref="C22:D22">_xlfn.XLOOKUP(B22,B18:B19,C18:D19)</f>
        <v>New York City</v>
      </c>
      <c r="D22">
        <v>100</v>
      </c>
    </row>
  </sheetData>
  <phoneticPr fontId="5" type="noConversion"/>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5606E-6559-48D8-AC73-33E9445C0162}">
  <sheetPr codeName="Sheet5"/>
  <dimension ref="A1:E8"/>
  <sheetViews>
    <sheetView workbookViewId="0">
      <selection activeCell="B9" sqref="B9"/>
    </sheetView>
  </sheetViews>
  <sheetFormatPr defaultRowHeight="14.25" x14ac:dyDescent="0.45"/>
  <cols>
    <col min="1" max="1" width="2" bestFit="1" customWidth="1"/>
    <col min="2" max="2" width="24.796875" bestFit="1" customWidth="1"/>
    <col min="3" max="3" width="11.53125" bestFit="1" customWidth="1"/>
    <col min="4" max="4" width="75.33203125" bestFit="1" customWidth="1"/>
    <col min="5" max="5" width="7.6640625" bestFit="1" customWidth="1"/>
  </cols>
  <sheetData>
    <row r="1" spans="1:5" x14ac:dyDescent="0.45">
      <c r="A1" s="4" t="s">
        <v>342</v>
      </c>
      <c r="B1" s="4" t="s">
        <v>243</v>
      </c>
      <c r="C1" s="4" t="s">
        <v>244</v>
      </c>
      <c r="D1" s="4" t="s">
        <v>245</v>
      </c>
      <c r="E1" s="4" t="s">
        <v>246</v>
      </c>
    </row>
    <row r="2" spans="1:5" x14ac:dyDescent="0.45">
      <c r="A2" s="4">
        <v>1</v>
      </c>
      <c r="B2" s="4" t="s">
        <v>9</v>
      </c>
      <c r="C2" s="4" t="s">
        <v>10</v>
      </c>
      <c r="D2" s="4"/>
      <c r="E2" s="4"/>
    </row>
    <row r="3" spans="1:5" x14ac:dyDescent="0.45">
      <c r="A3" s="4">
        <v>2</v>
      </c>
      <c r="B3" s="4" t="s">
        <v>3</v>
      </c>
      <c r="C3" s="4" t="s">
        <v>11</v>
      </c>
      <c r="D3" s="2" t="s">
        <v>271</v>
      </c>
      <c r="E3" s="4"/>
    </row>
    <row r="4" spans="1:5" ht="25.5" x14ac:dyDescent="0.45">
      <c r="A4" s="4">
        <v>3</v>
      </c>
      <c r="B4" s="4" t="s">
        <v>6</v>
      </c>
      <c r="C4" s="4" t="s">
        <v>11</v>
      </c>
      <c r="D4" s="3" t="s">
        <v>267</v>
      </c>
      <c r="E4" s="4"/>
    </row>
    <row r="5" spans="1:5" x14ac:dyDescent="0.45">
      <c r="A5" s="4">
        <v>4</v>
      </c>
      <c r="B5" s="4" t="s">
        <v>5</v>
      </c>
      <c r="C5" s="4" t="s">
        <v>11</v>
      </c>
      <c r="D5" s="2" t="s">
        <v>255</v>
      </c>
      <c r="E5" s="4"/>
    </row>
    <row r="6" spans="1:5" x14ac:dyDescent="0.45">
      <c r="A6" s="4">
        <v>5</v>
      </c>
      <c r="B6" s="4" t="s">
        <v>7</v>
      </c>
      <c r="C6" s="4" t="s">
        <v>11</v>
      </c>
      <c r="D6" s="2" t="s">
        <v>254</v>
      </c>
      <c r="E6" s="4"/>
    </row>
    <row r="7" spans="1:5" x14ac:dyDescent="0.45">
      <c r="A7" s="4">
        <v>6</v>
      </c>
      <c r="B7" s="4" t="s">
        <v>8</v>
      </c>
      <c r="C7" s="4" t="s">
        <v>11</v>
      </c>
      <c r="D7" s="2" t="s">
        <v>242</v>
      </c>
      <c r="E7" s="2" t="s">
        <v>247</v>
      </c>
    </row>
    <row r="8" spans="1:5" x14ac:dyDescent="0.45">
      <c r="B8" s="4" t="s">
        <v>359</v>
      </c>
      <c r="D8" s="29" t="s">
        <v>358</v>
      </c>
    </row>
  </sheetData>
  <hyperlinks>
    <hyperlink ref="D7" r:id="rId1" xr:uid="{BBB7F447-878B-4F8E-91D2-5718E767FFC0}"/>
    <hyperlink ref="E7" location="'Tax Rates'!A1" display="&gt;&gt;" xr:uid="{3C75BC90-1CE6-4CE5-8D2F-2BAD8B174181}"/>
    <hyperlink ref="D6" r:id="rId2" xr:uid="{EE39B4CF-E052-4FF8-88FB-DB51A97D8442}"/>
    <hyperlink ref="D5" r:id="rId3" xr:uid="{5B883685-03B3-43BF-A9EE-8ACF71142909}"/>
    <hyperlink ref="D4" r:id="rId4" display="https://flyustravels.com/blog/best-and-cheap-usa-to-india-flight-options/" xr:uid="{15210FC7-65AD-4EF9-84B0-C87C116DB2B3}"/>
    <hyperlink ref="D3" r:id="rId5" xr:uid="{51059D22-2D57-4F40-A136-100D378CD7A8}"/>
    <hyperlink ref="D8" r:id="rId6" xr:uid="{0D16EC15-EEDE-41A3-AF6F-68E9F0F558D0}"/>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8EFCC-61E1-4690-8338-49EC15BF976F}">
  <sheetPr codeName="Sheet3"/>
  <dimension ref="A1:B52"/>
  <sheetViews>
    <sheetView topLeftCell="A22" workbookViewId="0">
      <selection activeCell="F17" sqref="F17 I28"/>
    </sheetView>
  </sheetViews>
  <sheetFormatPr defaultRowHeight="14.25" x14ac:dyDescent="0.45"/>
  <cols>
    <col min="1" max="1" width="10" bestFit="1" customWidth="1"/>
    <col min="2" max="2" width="17.33203125" bestFit="1" customWidth="1"/>
  </cols>
  <sheetData>
    <row r="1" spans="1:2" x14ac:dyDescent="0.45">
      <c r="A1" t="s">
        <v>135</v>
      </c>
      <c r="B1" t="s">
        <v>1</v>
      </c>
    </row>
    <row r="2" spans="1:2" x14ac:dyDescent="0.45">
      <c r="A2" t="s">
        <v>137</v>
      </c>
      <c r="B2" t="s">
        <v>136</v>
      </c>
    </row>
    <row r="3" spans="1:2" x14ac:dyDescent="0.45">
      <c r="A3" t="s">
        <v>139</v>
      </c>
      <c r="B3" t="s">
        <v>138</v>
      </c>
    </row>
    <row r="4" spans="1:2" x14ac:dyDescent="0.45">
      <c r="A4" t="s">
        <v>141</v>
      </c>
      <c r="B4" t="s">
        <v>140</v>
      </c>
    </row>
    <row r="5" spans="1:2" x14ac:dyDescent="0.45">
      <c r="A5" t="s">
        <v>143</v>
      </c>
      <c r="B5" t="s">
        <v>142</v>
      </c>
    </row>
    <row r="6" spans="1:2" x14ac:dyDescent="0.45">
      <c r="A6" t="s">
        <v>145</v>
      </c>
      <c r="B6" t="s">
        <v>144</v>
      </c>
    </row>
    <row r="7" spans="1:2" x14ac:dyDescent="0.45">
      <c r="A7" t="s">
        <v>147</v>
      </c>
      <c r="B7" t="s">
        <v>146</v>
      </c>
    </row>
    <row r="8" spans="1:2" x14ac:dyDescent="0.45">
      <c r="A8" t="s">
        <v>149</v>
      </c>
      <c r="B8" t="s">
        <v>148</v>
      </c>
    </row>
    <row r="9" spans="1:2" x14ac:dyDescent="0.45">
      <c r="A9" t="s">
        <v>151</v>
      </c>
      <c r="B9" t="s">
        <v>150</v>
      </c>
    </row>
    <row r="10" spans="1:2" x14ac:dyDescent="0.45">
      <c r="A10" t="s">
        <v>153</v>
      </c>
      <c r="B10" t="s">
        <v>152</v>
      </c>
    </row>
    <row r="11" spans="1:2" x14ac:dyDescent="0.45">
      <c r="A11" t="s">
        <v>155</v>
      </c>
      <c r="B11" t="s">
        <v>154</v>
      </c>
    </row>
    <row r="12" spans="1:2" x14ac:dyDescent="0.45">
      <c r="A12" t="s">
        <v>157</v>
      </c>
      <c r="B12" t="s">
        <v>156</v>
      </c>
    </row>
    <row r="13" spans="1:2" x14ac:dyDescent="0.45">
      <c r="A13" t="s">
        <v>159</v>
      </c>
      <c r="B13" t="s">
        <v>158</v>
      </c>
    </row>
    <row r="14" spans="1:2" x14ac:dyDescent="0.45">
      <c r="A14" t="s">
        <v>161</v>
      </c>
      <c r="B14" t="s">
        <v>160</v>
      </c>
    </row>
    <row r="15" spans="1:2" x14ac:dyDescent="0.45">
      <c r="A15" t="s">
        <v>163</v>
      </c>
      <c r="B15" t="s">
        <v>162</v>
      </c>
    </row>
    <row r="16" spans="1:2" x14ac:dyDescent="0.45">
      <c r="A16" t="s">
        <v>165</v>
      </c>
      <c r="B16" t="s">
        <v>164</v>
      </c>
    </row>
    <row r="17" spans="1:2" x14ac:dyDescent="0.45">
      <c r="A17" t="s">
        <v>167</v>
      </c>
      <c r="B17" t="s">
        <v>166</v>
      </c>
    </row>
    <row r="18" spans="1:2" x14ac:dyDescent="0.45">
      <c r="A18" t="s">
        <v>169</v>
      </c>
      <c r="B18" t="s">
        <v>168</v>
      </c>
    </row>
    <row r="19" spans="1:2" x14ac:dyDescent="0.45">
      <c r="A19" t="s">
        <v>171</v>
      </c>
      <c r="B19" t="s">
        <v>170</v>
      </c>
    </row>
    <row r="20" spans="1:2" x14ac:dyDescent="0.45">
      <c r="A20" t="s">
        <v>173</v>
      </c>
      <c r="B20" t="s">
        <v>172</v>
      </c>
    </row>
    <row r="21" spans="1:2" x14ac:dyDescent="0.45">
      <c r="A21" t="s">
        <v>175</v>
      </c>
      <c r="B21" t="s">
        <v>174</v>
      </c>
    </row>
    <row r="22" spans="1:2" x14ac:dyDescent="0.45">
      <c r="A22" t="s">
        <v>177</v>
      </c>
      <c r="B22" t="s">
        <v>176</v>
      </c>
    </row>
    <row r="23" spans="1:2" x14ac:dyDescent="0.45">
      <c r="A23" t="s">
        <v>179</v>
      </c>
      <c r="B23" t="s">
        <v>178</v>
      </c>
    </row>
    <row r="24" spans="1:2" x14ac:dyDescent="0.45">
      <c r="A24" t="s">
        <v>181</v>
      </c>
      <c r="B24" t="s">
        <v>180</v>
      </c>
    </row>
    <row r="25" spans="1:2" x14ac:dyDescent="0.45">
      <c r="A25" t="s">
        <v>183</v>
      </c>
      <c r="B25" t="s">
        <v>182</v>
      </c>
    </row>
    <row r="26" spans="1:2" x14ac:dyDescent="0.45">
      <c r="A26" t="s">
        <v>185</v>
      </c>
      <c r="B26" t="s">
        <v>184</v>
      </c>
    </row>
    <row r="27" spans="1:2" x14ac:dyDescent="0.45">
      <c r="A27" t="s">
        <v>187</v>
      </c>
      <c r="B27" t="s">
        <v>186</v>
      </c>
    </row>
    <row r="28" spans="1:2" x14ac:dyDescent="0.45">
      <c r="A28" t="s">
        <v>189</v>
      </c>
      <c r="B28" t="s">
        <v>188</v>
      </c>
    </row>
    <row r="29" spans="1:2" x14ac:dyDescent="0.45">
      <c r="A29" t="s">
        <v>191</v>
      </c>
      <c r="B29" t="s">
        <v>190</v>
      </c>
    </row>
    <row r="30" spans="1:2" x14ac:dyDescent="0.45">
      <c r="A30" t="s">
        <v>193</v>
      </c>
      <c r="B30" t="s">
        <v>192</v>
      </c>
    </row>
    <row r="31" spans="1:2" x14ac:dyDescent="0.45">
      <c r="A31" t="s">
        <v>195</v>
      </c>
      <c r="B31" t="s">
        <v>194</v>
      </c>
    </row>
    <row r="32" spans="1:2" x14ac:dyDescent="0.45">
      <c r="A32" t="s">
        <v>197</v>
      </c>
      <c r="B32" t="s">
        <v>196</v>
      </c>
    </row>
    <row r="33" spans="1:2" x14ac:dyDescent="0.45">
      <c r="A33" t="s">
        <v>199</v>
      </c>
      <c r="B33" t="s">
        <v>198</v>
      </c>
    </row>
    <row r="34" spans="1:2" x14ac:dyDescent="0.45">
      <c r="A34" t="s">
        <v>201</v>
      </c>
      <c r="B34" t="s">
        <v>200</v>
      </c>
    </row>
    <row r="35" spans="1:2" x14ac:dyDescent="0.45">
      <c r="A35" t="s">
        <v>203</v>
      </c>
      <c r="B35" t="s">
        <v>202</v>
      </c>
    </row>
    <row r="36" spans="1:2" x14ac:dyDescent="0.45">
      <c r="A36" t="s">
        <v>205</v>
      </c>
      <c r="B36" t="s">
        <v>204</v>
      </c>
    </row>
    <row r="37" spans="1:2" x14ac:dyDescent="0.45">
      <c r="A37" t="s">
        <v>207</v>
      </c>
      <c r="B37" t="s">
        <v>206</v>
      </c>
    </row>
    <row r="38" spans="1:2" x14ac:dyDescent="0.45">
      <c r="A38" t="s">
        <v>209</v>
      </c>
      <c r="B38" t="s">
        <v>208</v>
      </c>
    </row>
    <row r="39" spans="1:2" x14ac:dyDescent="0.45">
      <c r="A39" t="s">
        <v>211</v>
      </c>
      <c r="B39" t="s">
        <v>210</v>
      </c>
    </row>
    <row r="40" spans="1:2" x14ac:dyDescent="0.45">
      <c r="A40" t="s">
        <v>213</v>
      </c>
      <c r="B40" t="s">
        <v>212</v>
      </c>
    </row>
    <row r="41" spans="1:2" x14ac:dyDescent="0.45">
      <c r="A41" t="s">
        <v>215</v>
      </c>
      <c r="B41" t="s">
        <v>214</v>
      </c>
    </row>
    <row r="42" spans="1:2" x14ac:dyDescent="0.45">
      <c r="A42" t="s">
        <v>217</v>
      </c>
      <c r="B42" t="s">
        <v>216</v>
      </c>
    </row>
    <row r="43" spans="1:2" x14ac:dyDescent="0.45">
      <c r="A43" t="s">
        <v>219</v>
      </c>
      <c r="B43" t="s">
        <v>218</v>
      </c>
    </row>
    <row r="44" spans="1:2" x14ac:dyDescent="0.45">
      <c r="A44" t="s">
        <v>221</v>
      </c>
      <c r="B44" t="s">
        <v>220</v>
      </c>
    </row>
    <row r="45" spans="1:2" x14ac:dyDescent="0.45">
      <c r="A45" t="s">
        <v>223</v>
      </c>
      <c r="B45" t="s">
        <v>222</v>
      </c>
    </row>
    <row r="46" spans="1:2" x14ac:dyDescent="0.45">
      <c r="A46" t="s">
        <v>225</v>
      </c>
      <c r="B46" t="s">
        <v>224</v>
      </c>
    </row>
    <row r="47" spans="1:2" x14ac:dyDescent="0.45">
      <c r="A47" t="s">
        <v>227</v>
      </c>
      <c r="B47" t="s">
        <v>226</v>
      </c>
    </row>
    <row r="48" spans="1:2" x14ac:dyDescent="0.45">
      <c r="A48" t="s">
        <v>229</v>
      </c>
      <c r="B48" t="s">
        <v>228</v>
      </c>
    </row>
    <row r="49" spans="1:2" x14ac:dyDescent="0.45">
      <c r="A49" t="s">
        <v>230</v>
      </c>
      <c r="B49" t="s">
        <v>129</v>
      </c>
    </row>
    <row r="50" spans="1:2" x14ac:dyDescent="0.45">
      <c r="A50" t="s">
        <v>232</v>
      </c>
      <c r="B50" t="s">
        <v>231</v>
      </c>
    </row>
    <row r="51" spans="1:2" x14ac:dyDescent="0.45">
      <c r="A51" t="s">
        <v>234</v>
      </c>
      <c r="B51" t="s">
        <v>233</v>
      </c>
    </row>
    <row r="52" spans="1:2" x14ac:dyDescent="0.45">
      <c r="A52" t="s">
        <v>236</v>
      </c>
      <c r="B52" t="s">
        <v>235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Props1.xml><?xml version="1.0" encoding="utf-8"?>
<ds:datastoreItem xmlns:ds="http://schemas.openxmlformats.org/officeDocument/2006/customXml" ds:itemID="{E75F7E9D-939F-4AE3-A090-4A1947AF1214}">
  <ds:schemaRefs/>
</ds:datastoreItem>
</file>

<file path=customXml/itemProps2.xml><?xml version="1.0" encoding="utf-8"?>
<ds:datastoreItem xmlns:ds="http://schemas.openxmlformats.org/officeDocument/2006/customXml" ds:itemID="{D5BAFD69-9B58-4F02-AA08-728C11A243EF}">
  <ds:schemaRefs/>
</ds:datastoreItem>
</file>

<file path=customXml/itemProps3.xml><?xml version="1.0" encoding="utf-8"?>
<ds:datastoreItem xmlns:ds="http://schemas.openxmlformats.org/officeDocument/2006/customXml" ds:itemID="{A30958F0-ABD4-4768-A18C-449B32AD41CD}">
  <ds:schemaRefs/>
</ds:datastoreItem>
</file>

<file path=customXml/itemProps4.xml><?xml version="1.0" encoding="utf-8"?>
<ds:datastoreItem xmlns:ds="http://schemas.openxmlformats.org/officeDocument/2006/customXml" ds:itemID="{7E97B7BC-E8B7-40B6-9126-42FD6482C484}">
  <ds:schemaRefs/>
</ds:datastoreItem>
</file>

<file path=customXml/itemProps5.xml><?xml version="1.0" encoding="utf-8"?>
<ds:datastoreItem xmlns:ds="http://schemas.openxmlformats.org/officeDocument/2006/customXml" ds:itemID="{7E699CD5-E505-4A9A-A4A3-A9816AAC8D73}">
  <ds:schemaRefs/>
</ds:datastoreItem>
</file>

<file path=customXml/itemProps6.xml><?xml version="1.0" encoding="utf-8"?>
<ds:datastoreItem xmlns:ds="http://schemas.openxmlformats.org/officeDocument/2006/customXml" ds:itemID="{8EC60204-274E-4792-9A24-0FD6227B1119}">
  <ds:schemaRefs/>
</ds:datastoreItem>
</file>

<file path=customXml/itemProps7.xml><?xml version="1.0" encoding="utf-8"?>
<ds:datastoreItem xmlns:ds="http://schemas.openxmlformats.org/officeDocument/2006/customXml" ds:itemID="{2B253F77-9D35-4ABD-A237-791982E8C952}">
  <ds:schemaRefs/>
</ds:datastoreItem>
</file>

<file path=customXml/itemProps8.xml><?xml version="1.0" encoding="utf-8"?>
<ds:datastoreItem xmlns:ds="http://schemas.openxmlformats.org/officeDocument/2006/customXml" ds:itemID="{092C890E-D5AE-4BB8-88FE-D43E044BE9D5}">
  <ds:schemaRefs/>
</ds:datastoreItem>
</file>

<file path=customXml/itemProps9.xml><?xml version="1.0" encoding="utf-8"?>
<ds:datastoreItem xmlns:ds="http://schemas.openxmlformats.org/officeDocument/2006/customXml" ds:itemID="{EBDC19F4-A3A1-4594-80E3-3A4C9BA73220}">
  <ds:schemaRefs/>
</ds:datastoreItem>
</file>

<file path=customXml/itemProps10.xml><?xml version="1.0" encoding="utf-8"?>
<ds:datastoreItem xmlns:ds="http://schemas.openxmlformats.org/officeDocument/2006/customXml" ds:itemID="{43677E60-9C37-4910-84D1-082CB9EB9E17}">
  <ds:schemaRefs>
    <ds:schemaRef ds:uri="http://schemas.microsoft.com/DataMashup"/>
  </ds:schemaRefs>
</ds:datastoreItem>
</file>

<file path=customXml/itemProps11.xml><?xml version="1.0" encoding="utf-8"?>
<ds:datastoreItem xmlns:ds="http://schemas.openxmlformats.org/officeDocument/2006/customXml" ds:itemID="{58F5A686-E1DA-46ED-9621-E1511B4FCB0B}">
  <ds:schemaRefs/>
</ds:datastoreItem>
</file>

<file path=customXml/itemProps12.xml><?xml version="1.0" encoding="utf-8"?>
<ds:datastoreItem xmlns:ds="http://schemas.openxmlformats.org/officeDocument/2006/customXml" ds:itemID="{38521CF0-A450-4149-AD7C-458F5E18B9EE}">
  <ds:schemaRefs/>
</ds:datastoreItem>
</file>

<file path=customXml/itemProps13.xml><?xml version="1.0" encoding="utf-8"?>
<ds:datastoreItem xmlns:ds="http://schemas.openxmlformats.org/officeDocument/2006/customXml" ds:itemID="{2CE3F628-8C7A-488E-A680-C4F22ACC8E6C}">
  <ds:schemaRefs/>
</ds:datastoreItem>
</file>

<file path=customXml/itemProps14.xml><?xml version="1.0" encoding="utf-8"?>
<ds:datastoreItem xmlns:ds="http://schemas.openxmlformats.org/officeDocument/2006/customXml" ds:itemID="{B569E915-2754-424D-9B82-585FF0658FCA}">
  <ds:schemaRefs>
    <ds:schemaRef ds:uri="http://www.w3.org/2001/XMLSchema"/>
    <ds:schemaRef ds:uri="http://microsoft.data.visualization.Client.Excel/1.0"/>
  </ds:schemaRefs>
</ds:datastoreItem>
</file>

<file path=customXml/itemProps15.xml><?xml version="1.0" encoding="utf-8"?>
<ds:datastoreItem xmlns:ds="http://schemas.openxmlformats.org/officeDocument/2006/customXml" ds:itemID="{D5EB410D-C1DD-412C-BE89-A1749064BFA9}">
  <ds:schemaRefs/>
</ds:datastoreItem>
</file>

<file path=customXml/itemProps16.xml><?xml version="1.0" encoding="utf-8"?>
<ds:datastoreItem xmlns:ds="http://schemas.openxmlformats.org/officeDocument/2006/customXml" ds:itemID="{53FE3518-9F13-4761-973B-076CD9F639DC}">
  <ds:schemaRefs>
    <ds:schemaRef ds:uri="http://www.w3.org/2001/XMLSchema"/>
    <ds:schemaRef ds:uri="http://microsoft.data.visualization.Client.Excel.LState/1.0"/>
  </ds:schemaRefs>
</ds:datastoreItem>
</file>

<file path=customXml/itemProps17.xml><?xml version="1.0" encoding="utf-8"?>
<ds:datastoreItem xmlns:ds="http://schemas.openxmlformats.org/officeDocument/2006/customXml" ds:itemID="{248A1185-0C44-4850-AEF5-E8D97F416BA4}">
  <ds:schemaRefs/>
</ds:datastoreItem>
</file>

<file path=customXml/itemProps18.xml><?xml version="1.0" encoding="utf-8"?>
<ds:datastoreItem xmlns:ds="http://schemas.openxmlformats.org/officeDocument/2006/customXml" ds:itemID="{89B10DDE-5380-48FC-B5BF-DF62622DA4B9}">
  <ds:schemaRefs/>
</ds:datastoreItem>
</file>

<file path=customXml/itemProps19.xml><?xml version="1.0" encoding="utf-8"?>
<ds:datastoreItem xmlns:ds="http://schemas.openxmlformats.org/officeDocument/2006/customXml" ds:itemID="{3CB5D794-FD95-406A-A53D-246441B46F45}">
  <ds:schemaRefs>
    <ds:schemaRef ds:uri="http://www.w3.org/2001/XMLSchema"/>
    <ds:schemaRef ds:uri="http://microsoft.data.visualization.engine.tours/1.0"/>
  </ds:schemaRefs>
</ds:datastoreItem>
</file>

<file path=customXml/itemProps20.xml><?xml version="1.0" encoding="utf-8"?>
<ds:datastoreItem xmlns:ds="http://schemas.openxmlformats.org/officeDocument/2006/customXml" ds:itemID="{C28C6DB3-36AB-4872-9A7A-E9E5083D31F9}">
  <ds:schemaRefs/>
</ds:datastoreItem>
</file>

<file path=customXml/itemProps21.xml><?xml version="1.0" encoding="utf-8"?>
<ds:datastoreItem xmlns:ds="http://schemas.openxmlformats.org/officeDocument/2006/customXml" ds:itemID="{2A2373E1-9FCF-4C9F-847B-704397A20364}">
  <ds:schemaRefs/>
</ds:datastoreItem>
</file>

<file path=customXml/itemProps22.xml><?xml version="1.0" encoding="utf-8"?>
<ds:datastoreItem xmlns:ds="http://schemas.openxmlformats.org/officeDocument/2006/customXml" ds:itemID="{8BC0BDC3-AAE4-4330-ADE1-1BFEE05FECDE}">
  <ds:schemaRefs/>
</ds:datastoreItem>
</file>

<file path=customXml/itemProps23.xml><?xml version="1.0" encoding="utf-8"?>
<ds:datastoreItem xmlns:ds="http://schemas.openxmlformats.org/officeDocument/2006/customXml" ds:itemID="{E4457711-EFBF-439A-9FCB-D0E0907F4051}">
  <ds:schemaRefs/>
</ds:datastoreItem>
</file>

<file path=customXml/itemProps24.xml><?xml version="1.0" encoding="utf-8"?>
<ds:datastoreItem xmlns:ds="http://schemas.openxmlformats.org/officeDocument/2006/customXml" ds:itemID="{C3DDD70D-07C1-48EA-985D-9E29D25E0A68}">
  <ds:schemaRefs/>
</ds:datastoreItem>
</file>

<file path=customXml/itemProps25.xml><?xml version="1.0" encoding="utf-8"?>
<ds:datastoreItem xmlns:ds="http://schemas.openxmlformats.org/officeDocument/2006/customXml" ds:itemID="{2B00D530-B6D8-4C86-A25D-64FFDBCC8F0C}">
  <ds:schemaRefs/>
</ds:datastoreItem>
</file>

<file path=customXml/itemProps26.xml><?xml version="1.0" encoding="utf-8"?>
<ds:datastoreItem xmlns:ds="http://schemas.openxmlformats.org/officeDocument/2006/customXml" ds:itemID="{0D4F13C0-545E-4767-BE6F-EB416F0A0996}">
  <ds:schemaRefs/>
</ds:datastoreItem>
</file>

<file path=customXml/itemProps27.xml><?xml version="1.0" encoding="utf-8"?>
<ds:datastoreItem xmlns:ds="http://schemas.openxmlformats.org/officeDocument/2006/customXml" ds:itemID="{0505E908-1D6E-4580-827E-D3E0E3EBFB21}">
  <ds:schemaRefs/>
</ds:datastoreItem>
</file>

<file path=customXml/itemProps28.xml><?xml version="1.0" encoding="utf-8"?>
<ds:datastoreItem xmlns:ds="http://schemas.openxmlformats.org/officeDocument/2006/customXml" ds:itemID="{2AB7C23E-79AF-4C17-98DE-0B43ACCF6F14}">
  <ds:schemaRefs/>
</ds:datastoreItem>
</file>

<file path=customXml/itemProps29.xml><?xml version="1.0" encoding="utf-8"?>
<ds:datastoreItem xmlns:ds="http://schemas.openxmlformats.org/officeDocument/2006/customXml" ds:itemID="{1D03C561-F947-4548-882D-E9BA03CD5D56}">
  <ds:schemaRefs/>
</ds:datastoreItem>
</file>

<file path=customXml/itemProps30.xml><?xml version="1.0" encoding="utf-8"?>
<ds:datastoreItem xmlns:ds="http://schemas.openxmlformats.org/officeDocument/2006/customXml" ds:itemID="{DC8450E1-2A6E-433A-BC6C-4641267BC63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Main Dashboard</vt:lpstr>
      <vt:lpstr>City Information</vt:lpstr>
      <vt:lpstr>Data Sources</vt:lpstr>
      <vt:lpstr>Team Members</vt:lpstr>
      <vt:lpstr>Finalized Cities</vt:lpstr>
      <vt:lpstr>DataPull</vt:lpstr>
      <vt:lpstr>Tourist Attractions</vt:lpstr>
      <vt:lpstr>Scrap</vt:lpstr>
      <vt:lpstr>Avg. Salaries</vt:lpstr>
      <vt:lpstr>Temperatures</vt:lpstr>
      <vt:lpstr>Rainfall</vt:lpstr>
      <vt:lpstr>Snowfall</vt:lpstr>
      <vt:lpstr>Tax Rates</vt:lpstr>
      <vt:lpstr>Crime Rate</vt:lpstr>
      <vt:lpstr>Airports</vt:lpstr>
      <vt:lpstr>Cost Of Living</vt:lpstr>
      <vt:lpstr>Appendix</vt:lpstr>
      <vt:lpstr>StateNameCode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SB</dc:creator>
  <cp:lastModifiedBy>Rohit Raj</cp:lastModifiedBy>
  <dcterms:created xsi:type="dcterms:W3CDTF">2023-05-02T06:36:35Z</dcterms:created>
  <dcterms:modified xsi:type="dcterms:W3CDTF">2024-01-23T15:36:28Z</dcterms:modified>
</cp:coreProperties>
</file>