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Data Analytics Journey\Case Study india CPI Inflation\"/>
    </mc:Choice>
  </mc:AlternateContent>
  <xr:revisionPtr revIDLastSave="0" documentId="13_ncr:1_{78E79AEF-D5E4-4D4D-9FBB-D6FA7E7CDD91}" xr6:coauthVersionLast="47" xr6:coauthVersionMax="47" xr10:uidLastSave="{00000000-0000-0000-0000-000000000000}"/>
  <bookViews>
    <workbookView xWindow="-108" yWindow="-108" windowWidth="23256" windowHeight="12456" firstSheet="3" activeTab="9" xr2:uid="{CB24F170-7654-41DA-82D9-4B445ABBC0BB}"/>
  </bookViews>
  <sheets>
    <sheet name="Original Data" sheetId="2" r:id="rId1"/>
    <sheet name="Complete data" sheetId="1" r:id="rId2"/>
    <sheet name="Categories Data" sheetId="4" r:id="rId3"/>
    <sheet name="Analysis 1" sheetId="5" r:id="rId4"/>
    <sheet name="Analysis 2" sheetId="6" r:id="rId5"/>
    <sheet name="Analysis 3" sheetId="7" r:id="rId6"/>
    <sheet name="Analysis 4" sheetId="8" r:id="rId7"/>
    <sheet name="Analysis 5" sheetId="9" r:id="rId8"/>
    <sheet name="Final Dashboard" sheetId="11" r:id="rId9"/>
    <sheet name="Problem Statament" sheetId="12" r:id="rId10"/>
  </sheets>
  <definedNames>
    <definedName name="_xlnm._FilterDatabase" localSheetId="5" hidden="1">'Analysis 3'!$C$40:$D$40</definedName>
    <definedName name="_xlnm._FilterDatabase" localSheetId="7" hidden="1">'Analysis 5'!$A$3:$B$3</definedName>
    <definedName name="ExternalData_1" localSheetId="2" hidden="1">'Categories Data'!$A$1:$L$373</definedName>
    <definedName name="ExternalData_1" localSheetId="1" hidden="1">'Complete data'!$A$1:$AD$373</definedName>
    <definedName name="ExternalData_1" localSheetId="0" hidden="1">'Original Data'!$A$1:$AD$373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9" l="1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1" i="9"/>
  <c r="I32" i="9"/>
  <c r="I33" i="9"/>
  <c r="I8" i="9"/>
  <c r="I7" i="9"/>
  <c r="L9" i="8"/>
  <c r="L8" i="8"/>
  <c r="K9" i="8"/>
  <c r="K8" i="8"/>
  <c r="J9" i="8"/>
  <c r="J8" i="8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" i="8"/>
  <c r="D46" i="7"/>
  <c r="D50" i="7"/>
  <c r="D47" i="7"/>
  <c r="D53" i="7"/>
  <c r="D45" i="7"/>
  <c r="D49" i="7"/>
  <c r="D42" i="7"/>
  <c r="D44" i="7"/>
  <c r="D41" i="7"/>
  <c r="D51" i="7"/>
  <c r="D48" i="7"/>
  <c r="D43" i="7"/>
  <c r="D52" i="7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2" i="7" s="1"/>
  <c r="D32" i="7"/>
  <c r="D20" i="7"/>
  <c r="F8" i="6"/>
  <c r="F9" i="6"/>
  <c r="F10" i="6"/>
  <c r="F11" i="6"/>
  <c r="F12" i="6"/>
  <c r="F13" i="6"/>
  <c r="F7" i="6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E22" i="5"/>
  <c r="D22" i="5"/>
  <c r="C23" i="5"/>
  <c r="C24" i="5"/>
  <c r="C25" i="5"/>
  <c r="C26" i="5"/>
  <c r="C27" i="5"/>
  <c r="C28" i="5"/>
  <c r="C29" i="5"/>
  <c r="C30" i="5"/>
  <c r="C22" i="5"/>
  <c r="D2" i="4"/>
  <c r="F2" i="4"/>
  <c r="G2" i="4"/>
  <c r="H2" i="4"/>
  <c r="K2" i="4"/>
  <c r="D3" i="4"/>
  <c r="F3" i="4"/>
  <c r="G3" i="4"/>
  <c r="H3" i="4"/>
  <c r="K3" i="4"/>
  <c r="D4" i="4"/>
  <c r="F4" i="4"/>
  <c r="G4" i="4"/>
  <c r="H4" i="4"/>
  <c r="K4" i="4"/>
  <c r="D5" i="4"/>
  <c r="F5" i="4"/>
  <c r="G5" i="4"/>
  <c r="H5" i="4"/>
  <c r="K5" i="4"/>
  <c r="D6" i="4"/>
  <c r="F6" i="4"/>
  <c r="G6" i="4"/>
  <c r="H6" i="4"/>
  <c r="K6" i="4"/>
  <c r="D7" i="4"/>
  <c r="F7" i="4"/>
  <c r="G7" i="4"/>
  <c r="H7" i="4"/>
  <c r="K7" i="4"/>
  <c r="D8" i="4"/>
  <c r="F8" i="4"/>
  <c r="G8" i="4"/>
  <c r="H8" i="4"/>
  <c r="K8" i="4"/>
  <c r="D9" i="4"/>
  <c r="F9" i="4"/>
  <c r="G9" i="4"/>
  <c r="H9" i="4"/>
  <c r="K9" i="4"/>
  <c r="D10" i="4"/>
  <c r="F10" i="4"/>
  <c r="G10" i="4"/>
  <c r="H10" i="4"/>
  <c r="K10" i="4"/>
  <c r="D11" i="4"/>
  <c r="F11" i="4"/>
  <c r="G11" i="4"/>
  <c r="H11" i="4"/>
  <c r="K11" i="4"/>
  <c r="D12" i="4"/>
  <c r="F12" i="4"/>
  <c r="G12" i="4"/>
  <c r="H12" i="4"/>
  <c r="K12" i="4"/>
  <c r="D13" i="4"/>
  <c r="F13" i="4"/>
  <c r="G13" i="4"/>
  <c r="H13" i="4"/>
  <c r="K13" i="4"/>
  <c r="D14" i="4"/>
  <c r="F14" i="4"/>
  <c r="G14" i="4"/>
  <c r="H14" i="4"/>
  <c r="K14" i="4"/>
  <c r="D15" i="4"/>
  <c r="F15" i="4"/>
  <c r="G15" i="4"/>
  <c r="H15" i="4"/>
  <c r="K15" i="4"/>
  <c r="D16" i="4"/>
  <c r="F16" i="4"/>
  <c r="G16" i="4"/>
  <c r="H16" i="4"/>
  <c r="K16" i="4"/>
  <c r="D17" i="4"/>
  <c r="F17" i="4"/>
  <c r="G17" i="4"/>
  <c r="H17" i="4"/>
  <c r="K17" i="4"/>
  <c r="D18" i="4"/>
  <c r="F18" i="4"/>
  <c r="G18" i="4"/>
  <c r="H18" i="4"/>
  <c r="K18" i="4"/>
  <c r="D19" i="4"/>
  <c r="F19" i="4"/>
  <c r="G19" i="4"/>
  <c r="H19" i="4"/>
  <c r="K19" i="4"/>
  <c r="D20" i="4"/>
  <c r="F20" i="4"/>
  <c r="G20" i="4"/>
  <c r="H20" i="4"/>
  <c r="K20" i="4"/>
  <c r="D21" i="4"/>
  <c r="F21" i="4"/>
  <c r="G21" i="4"/>
  <c r="H21" i="4"/>
  <c r="K21" i="4"/>
  <c r="D22" i="4"/>
  <c r="F22" i="4"/>
  <c r="G22" i="4"/>
  <c r="H22" i="4"/>
  <c r="K22" i="4"/>
  <c r="D23" i="4"/>
  <c r="F23" i="4"/>
  <c r="G23" i="4"/>
  <c r="H23" i="4"/>
  <c r="K23" i="4"/>
  <c r="D24" i="4"/>
  <c r="F24" i="4"/>
  <c r="G24" i="4"/>
  <c r="H24" i="4"/>
  <c r="K24" i="4"/>
  <c r="D25" i="4"/>
  <c r="F25" i="4"/>
  <c r="G25" i="4"/>
  <c r="H25" i="4"/>
  <c r="K25" i="4"/>
  <c r="D26" i="4"/>
  <c r="F26" i="4"/>
  <c r="G26" i="4"/>
  <c r="H26" i="4"/>
  <c r="K26" i="4"/>
  <c r="D27" i="4"/>
  <c r="F27" i="4"/>
  <c r="G27" i="4"/>
  <c r="H27" i="4"/>
  <c r="K27" i="4"/>
  <c r="D28" i="4"/>
  <c r="F28" i="4"/>
  <c r="G28" i="4"/>
  <c r="H28" i="4"/>
  <c r="K28" i="4"/>
  <c r="D29" i="4"/>
  <c r="F29" i="4"/>
  <c r="G29" i="4"/>
  <c r="H29" i="4"/>
  <c r="K29" i="4"/>
  <c r="D30" i="4"/>
  <c r="F30" i="4"/>
  <c r="G30" i="4"/>
  <c r="H30" i="4"/>
  <c r="K30" i="4"/>
  <c r="D31" i="4"/>
  <c r="F31" i="4"/>
  <c r="G31" i="4"/>
  <c r="H31" i="4"/>
  <c r="K31" i="4"/>
  <c r="D32" i="4"/>
  <c r="F32" i="4"/>
  <c r="G32" i="4"/>
  <c r="H32" i="4"/>
  <c r="K32" i="4"/>
  <c r="D33" i="4"/>
  <c r="F33" i="4"/>
  <c r="G33" i="4"/>
  <c r="H33" i="4"/>
  <c r="K33" i="4"/>
  <c r="D34" i="4"/>
  <c r="F34" i="4"/>
  <c r="G34" i="4"/>
  <c r="H34" i="4"/>
  <c r="K34" i="4"/>
  <c r="D35" i="4"/>
  <c r="F35" i="4"/>
  <c r="G35" i="4"/>
  <c r="H35" i="4"/>
  <c r="K35" i="4"/>
  <c r="D36" i="4"/>
  <c r="F36" i="4"/>
  <c r="G36" i="4"/>
  <c r="H36" i="4"/>
  <c r="K36" i="4"/>
  <c r="D37" i="4"/>
  <c r="F37" i="4"/>
  <c r="G37" i="4"/>
  <c r="H37" i="4"/>
  <c r="K37" i="4"/>
  <c r="D38" i="4"/>
  <c r="F38" i="4"/>
  <c r="G38" i="4"/>
  <c r="H38" i="4"/>
  <c r="K38" i="4"/>
  <c r="D39" i="4"/>
  <c r="F39" i="4"/>
  <c r="G39" i="4"/>
  <c r="H39" i="4"/>
  <c r="K39" i="4"/>
  <c r="D40" i="4"/>
  <c r="F40" i="4"/>
  <c r="G40" i="4"/>
  <c r="H40" i="4"/>
  <c r="K40" i="4"/>
  <c r="D41" i="4"/>
  <c r="F41" i="4"/>
  <c r="G41" i="4"/>
  <c r="H41" i="4"/>
  <c r="K41" i="4"/>
  <c r="D42" i="4"/>
  <c r="F42" i="4"/>
  <c r="G42" i="4"/>
  <c r="H42" i="4"/>
  <c r="K42" i="4"/>
  <c r="D43" i="4"/>
  <c r="F43" i="4"/>
  <c r="G43" i="4"/>
  <c r="H43" i="4"/>
  <c r="K43" i="4"/>
  <c r="D44" i="4"/>
  <c r="F44" i="4"/>
  <c r="G44" i="4"/>
  <c r="H44" i="4"/>
  <c r="K44" i="4"/>
  <c r="D45" i="4"/>
  <c r="F45" i="4"/>
  <c r="G45" i="4"/>
  <c r="H45" i="4"/>
  <c r="K45" i="4"/>
  <c r="D46" i="4"/>
  <c r="F46" i="4"/>
  <c r="G46" i="4"/>
  <c r="H46" i="4"/>
  <c r="K46" i="4"/>
  <c r="D47" i="4"/>
  <c r="F47" i="4"/>
  <c r="G47" i="4"/>
  <c r="H47" i="4"/>
  <c r="K47" i="4"/>
  <c r="D48" i="4"/>
  <c r="F48" i="4"/>
  <c r="G48" i="4"/>
  <c r="H48" i="4"/>
  <c r="K48" i="4"/>
  <c r="D49" i="4"/>
  <c r="F49" i="4"/>
  <c r="G49" i="4"/>
  <c r="H49" i="4"/>
  <c r="K49" i="4"/>
  <c r="D50" i="4"/>
  <c r="F50" i="4"/>
  <c r="G50" i="4"/>
  <c r="H50" i="4"/>
  <c r="K50" i="4"/>
  <c r="D51" i="4"/>
  <c r="F51" i="4"/>
  <c r="G51" i="4"/>
  <c r="H51" i="4"/>
  <c r="K51" i="4"/>
  <c r="D52" i="4"/>
  <c r="F52" i="4"/>
  <c r="G52" i="4"/>
  <c r="H52" i="4"/>
  <c r="K52" i="4"/>
  <c r="D53" i="4"/>
  <c r="F53" i="4"/>
  <c r="G53" i="4"/>
  <c r="H53" i="4"/>
  <c r="K53" i="4"/>
  <c r="D54" i="4"/>
  <c r="F54" i="4"/>
  <c r="G54" i="4"/>
  <c r="H54" i="4"/>
  <c r="K54" i="4"/>
  <c r="D55" i="4"/>
  <c r="F55" i="4"/>
  <c r="G55" i="4"/>
  <c r="H55" i="4"/>
  <c r="K55" i="4"/>
  <c r="D56" i="4"/>
  <c r="F56" i="4"/>
  <c r="G56" i="4"/>
  <c r="H56" i="4"/>
  <c r="K56" i="4"/>
  <c r="D57" i="4"/>
  <c r="F57" i="4"/>
  <c r="G57" i="4"/>
  <c r="H57" i="4"/>
  <c r="K57" i="4"/>
  <c r="D58" i="4"/>
  <c r="F58" i="4"/>
  <c r="G58" i="4"/>
  <c r="H58" i="4"/>
  <c r="K58" i="4"/>
  <c r="D59" i="4"/>
  <c r="F59" i="4"/>
  <c r="G59" i="4"/>
  <c r="H59" i="4"/>
  <c r="K59" i="4"/>
  <c r="D60" i="4"/>
  <c r="F60" i="4"/>
  <c r="G60" i="4"/>
  <c r="H60" i="4"/>
  <c r="K60" i="4"/>
  <c r="D61" i="4"/>
  <c r="F61" i="4"/>
  <c r="G61" i="4"/>
  <c r="H61" i="4"/>
  <c r="K61" i="4"/>
  <c r="D62" i="4"/>
  <c r="F62" i="4"/>
  <c r="G62" i="4"/>
  <c r="H62" i="4"/>
  <c r="K62" i="4"/>
  <c r="D63" i="4"/>
  <c r="F63" i="4"/>
  <c r="G63" i="4"/>
  <c r="H63" i="4"/>
  <c r="K63" i="4"/>
  <c r="D64" i="4"/>
  <c r="F64" i="4"/>
  <c r="G64" i="4"/>
  <c r="H64" i="4"/>
  <c r="K64" i="4"/>
  <c r="D65" i="4"/>
  <c r="F65" i="4"/>
  <c r="G65" i="4"/>
  <c r="H65" i="4"/>
  <c r="K65" i="4"/>
  <c r="D66" i="4"/>
  <c r="F66" i="4"/>
  <c r="G66" i="4"/>
  <c r="H66" i="4"/>
  <c r="K66" i="4"/>
  <c r="D67" i="4"/>
  <c r="F67" i="4"/>
  <c r="G67" i="4"/>
  <c r="H67" i="4"/>
  <c r="K67" i="4"/>
  <c r="D68" i="4"/>
  <c r="F68" i="4"/>
  <c r="G68" i="4"/>
  <c r="H68" i="4"/>
  <c r="K68" i="4"/>
  <c r="D69" i="4"/>
  <c r="F69" i="4"/>
  <c r="G69" i="4"/>
  <c r="H69" i="4"/>
  <c r="K69" i="4"/>
  <c r="D70" i="4"/>
  <c r="F70" i="4"/>
  <c r="G70" i="4"/>
  <c r="H70" i="4"/>
  <c r="K70" i="4"/>
  <c r="D71" i="4"/>
  <c r="F71" i="4"/>
  <c r="G71" i="4"/>
  <c r="H71" i="4"/>
  <c r="K71" i="4"/>
  <c r="D72" i="4"/>
  <c r="F72" i="4"/>
  <c r="G72" i="4"/>
  <c r="H72" i="4"/>
  <c r="K72" i="4"/>
  <c r="D73" i="4"/>
  <c r="F73" i="4"/>
  <c r="G73" i="4"/>
  <c r="H73" i="4"/>
  <c r="K73" i="4"/>
  <c r="D74" i="4"/>
  <c r="F74" i="4"/>
  <c r="G74" i="4"/>
  <c r="H74" i="4"/>
  <c r="K74" i="4"/>
  <c r="D75" i="4"/>
  <c r="F75" i="4"/>
  <c r="G75" i="4"/>
  <c r="H75" i="4"/>
  <c r="K75" i="4"/>
  <c r="D76" i="4"/>
  <c r="F76" i="4"/>
  <c r="G76" i="4"/>
  <c r="H76" i="4"/>
  <c r="K76" i="4"/>
  <c r="D77" i="4"/>
  <c r="F77" i="4"/>
  <c r="G77" i="4"/>
  <c r="H77" i="4"/>
  <c r="K77" i="4"/>
  <c r="D78" i="4"/>
  <c r="F78" i="4"/>
  <c r="G78" i="4"/>
  <c r="H78" i="4"/>
  <c r="K78" i="4"/>
  <c r="D79" i="4"/>
  <c r="F79" i="4"/>
  <c r="G79" i="4"/>
  <c r="H79" i="4"/>
  <c r="K79" i="4"/>
  <c r="D80" i="4"/>
  <c r="F80" i="4"/>
  <c r="G80" i="4"/>
  <c r="H80" i="4"/>
  <c r="K80" i="4"/>
  <c r="D81" i="4"/>
  <c r="L81" i="4" s="1"/>
  <c r="F81" i="4"/>
  <c r="G81" i="4"/>
  <c r="H81" i="4"/>
  <c r="K81" i="4"/>
  <c r="D82" i="4"/>
  <c r="F82" i="4"/>
  <c r="G82" i="4"/>
  <c r="H82" i="4"/>
  <c r="K82" i="4"/>
  <c r="D83" i="4"/>
  <c r="F83" i="4"/>
  <c r="G83" i="4"/>
  <c r="H83" i="4"/>
  <c r="K83" i="4"/>
  <c r="D84" i="4"/>
  <c r="F84" i="4"/>
  <c r="G84" i="4"/>
  <c r="H84" i="4"/>
  <c r="K84" i="4"/>
  <c r="D85" i="4"/>
  <c r="F85" i="4"/>
  <c r="G85" i="4"/>
  <c r="H85" i="4"/>
  <c r="K85" i="4"/>
  <c r="D86" i="4"/>
  <c r="F86" i="4"/>
  <c r="G86" i="4"/>
  <c r="H86" i="4"/>
  <c r="K86" i="4"/>
  <c r="D87" i="4"/>
  <c r="F87" i="4"/>
  <c r="G87" i="4"/>
  <c r="H87" i="4"/>
  <c r="K87" i="4"/>
  <c r="D88" i="4"/>
  <c r="F88" i="4"/>
  <c r="G88" i="4"/>
  <c r="H88" i="4"/>
  <c r="K88" i="4"/>
  <c r="D89" i="4"/>
  <c r="F89" i="4"/>
  <c r="G89" i="4"/>
  <c r="H89" i="4"/>
  <c r="K89" i="4"/>
  <c r="D90" i="4"/>
  <c r="F90" i="4"/>
  <c r="G90" i="4"/>
  <c r="H90" i="4"/>
  <c r="K90" i="4"/>
  <c r="D91" i="4"/>
  <c r="F91" i="4"/>
  <c r="G91" i="4"/>
  <c r="H91" i="4"/>
  <c r="K91" i="4"/>
  <c r="D92" i="4"/>
  <c r="F92" i="4"/>
  <c r="G92" i="4"/>
  <c r="H92" i="4"/>
  <c r="K92" i="4"/>
  <c r="D93" i="4"/>
  <c r="F93" i="4"/>
  <c r="G93" i="4"/>
  <c r="H93" i="4"/>
  <c r="K93" i="4"/>
  <c r="D94" i="4"/>
  <c r="F94" i="4"/>
  <c r="G94" i="4"/>
  <c r="H94" i="4"/>
  <c r="K94" i="4"/>
  <c r="D95" i="4"/>
  <c r="F95" i="4"/>
  <c r="G95" i="4"/>
  <c r="H95" i="4"/>
  <c r="K95" i="4"/>
  <c r="D96" i="4"/>
  <c r="F96" i="4"/>
  <c r="G96" i="4"/>
  <c r="H96" i="4"/>
  <c r="K96" i="4"/>
  <c r="D97" i="4"/>
  <c r="F97" i="4"/>
  <c r="G97" i="4"/>
  <c r="H97" i="4"/>
  <c r="K97" i="4"/>
  <c r="D98" i="4"/>
  <c r="F98" i="4"/>
  <c r="G98" i="4"/>
  <c r="H98" i="4"/>
  <c r="K98" i="4"/>
  <c r="D99" i="4"/>
  <c r="F99" i="4"/>
  <c r="G99" i="4"/>
  <c r="H99" i="4"/>
  <c r="K99" i="4"/>
  <c r="D100" i="4"/>
  <c r="F100" i="4"/>
  <c r="G100" i="4"/>
  <c r="H100" i="4"/>
  <c r="K100" i="4"/>
  <c r="D101" i="4"/>
  <c r="F101" i="4"/>
  <c r="G101" i="4"/>
  <c r="H101" i="4"/>
  <c r="K101" i="4"/>
  <c r="D102" i="4"/>
  <c r="F102" i="4"/>
  <c r="G102" i="4"/>
  <c r="H102" i="4"/>
  <c r="K102" i="4"/>
  <c r="D103" i="4"/>
  <c r="F103" i="4"/>
  <c r="G103" i="4"/>
  <c r="H103" i="4"/>
  <c r="K103" i="4"/>
  <c r="D104" i="4"/>
  <c r="F104" i="4"/>
  <c r="G104" i="4"/>
  <c r="H104" i="4"/>
  <c r="K104" i="4"/>
  <c r="D105" i="4"/>
  <c r="F105" i="4"/>
  <c r="G105" i="4"/>
  <c r="H105" i="4"/>
  <c r="K105" i="4"/>
  <c r="D106" i="4"/>
  <c r="F106" i="4"/>
  <c r="G106" i="4"/>
  <c r="H106" i="4"/>
  <c r="K106" i="4"/>
  <c r="D107" i="4"/>
  <c r="F107" i="4"/>
  <c r="G107" i="4"/>
  <c r="H107" i="4"/>
  <c r="K107" i="4"/>
  <c r="D108" i="4"/>
  <c r="F108" i="4"/>
  <c r="G108" i="4"/>
  <c r="H108" i="4"/>
  <c r="K108" i="4"/>
  <c r="D109" i="4"/>
  <c r="F109" i="4"/>
  <c r="G109" i="4"/>
  <c r="H109" i="4"/>
  <c r="K109" i="4"/>
  <c r="D110" i="4"/>
  <c r="F110" i="4"/>
  <c r="G110" i="4"/>
  <c r="H110" i="4"/>
  <c r="K110" i="4"/>
  <c r="D111" i="4"/>
  <c r="F111" i="4"/>
  <c r="G111" i="4"/>
  <c r="H111" i="4"/>
  <c r="K111" i="4"/>
  <c r="D112" i="4"/>
  <c r="F112" i="4"/>
  <c r="G112" i="4"/>
  <c r="H112" i="4"/>
  <c r="K112" i="4"/>
  <c r="D113" i="4"/>
  <c r="F113" i="4"/>
  <c r="G113" i="4"/>
  <c r="H113" i="4"/>
  <c r="K113" i="4"/>
  <c r="D114" i="4"/>
  <c r="F114" i="4"/>
  <c r="G114" i="4"/>
  <c r="H114" i="4"/>
  <c r="K114" i="4"/>
  <c r="D115" i="4"/>
  <c r="F115" i="4"/>
  <c r="G115" i="4"/>
  <c r="H115" i="4"/>
  <c r="K115" i="4"/>
  <c r="D116" i="4"/>
  <c r="F116" i="4"/>
  <c r="G116" i="4"/>
  <c r="H116" i="4"/>
  <c r="K116" i="4"/>
  <c r="D117" i="4"/>
  <c r="F117" i="4"/>
  <c r="G117" i="4"/>
  <c r="H117" i="4"/>
  <c r="K117" i="4"/>
  <c r="D118" i="4"/>
  <c r="F118" i="4"/>
  <c r="G118" i="4"/>
  <c r="H118" i="4"/>
  <c r="K118" i="4"/>
  <c r="D119" i="4"/>
  <c r="F119" i="4"/>
  <c r="G119" i="4"/>
  <c r="H119" i="4"/>
  <c r="K119" i="4"/>
  <c r="D120" i="4"/>
  <c r="F120" i="4"/>
  <c r="G120" i="4"/>
  <c r="H120" i="4"/>
  <c r="K120" i="4"/>
  <c r="D121" i="4"/>
  <c r="F121" i="4"/>
  <c r="G121" i="4"/>
  <c r="H121" i="4"/>
  <c r="K121" i="4"/>
  <c r="D122" i="4"/>
  <c r="F122" i="4"/>
  <c r="G122" i="4"/>
  <c r="H122" i="4"/>
  <c r="K122" i="4"/>
  <c r="D123" i="4"/>
  <c r="F123" i="4"/>
  <c r="G123" i="4"/>
  <c r="H123" i="4"/>
  <c r="K123" i="4"/>
  <c r="D124" i="4"/>
  <c r="F124" i="4"/>
  <c r="G124" i="4"/>
  <c r="H124" i="4"/>
  <c r="K124" i="4"/>
  <c r="D125" i="4"/>
  <c r="F125" i="4"/>
  <c r="G125" i="4"/>
  <c r="H125" i="4"/>
  <c r="K125" i="4"/>
  <c r="D126" i="4"/>
  <c r="F126" i="4"/>
  <c r="G126" i="4"/>
  <c r="H126" i="4"/>
  <c r="K126" i="4"/>
  <c r="D127" i="4"/>
  <c r="F127" i="4"/>
  <c r="G127" i="4"/>
  <c r="H127" i="4"/>
  <c r="K127" i="4"/>
  <c r="D128" i="4"/>
  <c r="F128" i="4"/>
  <c r="G128" i="4"/>
  <c r="H128" i="4"/>
  <c r="K128" i="4"/>
  <c r="D129" i="4"/>
  <c r="F129" i="4"/>
  <c r="G129" i="4"/>
  <c r="H129" i="4"/>
  <c r="K129" i="4"/>
  <c r="D130" i="4"/>
  <c r="F130" i="4"/>
  <c r="G130" i="4"/>
  <c r="H130" i="4"/>
  <c r="K130" i="4"/>
  <c r="D131" i="4"/>
  <c r="F131" i="4"/>
  <c r="G131" i="4"/>
  <c r="H131" i="4"/>
  <c r="K131" i="4"/>
  <c r="D132" i="4"/>
  <c r="F132" i="4"/>
  <c r="G132" i="4"/>
  <c r="H132" i="4"/>
  <c r="K132" i="4"/>
  <c r="D133" i="4"/>
  <c r="F133" i="4"/>
  <c r="G133" i="4"/>
  <c r="H133" i="4"/>
  <c r="K133" i="4"/>
  <c r="D134" i="4"/>
  <c r="F134" i="4"/>
  <c r="G134" i="4"/>
  <c r="H134" i="4"/>
  <c r="K134" i="4"/>
  <c r="D135" i="4"/>
  <c r="F135" i="4"/>
  <c r="G135" i="4"/>
  <c r="H135" i="4"/>
  <c r="K135" i="4"/>
  <c r="D136" i="4"/>
  <c r="F136" i="4"/>
  <c r="G136" i="4"/>
  <c r="H136" i="4"/>
  <c r="K136" i="4"/>
  <c r="D137" i="4"/>
  <c r="F137" i="4"/>
  <c r="G137" i="4"/>
  <c r="H137" i="4"/>
  <c r="K137" i="4"/>
  <c r="D138" i="4"/>
  <c r="F138" i="4"/>
  <c r="G138" i="4"/>
  <c r="H138" i="4"/>
  <c r="K138" i="4"/>
  <c r="D139" i="4"/>
  <c r="F139" i="4"/>
  <c r="G139" i="4"/>
  <c r="H139" i="4"/>
  <c r="K139" i="4"/>
  <c r="D140" i="4"/>
  <c r="F140" i="4"/>
  <c r="G140" i="4"/>
  <c r="H140" i="4"/>
  <c r="K140" i="4"/>
  <c r="D141" i="4"/>
  <c r="F141" i="4"/>
  <c r="G141" i="4"/>
  <c r="H141" i="4"/>
  <c r="K141" i="4"/>
  <c r="D142" i="4"/>
  <c r="F142" i="4"/>
  <c r="G142" i="4"/>
  <c r="H142" i="4"/>
  <c r="K142" i="4"/>
  <c r="D143" i="4"/>
  <c r="F143" i="4"/>
  <c r="G143" i="4"/>
  <c r="H143" i="4"/>
  <c r="K143" i="4"/>
  <c r="D144" i="4"/>
  <c r="F144" i="4"/>
  <c r="G144" i="4"/>
  <c r="H144" i="4"/>
  <c r="K144" i="4"/>
  <c r="D145" i="4"/>
  <c r="F145" i="4"/>
  <c r="G145" i="4"/>
  <c r="H145" i="4"/>
  <c r="K145" i="4"/>
  <c r="D146" i="4"/>
  <c r="F146" i="4"/>
  <c r="G146" i="4"/>
  <c r="H146" i="4"/>
  <c r="K146" i="4"/>
  <c r="D147" i="4"/>
  <c r="F147" i="4"/>
  <c r="G147" i="4"/>
  <c r="H147" i="4"/>
  <c r="K147" i="4"/>
  <c r="D148" i="4"/>
  <c r="F148" i="4"/>
  <c r="G148" i="4"/>
  <c r="H148" i="4"/>
  <c r="K148" i="4"/>
  <c r="D149" i="4"/>
  <c r="F149" i="4"/>
  <c r="G149" i="4"/>
  <c r="H149" i="4"/>
  <c r="K149" i="4"/>
  <c r="D150" i="4"/>
  <c r="F150" i="4"/>
  <c r="G150" i="4"/>
  <c r="H150" i="4"/>
  <c r="K150" i="4"/>
  <c r="D151" i="4"/>
  <c r="F151" i="4"/>
  <c r="G151" i="4"/>
  <c r="H151" i="4"/>
  <c r="K151" i="4"/>
  <c r="D152" i="4"/>
  <c r="F152" i="4"/>
  <c r="G152" i="4"/>
  <c r="H152" i="4"/>
  <c r="K152" i="4"/>
  <c r="D153" i="4"/>
  <c r="F153" i="4"/>
  <c r="G153" i="4"/>
  <c r="H153" i="4"/>
  <c r="K153" i="4"/>
  <c r="D154" i="4"/>
  <c r="F154" i="4"/>
  <c r="G154" i="4"/>
  <c r="H154" i="4"/>
  <c r="K154" i="4"/>
  <c r="D155" i="4"/>
  <c r="F155" i="4"/>
  <c r="G155" i="4"/>
  <c r="H155" i="4"/>
  <c r="K155" i="4"/>
  <c r="D156" i="4"/>
  <c r="F156" i="4"/>
  <c r="G156" i="4"/>
  <c r="H156" i="4"/>
  <c r="K156" i="4"/>
  <c r="D157" i="4"/>
  <c r="F157" i="4"/>
  <c r="G157" i="4"/>
  <c r="H157" i="4"/>
  <c r="K157" i="4"/>
  <c r="D158" i="4"/>
  <c r="F158" i="4"/>
  <c r="G158" i="4"/>
  <c r="H158" i="4"/>
  <c r="K158" i="4"/>
  <c r="D159" i="4"/>
  <c r="F159" i="4"/>
  <c r="G159" i="4"/>
  <c r="H159" i="4"/>
  <c r="K159" i="4"/>
  <c r="D160" i="4"/>
  <c r="F160" i="4"/>
  <c r="G160" i="4"/>
  <c r="H160" i="4"/>
  <c r="K160" i="4"/>
  <c r="D161" i="4"/>
  <c r="F161" i="4"/>
  <c r="G161" i="4"/>
  <c r="H161" i="4"/>
  <c r="K161" i="4"/>
  <c r="D162" i="4"/>
  <c r="F162" i="4"/>
  <c r="G162" i="4"/>
  <c r="H162" i="4"/>
  <c r="K162" i="4"/>
  <c r="D163" i="4"/>
  <c r="F163" i="4"/>
  <c r="G163" i="4"/>
  <c r="H163" i="4"/>
  <c r="K163" i="4"/>
  <c r="D164" i="4"/>
  <c r="F164" i="4"/>
  <c r="G164" i="4"/>
  <c r="H164" i="4"/>
  <c r="K164" i="4"/>
  <c r="D165" i="4"/>
  <c r="F165" i="4"/>
  <c r="G165" i="4"/>
  <c r="H165" i="4"/>
  <c r="K165" i="4"/>
  <c r="D166" i="4"/>
  <c r="F166" i="4"/>
  <c r="G166" i="4"/>
  <c r="H166" i="4"/>
  <c r="K166" i="4"/>
  <c r="D167" i="4"/>
  <c r="F167" i="4"/>
  <c r="G167" i="4"/>
  <c r="H167" i="4"/>
  <c r="K167" i="4"/>
  <c r="D168" i="4"/>
  <c r="F168" i="4"/>
  <c r="G168" i="4"/>
  <c r="H168" i="4"/>
  <c r="K168" i="4"/>
  <c r="D169" i="4"/>
  <c r="F169" i="4"/>
  <c r="G169" i="4"/>
  <c r="H169" i="4"/>
  <c r="K169" i="4"/>
  <c r="D170" i="4"/>
  <c r="F170" i="4"/>
  <c r="G170" i="4"/>
  <c r="H170" i="4"/>
  <c r="K170" i="4"/>
  <c r="D171" i="4"/>
  <c r="F171" i="4"/>
  <c r="G171" i="4"/>
  <c r="H171" i="4"/>
  <c r="K171" i="4"/>
  <c r="D172" i="4"/>
  <c r="F172" i="4"/>
  <c r="G172" i="4"/>
  <c r="H172" i="4"/>
  <c r="K172" i="4"/>
  <c r="D173" i="4"/>
  <c r="F173" i="4"/>
  <c r="G173" i="4"/>
  <c r="H173" i="4"/>
  <c r="K173" i="4"/>
  <c r="D174" i="4"/>
  <c r="F174" i="4"/>
  <c r="G174" i="4"/>
  <c r="H174" i="4"/>
  <c r="K174" i="4"/>
  <c r="D175" i="4"/>
  <c r="F175" i="4"/>
  <c r="G175" i="4"/>
  <c r="H175" i="4"/>
  <c r="K175" i="4"/>
  <c r="D176" i="4"/>
  <c r="F176" i="4"/>
  <c r="G176" i="4"/>
  <c r="H176" i="4"/>
  <c r="K176" i="4"/>
  <c r="D177" i="4"/>
  <c r="F177" i="4"/>
  <c r="G177" i="4"/>
  <c r="H177" i="4"/>
  <c r="K177" i="4"/>
  <c r="D178" i="4"/>
  <c r="F178" i="4"/>
  <c r="G178" i="4"/>
  <c r="H178" i="4"/>
  <c r="K178" i="4"/>
  <c r="D179" i="4"/>
  <c r="F179" i="4"/>
  <c r="G179" i="4"/>
  <c r="H179" i="4"/>
  <c r="K179" i="4"/>
  <c r="D180" i="4"/>
  <c r="F180" i="4"/>
  <c r="G180" i="4"/>
  <c r="H180" i="4"/>
  <c r="K180" i="4"/>
  <c r="D181" i="4"/>
  <c r="F181" i="4"/>
  <c r="G181" i="4"/>
  <c r="H181" i="4"/>
  <c r="K181" i="4"/>
  <c r="D182" i="4"/>
  <c r="F182" i="4"/>
  <c r="G182" i="4"/>
  <c r="H182" i="4"/>
  <c r="K182" i="4"/>
  <c r="D183" i="4"/>
  <c r="F183" i="4"/>
  <c r="G183" i="4"/>
  <c r="H183" i="4"/>
  <c r="K183" i="4"/>
  <c r="D184" i="4"/>
  <c r="F184" i="4"/>
  <c r="G184" i="4"/>
  <c r="H184" i="4"/>
  <c r="K184" i="4"/>
  <c r="D185" i="4"/>
  <c r="F185" i="4"/>
  <c r="G185" i="4"/>
  <c r="H185" i="4"/>
  <c r="K185" i="4"/>
  <c r="D186" i="4"/>
  <c r="F186" i="4"/>
  <c r="G186" i="4"/>
  <c r="H186" i="4"/>
  <c r="K186" i="4"/>
  <c r="D187" i="4"/>
  <c r="F187" i="4"/>
  <c r="G187" i="4"/>
  <c r="H187" i="4"/>
  <c r="K187" i="4"/>
  <c r="D188" i="4"/>
  <c r="F188" i="4"/>
  <c r="G188" i="4"/>
  <c r="H188" i="4"/>
  <c r="K188" i="4"/>
  <c r="D189" i="4"/>
  <c r="F189" i="4"/>
  <c r="G189" i="4"/>
  <c r="H189" i="4"/>
  <c r="K189" i="4"/>
  <c r="D190" i="4"/>
  <c r="F190" i="4"/>
  <c r="G190" i="4"/>
  <c r="H190" i="4"/>
  <c r="K190" i="4"/>
  <c r="D191" i="4"/>
  <c r="F191" i="4"/>
  <c r="G191" i="4"/>
  <c r="H191" i="4"/>
  <c r="K191" i="4"/>
  <c r="D192" i="4"/>
  <c r="F192" i="4"/>
  <c r="G192" i="4"/>
  <c r="H192" i="4"/>
  <c r="K192" i="4"/>
  <c r="D193" i="4"/>
  <c r="F193" i="4"/>
  <c r="G193" i="4"/>
  <c r="H193" i="4"/>
  <c r="K193" i="4"/>
  <c r="D194" i="4"/>
  <c r="F194" i="4"/>
  <c r="G194" i="4"/>
  <c r="H194" i="4"/>
  <c r="K194" i="4"/>
  <c r="D195" i="4"/>
  <c r="F195" i="4"/>
  <c r="G195" i="4"/>
  <c r="H195" i="4"/>
  <c r="K195" i="4"/>
  <c r="D196" i="4"/>
  <c r="F196" i="4"/>
  <c r="G196" i="4"/>
  <c r="H196" i="4"/>
  <c r="K196" i="4"/>
  <c r="D197" i="4"/>
  <c r="F197" i="4"/>
  <c r="G197" i="4"/>
  <c r="H197" i="4"/>
  <c r="K197" i="4"/>
  <c r="D198" i="4"/>
  <c r="F198" i="4"/>
  <c r="G198" i="4"/>
  <c r="H198" i="4"/>
  <c r="K198" i="4"/>
  <c r="D199" i="4"/>
  <c r="F199" i="4"/>
  <c r="G199" i="4"/>
  <c r="H199" i="4"/>
  <c r="K199" i="4"/>
  <c r="D200" i="4"/>
  <c r="F200" i="4"/>
  <c r="G200" i="4"/>
  <c r="H200" i="4"/>
  <c r="K200" i="4"/>
  <c r="D201" i="4"/>
  <c r="F201" i="4"/>
  <c r="G201" i="4"/>
  <c r="H201" i="4"/>
  <c r="K201" i="4"/>
  <c r="D202" i="4"/>
  <c r="F202" i="4"/>
  <c r="G202" i="4"/>
  <c r="H202" i="4"/>
  <c r="K202" i="4"/>
  <c r="D203" i="4"/>
  <c r="F203" i="4"/>
  <c r="G203" i="4"/>
  <c r="H203" i="4"/>
  <c r="K203" i="4"/>
  <c r="D204" i="4"/>
  <c r="F204" i="4"/>
  <c r="G204" i="4"/>
  <c r="H204" i="4"/>
  <c r="K204" i="4"/>
  <c r="D205" i="4"/>
  <c r="F205" i="4"/>
  <c r="G205" i="4"/>
  <c r="H205" i="4"/>
  <c r="K205" i="4"/>
  <c r="D206" i="4"/>
  <c r="F206" i="4"/>
  <c r="G206" i="4"/>
  <c r="H206" i="4"/>
  <c r="K206" i="4"/>
  <c r="D207" i="4"/>
  <c r="F207" i="4"/>
  <c r="G207" i="4"/>
  <c r="H207" i="4"/>
  <c r="K207" i="4"/>
  <c r="D208" i="4"/>
  <c r="F208" i="4"/>
  <c r="G208" i="4"/>
  <c r="H208" i="4"/>
  <c r="K208" i="4"/>
  <c r="D209" i="4"/>
  <c r="F209" i="4"/>
  <c r="G209" i="4"/>
  <c r="H209" i="4"/>
  <c r="K209" i="4"/>
  <c r="D210" i="4"/>
  <c r="F210" i="4"/>
  <c r="G210" i="4"/>
  <c r="H210" i="4"/>
  <c r="K210" i="4"/>
  <c r="D211" i="4"/>
  <c r="F211" i="4"/>
  <c r="G211" i="4"/>
  <c r="H211" i="4"/>
  <c r="K211" i="4"/>
  <c r="D212" i="4"/>
  <c r="F212" i="4"/>
  <c r="G212" i="4"/>
  <c r="H212" i="4"/>
  <c r="K212" i="4"/>
  <c r="D213" i="4"/>
  <c r="F213" i="4"/>
  <c r="G213" i="4"/>
  <c r="H213" i="4"/>
  <c r="K213" i="4"/>
  <c r="D214" i="4"/>
  <c r="F214" i="4"/>
  <c r="G214" i="4"/>
  <c r="H214" i="4"/>
  <c r="K214" i="4"/>
  <c r="D215" i="4"/>
  <c r="F215" i="4"/>
  <c r="G215" i="4"/>
  <c r="H215" i="4"/>
  <c r="K215" i="4"/>
  <c r="D216" i="4"/>
  <c r="F216" i="4"/>
  <c r="G216" i="4"/>
  <c r="H216" i="4"/>
  <c r="K216" i="4"/>
  <c r="D217" i="4"/>
  <c r="F217" i="4"/>
  <c r="G217" i="4"/>
  <c r="H217" i="4"/>
  <c r="K217" i="4"/>
  <c r="D218" i="4"/>
  <c r="F218" i="4"/>
  <c r="G218" i="4"/>
  <c r="H218" i="4"/>
  <c r="K218" i="4"/>
  <c r="D219" i="4"/>
  <c r="F219" i="4"/>
  <c r="G219" i="4"/>
  <c r="H219" i="4"/>
  <c r="K219" i="4"/>
  <c r="D220" i="4"/>
  <c r="F220" i="4"/>
  <c r="G220" i="4"/>
  <c r="H220" i="4"/>
  <c r="K220" i="4"/>
  <c r="D221" i="4"/>
  <c r="F221" i="4"/>
  <c r="G221" i="4"/>
  <c r="H221" i="4"/>
  <c r="K221" i="4"/>
  <c r="D222" i="4"/>
  <c r="F222" i="4"/>
  <c r="G222" i="4"/>
  <c r="H222" i="4"/>
  <c r="K222" i="4"/>
  <c r="D223" i="4"/>
  <c r="F223" i="4"/>
  <c r="G223" i="4"/>
  <c r="H223" i="4"/>
  <c r="K223" i="4"/>
  <c r="D224" i="4"/>
  <c r="F224" i="4"/>
  <c r="G224" i="4"/>
  <c r="H224" i="4"/>
  <c r="K224" i="4"/>
  <c r="D225" i="4"/>
  <c r="F225" i="4"/>
  <c r="G225" i="4"/>
  <c r="H225" i="4"/>
  <c r="K225" i="4"/>
  <c r="D226" i="4"/>
  <c r="F226" i="4"/>
  <c r="G226" i="4"/>
  <c r="H226" i="4"/>
  <c r="K226" i="4"/>
  <c r="D227" i="4"/>
  <c r="F227" i="4"/>
  <c r="G227" i="4"/>
  <c r="H227" i="4"/>
  <c r="K227" i="4"/>
  <c r="D228" i="4"/>
  <c r="F228" i="4"/>
  <c r="G228" i="4"/>
  <c r="H228" i="4"/>
  <c r="K228" i="4"/>
  <c r="D229" i="4"/>
  <c r="F229" i="4"/>
  <c r="G229" i="4"/>
  <c r="H229" i="4"/>
  <c r="K229" i="4"/>
  <c r="D230" i="4"/>
  <c r="F230" i="4"/>
  <c r="G230" i="4"/>
  <c r="H230" i="4"/>
  <c r="K230" i="4"/>
  <c r="D231" i="4"/>
  <c r="F231" i="4"/>
  <c r="G231" i="4"/>
  <c r="H231" i="4"/>
  <c r="K231" i="4"/>
  <c r="D232" i="4"/>
  <c r="F232" i="4"/>
  <c r="G232" i="4"/>
  <c r="H232" i="4"/>
  <c r="K232" i="4"/>
  <c r="D233" i="4"/>
  <c r="F233" i="4"/>
  <c r="G233" i="4"/>
  <c r="H233" i="4"/>
  <c r="K233" i="4"/>
  <c r="D234" i="4"/>
  <c r="F234" i="4"/>
  <c r="G234" i="4"/>
  <c r="H234" i="4"/>
  <c r="K234" i="4"/>
  <c r="D235" i="4"/>
  <c r="F235" i="4"/>
  <c r="G235" i="4"/>
  <c r="H235" i="4"/>
  <c r="K235" i="4"/>
  <c r="D236" i="4"/>
  <c r="F236" i="4"/>
  <c r="G236" i="4"/>
  <c r="H236" i="4"/>
  <c r="K236" i="4"/>
  <c r="D237" i="4"/>
  <c r="F237" i="4"/>
  <c r="G237" i="4"/>
  <c r="H237" i="4"/>
  <c r="K237" i="4"/>
  <c r="D238" i="4"/>
  <c r="F238" i="4"/>
  <c r="G238" i="4"/>
  <c r="H238" i="4"/>
  <c r="K238" i="4"/>
  <c r="D239" i="4"/>
  <c r="F239" i="4"/>
  <c r="G239" i="4"/>
  <c r="H239" i="4"/>
  <c r="K239" i="4"/>
  <c r="D240" i="4"/>
  <c r="F240" i="4"/>
  <c r="G240" i="4"/>
  <c r="H240" i="4"/>
  <c r="K240" i="4"/>
  <c r="D241" i="4"/>
  <c r="F241" i="4"/>
  <c r="G241" i="4"/>
  <c r="H241" i="4"/>
  <c r="K241" i="4"/>
  <c r="D242" i="4"/>
  <c r="F242" i="4"/>
  <c r="G242" i="4"/>
  <c r="H242" i="4"/>
  <c r="K242" i="4"/>
  <c r="D243" i="4"/>
  <c r="F243" i="4"/>
  <c r="G243" i="4"/>
  <c r="H243" i="4"/>
  <c r="K243" i="4"/>
  <c r="D244" i="4"/>
  <c r="F244" i="4"/>
  <c r="G244" i="4"/>
  <c r="H244" i="4"/>
  <c r="K244" i="4"/>
  <c r="D245" i="4"/>
  <c r="F245" i="4"/>
  <c r="G245" i="4"/>
  <c r="H245" i="4"/>
  <c r="K245" i="4"/>
  <c r="D246" i="4"/>
  <c r="F246" i="4"/>
  <c r="G246" i="4"/>
  <c r="H246" i="4"/>
  <c r="K246" i="4"/>
  <c r="D247" i="4"/>
  <c r="F247" i="4"/>
  <c r="G247" i="4"/>
  <c r="H247" i="4"/>
  <c r="K247" i="4"/>
  <c r="D248" i="4"/>
  <c r="F248" i="4"/>
  <c r="G248" i="4"/>
  <c r="H248" i="4"/>
  <c r="K248" i="4"/>
  <c r="D249" i="4"/>
  <c r="F249" i="4"/>
  <c r="G249" i="4"/>
  <c r="H249" i="4"/>
  <c r="K249" i="4"/>
  <c r="D250" i="4"/>
  <c r="F250" i="4"/>
  <c r="G250" i="4"/>
  <c r="H250" i="4"/>
  <c r="K250" i="4"/>
  <c r="D251" i="4"/>
  <c r="F251" i="4"/>
  <c r="G251" i="4"/>
  <c r="H251" i="4"/>
  <c r="K251" i="4"/>
  <c r="D252" i="4"/>
  <c r="F252" i="4"/>
  <c r="G252" i="4"/>
  <c r="H252" i="4"/>
  <c r="K252" i="4"/>
  <c r="D253" i="4"/>
  <c r="F253" i="4"/>
  <c r="G253" i="4"/>
  <c r="H253" i="4"/>
  <c r="K253" i="4"/>
  <c r="D254" i="4"/>
  <c r="F254" i="4"/>
  <c r="G254" i="4"/>
  <c r="H254" i="4"/>
  <c r="K254" i="4"/>
  <c r="D255" i="4"/>
  <c r="F255" i="4"/>
  <c r="G255" i="4"/>
  <c r="H255" i="4"/>
  <c r="K255" i="4"/>
  <c r="D256" i="4"/>
  <c r="F256" i="4"/>
  <c r="G256" i="4"/>
  <c r="H256" i="4"/>
  <c r="K256" i="4"/>
  <c r="D257" i="4"/>
  <c r="F257" i="4"/>
  <c r="G257" i="4"/>
  <c r="H257" i="4"/>
  <c r="K257" i="4"/>
  <c r="D258" i="4"/>
  <c r="F258" i="4"/>
  <c r="G258" i="4"/>
  <c r="H258" i="4"/>
  <c r="K258" i="4"/>
  <c r="D259" i="4"/>
  <c r="F259" i="4"/>
  <c r="G259" i="4"/>
  <c r="H259" i="4"/>
  <c r="K259" i="4"/>
  <c r="D260" i="4"/>
  <c r="F260" i="4"/>
  <c r="G260" i="4"/>
  <c r="H260" i="4"/>
  <c r="K260" i="4"/>
  <c r="D261" i="4"/>
  <c r="F261" i="4"/>
  <c r="G261" i="4"/>
  <c r="H261" i="4"/>
  <c r="K261" i="4"/>
  <c r="D262" i="4"/>
  <c r="F262" i="4"/>
  <c r="G262" i="4"/>
  <c r="H262" i="4"/>
  <c r="K262" i="4"/>
  <c r="D263" i="4"/>
  <c r="F263" i="4"/>
  <c r="G263" i="4"/>
  <c r="H263" i="4"/>
  <c r="K263" i="4"/>
  <c r="D264" i="4"/>
  <c r="F264" i="4"/>
  <c r="G264" i="4"/>
  <c r="H264" i="4"/>
  <c r="K264" i="4"/>
  <c r="D265" i="4"/>
  <c r="F265" i="4"/>
  <c r="G265" i="4"/>
  <c r="H265" i="4"/>
  <c r="K265" i="4"/>
  <c r="D266" i="4"/>
  <c r="F266" i="4"/>
  <c r="G266" i="4"/>
  <c r="H266" i="4"/>
  <c r="K266" i="4"/>
  <c r="D267" i="4"/>
  <c r="F267" i="4"/>
  <c r="G267" i="4"/>
  <c r="H267" i="4"/>
  <c r="K267" i="4"/>
  <c r="D268" i="4"/>
  <c r="F268" i="4"/>
  <c r="G268" i="4"/>
  <c r="H268" i="4"/>
  <c r="K268" i="4"/>
  <c r="D269" i="4"/>
  <c r="F269" i="4"/>
  <c r="G269" i="4"/>
  <c r="H269" i="4"/>
  <c r="K269" i="4"/>
  <c r="D270" i="4"/>
  <c r="F270" i="4"/>
  <c r="G270" i="4"/>
  <c r="H270" i="4"/>
  <c r="K270" i="4"/>
  <c r="D271" i="4"/>
  <c r="F271" i="4"/>
  <c r="G271" i="4"/>
  <c r="H271" i="4"/>
  <c r="K271" i="4"/>
  <c r="D272" i="4"/>
  <c r="F272" i="4"/>
  <c r="G272" i="4"/>
  <c r="H272" i="4"/>
  <c r="K272" i="4"/>
  <c r="D273" i="4"/>
  <c r="F273" i="4"/>
  <c r="G273" i="4"/>
  <c r="H273" i="4"/>
  <c r="K273" i="4"/>
  <c r="D274" i="4"/>
  <c r="F274" i="4"/>
  <c r="G274" i="4"/>
  <c r="H274" i="4"/>
  <c r="K274" i="4"/>
  <c r="D275" i="4"/>
  <c r="F275" i="4"/>
  <c r="G275" i="4"/>
  <c r="H275" i="4"/>
  <c r="K275" i="4"/>
  <c r="D276" i="4"/>
  <c r="F276" i="4"/>
  <c r="G276" i="4"/>
  <c r="H276" i="4"/>
  <c r="K276" i="4"/>
  <c r="D277" i="4"/>
  <c r="F277" i="4"/>
  <c r="G277" i="4"/>
  <c r="H277" i="4"/>
  <c r="K277" i="4"/>
  <c r="D278" i="4"/>
  <c r="F278" i="4"/>
  <c r="G278" i="4"/>
  <c r="H278" i="4"/>
  <c r="K278" i="4"/>
  <c r="D279" i="4"/>
  <c r="F279" i="4"/>
  <c r="G279" i="4"/>
  <c r="H279" i="4"/>
  <c r="K279" i="4"/>
  <c r="D280" i="4"/>
  <c r="F280" i="4"/>
  <c r="G280" i="4"/>
  <c r="H280" i="4"/>
  <c r="K280" i="4"/>
  <c r="D281" i="4"/>
  <c r="F281" i="4"/>
  <c r="G281" i="4"/>
  <c r="H281" i="4"/>
  <c r="K281" i="4"/>
  <c r="D282" i="4"/>
  <c r="F282" i="4"/>
  <c r="G282" i="4"/>
  <c r="H282" i="4"/>
  <c r="K282" i="4"/>
  <c r="D283" i="4"/>
  <c r="F283" i="4"/>
  <c r="G283" i="4"/>
  <c r="H283" i="4"/>
  <c r="K283" i="4"/>
  <c r="D284" i="4"/>
  <c r="F284" i="4"/>
  <c r="G284" i="4"/>
  <c r="H284" i="4"/>
  <c r="K284" i="4"/>
  <c r="D285" i="4"/>
  <c r="F285" i="4"/>
  <c r="G285" i="4"/>
  <c r="H285" i="4"/>
  <c r="K285" i="4"/>
  <c r="D286" i="4"/>
  <c r="F286" i="4"/>
  <c r="G286" i="4"/>
  <c r="H286" i="4"/>
  <c r="K286" i="4"/>
  <c r="D287" i="4"/>
  <c r="F287" i="4"/>
  <c r="G287" i="4"/>
  <c r="H287" i="4"/>
  <c r="K287" i="4"/>
  <c r="D288" i="4"/>
  <c r="F288" i="4"/>
  <c r="G288" i="4"/>
  <c r="H288" i="4"/>
  <c r="K288" i="4"/>
  <c r="D289" i="4"/>
  <c r="F289" i="4"/>
  <c r="G289" i="4"/>
  <c r="H289" i="4"/>
  <c r="K289" i="4"/>
  <c r="D290" i="4"/>
  <c r="F290" i="4"/>
  <c r="G290" i="4"/>
  <c r="H290" i="4"/>
  <c r="K290" i="4"/>
  <c r="D291" i="4"/>
  <c r="F291" i="4"/>
  <c r="G291" i="4"/>
  <c r="H291" i="4"/>
  <c r="K291" i="4"/>
  <c r="D292" i="4"/>
  <c r="F292" i="4"/>
  <c r="G292" i="4"/>
  <c r="H292" i="4"/>
  <c r="K292" i="4"/>
  <c r="D293" i="4"/>
  <c r="F293" i="4"/>
  <c r="G293" i="4"/>
  <c r="H293" i="4"/>
  <c r="K293" i="4"/>
  <c r="D294" i="4"/>
  <c r="F294" i="4"/>
  <c r="G294" i="4"/>
  <c r="H294" i="4"/>
  <c r="K294" i="4"/>
  <c r="D295" i="4"/>
  <c r="F295" i="4"/>
  <c r="G295" i="4"/>
  <c r="H295" i="4"/>
  <c r="K295" i="4"/>
  <c r="D296" i="4"/>
  <c r="F296" i="4"/>
  <c r="G296" i="4"/>
  <c r="H296" i="4"/>
  <c r="K296" i="4"/>
  <c r="D297" i="4"/>
  <c r="F297" i="4"/>
  <c r="G297" i="4"/>
  <c r="H297" i="4"/>
  <c r="K297" i="4"/>
  <c r="D298" i="4"/>
  <c r="F298" i="4"/>
  <c r="G298" i="4"/>
  <c r="H298" i="4"/>
  <c r="K298" i="4"/>
  <c r="D299" i="4"/>
  <c r="F299" i="4"/>
  <c r="G299" i="4"/>
  <c r="H299" i="4"/>
  <c r="K299" i="4"/>
  <c r="D300" i="4"/>
  <c r="F300" i="4"/>
  <c r="G300" i="4"/>
  <c r="H300" i="4"/>
  <c r="K300" i="4"/>
  <c r="D301" i="4"/>
  <c r="F301" i="4"/>
  <c r="G301" i="4"/>
  <c r="H301" i="4"/>
  <c r="K301" i="4"/>
  <c r="D302" i="4"/>
  <c r="F302" i="4"/>
  <c r="G302" i="4"/>
  <c r="H302" i="4"/>
  <c r="K302" i="4"/>
  <c r="D303" i="4"/>
  <c r="F303" i="4"/>
  <c r="G303" i="4"/>
  <c r="H303" i="4"/>
  <c r="K303" i="4"/>
  <c r="D304" i="4"/>
  <c r="F304" i="4"/>
  <c r="G304" i="4"/>
  <c r="H304" i="4"/>
  <c r="K304" i="4"/>
  <c r="D305" i="4"/>
  <c r="F305" i="4"/>
  <c r="G305" i="4"/>
  <c r="H305" i="4"/>
  <c r="K305" i="4"/>
  <c r="D306" i="4"/>
  <c r="F306" i="4"/>
  <c r="G306" i="4"/>
  <c r="H306" i="4"/>
  <c r="K306" i="4"/>
  <c r="D307" i="4"/>
  <c r="F307" i="4"/>
  <c r="G307" i="4"/>
  <c r="H307" i="4"/>
  <c r="K307" i="4"/>
  <c r="D308" i="4"/>
  <c r="F308" i="4"/>
  <c r="G308" i="4"/>
  <c r="H308" i="4"/>
  <c r="K308" i="4"/>
  <c r="D309" i="4"/>
  <c r="F309" i="4"/>
  <c r="G309" i="4"/>
  <c r="H309" i="4"/>
  <c r="K309" i="4"/>
  <c r="D310" i="4"/>
  <c r="F310" i="4"/>
  <c r="G310" i="4"/>
  <c r="H310" i="4"/>
  <c r="K310" i="4"/>
  <c r="D311" i="4"/>
  <c r="F311" i="4"/>
  <c r="G311" i="4"/>
  <c r="H311" i="4"/>
  <c r="K311" i="4"/>
  <c r="D312" i="4"/>
  <c r="F312" i="4"/>
  <c r="G312" i="4"/>
  <c r="H312" i="4"/>
  <c r="K312" i="4"/>
  <c r="D313" i="4"/>
  <c r="F313" i="4"/>
  <c r="G313" i="4"/>
  <c r="H313" i="4"/>
  <c r="K313" i="4"/>
  <c r="D314" i="4"/>
  <c r="F314" i="4"/>
  <c r="G314" i="4"/>
  <c r="H314" i="4"/>
  <c r="K314" i="4"/>
  <c r="D315" i="4"/>
  <c r="F315" i="4"/>
  <c r="G315" i="4"/>
  <c r="H315" i="4"/>
  <c r="K315" i="4"/>
  <c r="D316" i="4"/>
  <c r="F316" i="4"/>
  <c r="G316" i="4"/>
  <c r="H316" i="4"/>
  <c r="K316" i="4"/>
  <c r="D317" i="4"/>
  <c r="F317" i="4"/>
  <c r="G317" i="4"/>
  <c r="H317" i="4"/>
  <c r="K317" i="4"/>
  <c r="D318" i="4"/>
  <c r="F318" i="4"/>
  <c r="G318" i="4"/>
  <c r="H318" i="4"/>
  <c r="K318" i="4"/>
  <c r="D319" i="4"/>
  <c r="F319" i="4"/>
  <c r="G319" i="4"/>
  <c r="H319" i="4"/>
  <c r="K319" i="4"/>
  <c r="D320" i="4"/>
  <c r="F320" i="4"/>
  <c r="G320" i="4"/>
  <c r="H320" i="4"/>
  <c r="K320" i="4"/>
  <c r="D321" i="4"/>
  <c r="F321" i="4"/>
  <c r="G321" i="4"/>
  <c r="H321" i="4"/>
  <c r="K321" i="4"/>
  <c r="D322" i="4"/>
  <c r="F322" i="4"/>
  <c r="G322" i="4"/>
  <c r="H322" i="4"/>
  <c r="K322" i="4"/>
  <c r="D323" i="4"/>
  <c r="F323" i="4"/>
  <c r="G323" i="4"/>
  <c r="H323" i="4"/>
  <c r="K323" i="4"/>
  <c r="D324" i="4"/>
  <c r="F324" i="4"/>
  <c r="G324" i="4"/>
  <c r="H324" i="4"/>
  <c r="K324" i="4"/>
  <c r="D325" i="4"/>
  <c r="F325" i="4"/>
  <c r="G325" i="4"/>
  <c r="H325" i="4"/>
  <c r="K325" i="4"/>
  <c r="D326" i="4"/>
  <c r="F326" i="4"/>
  <c r="G326" i="4"/>
  <c r="H326" i="4"/>
  <c r="K326" i="4"/>
  <c r="D327" i="4"/>
  <c r="F327" i="4"/>
  <c r="G327" i="4"/>
  <c r="H327" i="4"/>
  <c r="K327" i="4"/>
  <c r="D328" i="4"/>
  <c r="F328" i="4"/>
  <c r="G328" i="4"/>
  <c r="H328" i="4"/>
  <c r="K328" i="4"/>
  <c r="D329" i="4"/>
  <c r="F329" i="4"/>
  <c r="G329" i="4"/>
  <c r="H329" i="4"/>
  <c r="K329" i="4"/>
  <c r="D330" i="4"/>
  <c r="F330" i="4"/>
  <c r="G330" i="4"/>
  <c r="H330" i="4"/>
  <c r="K330" i="4"/>
  <c r="D331" i="4"/>
  <c r="F331" i="4"/>
  <c r="G331" i="4"/>
  <c r="H331" i="4"/>
  <c r="K331" i="4"/>
  <c r="D332" i="4"/>
  <c r="F332" i="4"/>
  <c r="G332" i="4"/>
  <c r="H332" i="4"/>
  <c r="K332" i="4"/>
  <c r="D333" i="4"/>
  <c r="F333" i="4"/>
  <c r="G333" i="4"/>
  <c r="H333" i="4"/>
  <c r="K333" i="4"/>
  <c r="D334" i="4"/>
  <c r="F334" i="4"/>
  <c r="G334" i="4"/>
  <c r="H334" i="4"/>
  <c r="K334" i="4"/>
  <c r="D335" i="4"/>
  <c r="F335" i="4"/>
  <c r="G335" i="4"/>
  <c r="H335" i="4"/>
  <c r="K335" i="4"/>
  <c r="D336" i="4"/>
  <c r="F336" i="4"/>
  <c r="G336" i="4"/>
  <c r="H336" i="4"/>
  <c r="K336" i="4"/>
  <c r="D337" i="4"/>
  <c r="F337" i="4"/>
  <c r="G337" i="4"/>
  <c r="H337" i="4"/>
  <c r="K337" i="4"/>
  <c r="D338" i="4"/>
  <c r="F338" i="4"/>
  <c r="G338" i="4"/>
  <c r="H338" i="4"/>
  <c r="K338" i="4"/>
  <c r="D339" i="4"/>
  <c r="F339" i="4"/>
  <c r="G339" i="4"/>
  <c r="H339" i="4"/>
  <c r="K339" i="4"/>
  <c r="D340" i="4"/>
  <c r="F340" i="4"/>
  <c r="G340" i="4"/>
  <c r="H340" i="4"/>
  <c r="K340" i="4"/>
  <c r="D341" i="4"/>
  <c r="F341" i="4"/>
  <c r="G341" i="4"/>
  <c r="H341" i="4"/>
  <c r="K341" i="4"/>
  <c r="D342" i="4"/>
  <c r="F342" i="4"/>
  <c r="G342" i="4"/>
  <c r="H342" i="4"/>
  <c r="K342" i="4"/>
  <c r="D343" i="4"/>
  <c r="F343" i="4"/>
  <c r="G343" i="4"/>
  <c r="H343" i="4"/>
  <c r="K343" i="4"/>
  <c r="D344" i="4"/>
  <c r="F344" i="4"/>
  <c r="G344" i="4"/>
  <c r="H344" i="4"/>
  <c r="K344" i="4"/>
  <c r="D345" i="4"/>
  <c r="F345" i="4"/>
  <c r="G345" i="4"/>
  <c r="H345" i="4"/>
  <c r="K345" i="4"/>
  <c r="D346" i="4"/>
  <c r="F346" i="4"/>
  <c r="G346" i="4"/>
  <c r="H346" i="4"/>
  <c r="K346" i="4"/>
  <c r="D347" i="4"/>
  <c r="F347" i="4"/>
  <c r="G347" i="4"/>
  <c r="H347" i="4"/>
  <c r="K347" i="4"/>
  <c r="D348" i="4"/>
  <c r="F348" i="4"/>
  <c r="G348" i="4"/>
  <c r="H348" i="4"/>
  <c r="K348" i="4"/>
  <c r="D349" i="4"/>
  <c r="F349" i="4"/>
  <c r="G349" i="4"/>
  <c r="H349" i="4"/>
  <c r="K349" i="4"/>
  <c r="D350" i="4"/>
  <c r="F350" i="4"/>
  <c r="G350" i="4"/>
  <c r="H350" i="4"/>
  <c r="K350" i="4"/>
  <c r="D351" i="4"/>
  <c r="F351" i="4"/>
  <c r="G351" i="4"/>
  <c r="H351" i="4"/>
  <c r="K351" i="4"/>
  <c r="D352" i="4"/>
  <c r="F352" i="4"/>
  <c r="G352" i="4"/>
  <c r="H352" i="4"/>
  <c r="K352" i="4"/>
  <c r="D353" i="4"/>
  <c r="F353" i="4"/>
  <c r="G353" i="4"/>
  <c r="H353" i="4"/>
  <c r="K353" i="4"/>
  <c r="D354" i="4"/>
  <c r="F354" i="4"/>
  <c r="G354" i="4"/>
  <c r="H354" i="4"/>
  <c r="K354" i="4"/>
  <c r="D355" i="4"/>
  <c r="F355" i="4"/>
  <c r="G355" i="4"/>
  <c r="H355" i="4"/>
  <c r="K355" i="4"/>
  <c r="D356" i="4"/>
  <c r="F356" i="4"/>
  <c r="G356" i="4"/>
  <c r="H356" i="4"/>
  <c r="K356" i="4"/>
  <c r="D357" i="4"/>
  <c r="F357" i="4"/>
  <c r="G357" i="4"/>
  <c r="H357" i="4"/>
  <c r="K357" i="4"/>
  <c r="D358" i="4"/>
  <c r="F358" i="4"/>
  <c r="G358" i="4"/>
  <c r="H358" i="4"/>
  <c r="K358" i="4"/>
  <c r="D359" i="4"/>
  <c r="F359" i="4"/>
  <c r="G359" i="4"/>
  <c r="H359" i="4"/>
  <c r="K359" i="4"/>
  <c r="D360" i="4"/>
  <c r="F360" i="4"/>
  <c r="G360" i="4"/>
  <c r="H360" i="4"/>
  <c r="K360" i="4"/>
  <c r="D361" i="4"/>
  <c r="F361" i="4"/>
  <c r="G361" i="4"/>
  <c r="H361" i="4"/>
  <c r="K361" i="4"/>
  <c r="D362" i="4"/>
  <c r="F362" i="4"/>
  <c r="G362" i="4"/>
  <c r="H362" i="4"/>
  <c r="K362" i="4"/>
  <c r="D363" i="4"/>
  <c r="F363" i="4"/>
  <c r="G363" i="4"/>
  <c r="H363" i="4"/>
  <c r="K363" i="4"/>
  <c r="D364" i="4"/>
  <c r="F364" i="4"/>
  <c r="G364" i="4"/>
  <c r="H364" i="4"/>
  <c r="K364" i="4"/>
  <c r="D365" i="4"/>
  <c r="F365" i="4"/>
  <c r="G365" i="4"/>
  <c r="H365" i="4"/>
  <c r="K365" i="4"/>
  <c r="D366" i="4"/>
  <c r="F366" i="4"/>
  <c r="G366" i="4"/>
  <c r="H366" i="4"/>
  <c r="K366" i="4"/>
  <c r="D367" i="4"/>
  <c r="F367" i="4"/>
  <c r="G367" i="4"/>
  <c r="H367" i="4"/>
  <c r="K367" i="4"/>
  <c r="D368" i="4"/>
  <c r="F368" i="4"/>
  <c r="G368" i="4"/>
  <c r="H368" i="4"/>
  <c r="K368" i="4"/>
  <c r="D369" i="4"/>
  <c r="F369" i="4"/>
  <c r="G369" i="4"/>
  <c r="H369" i="4"/>
  <c r="K369" i="4"/>
  <c r="D370" i="4"/>
  <c r="F370" i="4"/>
  <c r="G370" i="4"/>
  <c r="H370" i="4"/>
  <c r="K370" i="4"/>
  <c r="D371" i="4"/>
  <c r="F371" i="4"/>
  <c r="G371" i="4"/>
  <c r="H371" i="4"/>
  <c r="K371" i="4"/>
  <c r="D372" i="4"/>
  <c r="F372" i="4"/>
  <c r="G372" i="4"/>
  <c r="H372" i="4"/>
  <c r="K372" i="4"/>
  <c r="D373" i="4"/>
  <c r="F373" i="4"/>
  <c r="G373" i="4"/>
  <c r="H373" i="4"/>
  <c r="K373" i="4"/>
  <c r="L79" i="4" l="1"/>
  <c r="E31" i="7"/>
  <c r="L3" i="4"/>
  <c r="L358" i="4"/>
  <c r="L29" i="4"/>
  <c r="L15" i="4"/>
  <c r="L107" i="4"/>
  <c r="L342" i="4"/>
  <c r="L299" i="4"/>
  <c r="L227" i="4"/>
  <c r="L7" i="4"/>
  <c r="L356" i="4"/>
  <c r="L344" i="4"/>
  <c r="L318" i="4"/>
  <c r="L332" i="4"/>
  <c r="L320" i="4"/>
  <c r="L334" i="4"/>
  <c r="L336" i="4"/>
  <c r="L338" i="4"/>
  <c r="L340" i="4"/>
  <c r="L293" i="4"/>
  <c r="L366" i="4"/>
  <c r="L360" i="4"/>
  <c r="L346" i="4"/>
  <c r="L335" i="4"/>
  <c r="L362" i="4"/>
  <c r="L229" i="4"/>
  <c r="L368" i="4"/>
  <c r="L295" i="4"/>
  <c r="L297" i="4"/>
  <c r="L279" i="4"/>
  <c r="L243" i="4"/>
  <c r="L364" i="4"/>
  <c r="L328" i="4"/>
  <c r="L348" i="4"/>
  <c r="L109" i="4"/>
  <c r="L123" i="4"/>
  <c r="L111" i="4"/>
  <c r="L359" i="4"/>
  <c r="L330" i="4"/>
  <c r="L350" i="4"/>
  <c r="L125" i="4"/>
  <c r="L372" i="4"/>
  <c r="L322" i="4"/>
  <c r="L324" i="4"/>
  <c r="L370" i="4"/>
  <c r="L352" i="4"/>
  <c r="L197" i="4"/>
  <c r="L354" i="4"/>
  <c r="L127" i="4"/>
  <c r="L225" i="4"/>
  <c r="L326" i="4"/>
  <c r="L337" i="4"/>
  <c r="L317" i="4"/>
  <c r="L61" i="4"/>
  <c r="L321" i="4"/>
  <c r="L371" i="4"/>
  <c r="L373" i="4"/>
  <c r="L361" i="4"/>
  <c r="L363" i="4"/>
  <c r="L339" i="4"/>
  <c r="L199" i="4"/>
  <c r="L9" i="4"/>
  <c r="L319" i="4"/>
  <c r="L129" i="4"/>
  <c r="L345" i="4"/>
  <c r="L347" i="4"/>
  <c r="L323" i="4"/>
  <c r="L13" i="4"/>
  <c r="L325" i="4"/>
  <c r="L27" i="4"/>
  <c r="L351" i="4"/>
  <c r="L327" i="4"/>
  <c r="L181" i="4"/>
  <c r="L353" i="4"/>
  <c r="L355" i="4"/>
  <c r="L331" i="4"/>
  <c r="L195" i="4"/>
  <c r="L183" i="4"/>
  <c r="L5" i="4"/>
  <c r="L303" i="4"/>
  <c r="L365" i="4"/>
  <c r="L341" i="4"/>
  <c r="L367" i="4"/>
  <c r="L343" i="4"/>
  <c r="L11" i="4"/>
  <c r="L369" i="4"/>
  <c r="L179" i="4"/>
  <c r="L349" i="4"/>
  <c r="L329" i="4"/>
  <c r="L357" i="4"/>
  <c r="L333" i="4"/>
  <c r="L301" i="4"/>
  <c r="L249" i="4"/>
  <c r="L273" i="4"/>
  <c r="L131" i="4"/>
  <c r="L75" i="4"/>
  <c r="L77" i="4"/>
  <c r="L277" i="4"/>
  <c r="L171" i="4"/>
  <c r="L147" i="4"/>
  <c r="L31" i="4"/>
  <c r="L231" i="4"/>
  <c r="L57" i="4"/>
  <c r="L245" i="4"/>
  <c r="L175" i="4"/>
  <c r="L63" i="4"/>
  <c r="L251" i="4"/>
  <c r="L133" i="4"/>
  <c r="L59" i="4"/>
  <c r="L159" i="4"/>
  <c r="L291" i="4"/>
  <c r="L55" i="4"/>
  <c r="L17" i="4"/>
  <c r="L6" i="4"/>
  <c r="L173" i="4"/>
  <c r="L247" i="4"/>
  <c r="L177" i="4"/>
  <c r="L205" i="4"/>
  <c r="L275" i="4"/>
  <c r="L124" i="4"/>
  <c r="L33" i="4"/>
  <c r="L149" i="4"/>
  <c r="L269" i="4"/>
  <c r="L167" i="4"/>
  <c r="L51" i="4"/>
  <c r="L39" i="4"/>
  <c r="L217" i="4"/>
  <c r="L219" i="4"/>
  <c r="L103" i="4"/>
  <c r="L242" i="4"/>
  <c r="L228" i="4"/>
  <c r="L35" i="4"/>
  <c r="L151" i="4"/>
  <c r="L255" i="4"/>
  <c r="L58" i="4"/>
  <c r="L201" i="4"/>
  <c r="L192" i="4"/>
  <c r="L176" i="4"/>
  <c r="L155" i="4"/>
  <c r="L85" i="4"/>
  <c r="L101" i="4"/>
  <c r="L314" i="4"/>
  <c r="L135" i="4"/>
  <c r="L207" i="4"/>
  <c r="L37" i="4"/>
  <c r="L83" i="4"/>
  <c r="L271" i="4"/>
  <c r="L92" i="4"/>
  <c r="L53" i="4"/>
  <c r="L117" i="4"/>
  <c r="L110" i="4"/>
  <c r="L142" i="4"/>
  <c r="L253" i="4"/>
  <c r="L221" i="4"/>
  <c r="L105" i="4"/>
  <c r="L42" i="4"/>
  <c r="L267" i="4"/>
  <c r="L223" i="4"/>
  <c r="L153" i="4"/>
  <c r="L67" i="4"/>
  <c r="L305" i="4"/>
  <c r="L294" i="4"/>
  <c r="L280" i="4"/>
  <c r="L203" i="4"/>
  <c r="L157" i="4"/>
  <c r="L99" i="4"/>
  <c r="L87" i="4"/>
  <c r="L244" i="4"/>
  <c r="L237" i="4"/>
  <c r="L187" i="4"/>
  <c r="L126" i="4"/>
  <c r="L8" i="4"/>
  <c r="L307" i="4"/>
  <c r="L298" i="4"/>
  <c r="L282" i="4"/>
  <c r="L232" i="4"/>
  <c r="L180" i="4"/>
  <c r="L119" i="4"/>
  <c r="L69" i="4"/>
  <c r="L44" i="4"/>
  <c r="L10" i="4"/>
  <c r="L214" i="4"/>
  <c r="L196" i="4"/>
  <c r="L189" i="4"/>
  <c r="L182" i="4"/>
  <c r="L164" i="4"/>
  <c r="L130" i="4"/>
  <c r="L26" i="4"/>
  <c r="L12" i="4"/>
  <c r="L284" i="4"/>
  <c r="L234" i="4"/>
  <c r="L209" i="4"/>
  <c r="L184" i="4"/>
  <c r="L121" i="4"/>
  <c r="L80" i="4"/>
  <c r="L46" i="4"/>
  <c r="L28" i="4"/>
  <c r="L14" i="4"/>
  <c r="L266" i="4"/>
  <c r="L166" i="4"/>
  <c r="L91" i="4"/>
  <c r="L286" i="4"/>
  <c r="L268" i="4"/>
  <c r="L261" i="4"/>
  <c r="L161" i="4"/>
  <c r="L34" i="4"/>
  <c r="L18" i="4"/>
  <c r="L313" i="4"/>
  <c r="L288" i="4"/>
  <c r="L272" i="4"/>
  <c r="L263" i="4"/>
  <c r="L238" i="4"/>
  <c r="L220" i="4"/>
  <c r="L213" i="4"/>
  <c r="L206" i="4"/>
  <c r="L188" i="4"/>
  <c r="L163" i="4"/>
  <c r="L154" i="4"/>
  <c r="L138" i="4"/>
  <c r="L113" i="4"/>
  <c r="L102" i="4"/>
  <c r="L88" i="4"/>
  <c r="L50" i="4"/>
  <c r="L36" i="4"/>
  <c r="L25" i="4"/>
  <c r="L287" i="4"/>
  <c r="L262" i="4"/>
  <c r="L230" i="4"/>
  <c r="L212" i="4"/>
  <c r="L178" i="4"/>
  <c r="L162" i="4"/>
  <c r="L137" i="4"/>
  <c r="L74" i="4"/>
  <c r="L60" i="4"/>
  <c r="L24" i="4"/>
  <c r="L257" i="4"/>
  <c r="L246" i="4"/>
  <c r="L128" i="4"/>
  <c r="L76" i="4"/>
  <c r="L62" i="4"/>
  <c r="L19" i="4"/>
  <c r="L300" i="4"/>
  <c r="L264" i="4"/>
  <c r="L239" i="4"/>
  <c r="L114" i="4"/>
  <c r="L78" i="4"/>
  <c r="L64" i="4"/>
  <c r="L316" i="4"/>
  <c r="L309" i="4"/>
  <c r="L259" i="4"/>
  <c r="L250" i="4"/>
  <c r="L146" i="4"/>
  <c r="L96" i="4"/>
  <c r="L304" i="4"/>
  <c r="L252" i="4"/>
  <c r="L241" i="4"/>
  <c r="L200" i="4"/>
  <c r="L148" i="4"/>
  <c r="L141" i="4"/>
  <c r="L134" i="4"/>
  <c r="L116" i="4"/>
  <c r="L82" i="4"/>
  <c r="L30" i="4"/>
  <c r="L16" i="4"/>
  <c r="L311" i="4"/>
  <c r="L254" i="4"/>
  <c r="L236" i="4"/>
  <c r="L211" i="4"/>
  <c r="L202" i="4"/>
  <c r="L186" i="4"/>
  <c r="L136" i="4"/>
  <c r="L84" i="4"/>
  <c r="L204" i="4"/>
  <c r="L152" i="4"/>
  <c r="L315" i="4"/>
  <c r="L308" i="4"/>
  <c r="L283" i="4"/>
  <c r="L274" i="4"/>
  <c r="L258" i="4"/>
  <c r="L233" i="4"/>
  <c r="L222" i="4"/>
  <c r="L208" i="4"/>
  <c r="L170" i="4"/>
  <c r="L156" i="4"/>
  <c r="L145" i="4"/>
  <c r="L120" i="4"/>
  <c r="L104" i="4"/>
  <c r="L95" i="4"/>
  <c r="L70" i="4"/>
  <c r="L52" i="4"/>
  <c r="L45" i="4"/>
  <c r="L38" i="4"/>
  <c r="L20" i="4"/>
  <c r="L312" i="4"/>
  <c r="L296" i="4"/>
  <c r="L112" i="4"/>
  <c r="L49" i="4"/>
  <c r="L194" i="4"/>
  <c r="L169" i="4"/>
  <c r="L144" i="4"/>
  <c r="L94" i="4"/>
  <c r="L289" i="4"/>
  <c r="L248" i="4"/>
  <c r="L139" i="4"/>
  <c r="L89" i="4"/>
  <c r="L302" i="4"/>
  <c r="L198" i="4"/>
  <c r="L132" i="4"/>
  <c r="L71" i="4"/>
  <c r="L21" i="4"/>
  <c r="L216" i="4"/>
  <c r="L191" i="4"/>
  <c r="L66" i="4"/>
  <c r="L41" i="4"/>
  <c r="L150" i="4"/>
  <c r="L98" i="4"/>
  <c r="L73" i="4"/>
  <c r="L48" i="4"/>
  <c r="L32" i="4"/>
  <c r="L23" i="4"/>
  <c r="L306" i="4"/>
  <c r="L281" i="4"/>
  <c r="L270" i="4"/>
  <c r="L256" i="4"/>
  <c r="L218" i="4"/>
  <c r="L193" i="4"/>
  <c r="L168" i="4"/>
  <c r="L143" i="4"/>
  <c r="L118" i="4"/>
  <c r="L100" i="4"/>
  <c r="L93" i="4"/>
  <c r="L86" i="4"/>
  <c r="L68" i="4"/>
  <c r="L43" i="4"/>
  <c r="L290" i="4"/>
  <c r="L276" i="4"/>
  <c r="L265" i="4"/>
  <c r="L240" i="4"/>
  <c r="L224" i="4"/>
  <c r="L215" i="4"/>
  <c r="L190" i="4"/>
  <c r="L172" i="4"/>
  <c r="L165" i="4"/>
  <c r="L158" i="4"/>
  <c r="L140" i="4"/>
  <c r="L115" i="4"/>
  <c r="L106" i="4"/>
  <c r="L90" i="4"/>
  <c r="L65" i="4"/>
  <c r="L54" i="4"/>
  <c r="L40" i="4"/>
  <c r="L2" i="4"/>
  <c r="L310" i="4"/>
  <c r="L292" i="4"/>
  <c r="L285" i="4"/>
  <c r="L278" i="4"/>
  <c r="L260" i="4"/>
  <c r="L235" i="4"/>
  <c r="L226" i="4"/>
  <c r="L210" i="4"/>
  <c r="L185" i="4"/>
  <c r="L174" i="4"/>
  <c r="L160" i="4"/>
  <c r="L122" i="4"/>
  <c r="L108" i="4"/>
  <c r="L97" i="4"/>
  <c r="L72" i="4"/>
  <c r="L56" i="4"/>
  <c r="L47" i="4"/>
  <c r="L22" i="4"/>
  <c r="L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C3DD73-B995-4680-B1F7-0EBBAF8E66C9}" keepAlive="1" name="Query - All_India_Index_Upto_April23" description="Connection to the 'All_India_Index_Upto_April23' query in the workbook." type="5" refreshedVersion="8" background="1" saveData="1">
    <dbPr connection="Provider=Microsoft.Mashup.OleDb.1;Data Source=$Workbook$;Location=All_India_Index_Upto_April23;Extended Properties=&quot;&quot;" command="SELECT * FROM [All_India_Index_Upto_April23]"/>
  </connection>
  <connection id="2" xr16:uid="{FB54D701-F7CD-4478-981D-E12835C12A6A}" keepAlive="1" name="Query - All_India_Index_Upto_April23 (2)" description="Connection to the 'All_India_Index_Upto_April23 (2)' query in the workbook." type="5" refreshedVersion="8" background="1" saveData="1">
    <dbPr connection="Provider=Microsoft.Mashup.OleDb.1;Data Source=$Workbook$;Location=&quot;All_India_Index_Upto_April23 (2)&quot;;Extended Properties=&quot;&quot;" command="SELECT * FROM [All_India_Index_Upto_April23 (2)]"/>
  </connection>
  <connection id="3" xr16:uid="{54DB741A-13C9-4A36-A8A5-9E3637E11542}" keepAlive="1" name="Query - All_India_Index_Upto_April23 (3)" description="Connection to the 'All_India_Index_Upto_April23 (3)' query in the workbook." type="5" refreshedVersion="8" background="1" saveData="1">
    <dbPr connection="Provider=Microsoft.Mashup.OleDb.1;Data Source=$Workbook$;Location=&quot;All_India_Index_Upto_April23 (3)&quot;;Extended Properties=&quot;&quot;" command="SELECT * FROM [All_India_Index_Upto_April23 (3)]"/>
  </connection>
</connections>
</file>

<file path=xl/sharedStrings.xml><?xml version="1.0" encoding="utf-8"?>
<sst xmlns="http://schemas.openxmlformats.org/spreadsheetml/2006/main" count="3381" uniqueCount="233">
  <si>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</si>
  <si>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</si>
  <si>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</si>
  <si>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</si>
  <si>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</si>
  <si>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</si>
  <si>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</si>
  <si>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</si>
  <si>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</si>
  <si>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</si>
  <si>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</si>
  <si>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</si>
  <si>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</si>
  <si>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</si>
  <si>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</si>
  <si>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</si>
  <si>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</si>
  <si>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</si>
  <si>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</si>
  <si>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</si>
  <si>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</si>
  <si>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</si>
  <si>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</si>
  <si>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</si>
  <si>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</si>
  <si>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</si>
  <si>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</si>
  <si>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</si>
  <si>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</si>
  <si>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</si>
  <si>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</si>
  <si>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</si>
  <si>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</si>
  <si>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</si>
  <si>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100.3</t>
  </si>
  <si>
    <t>Rural+Urban</t>
  </si>
  <si>
    <t>February</t>
  </si>
  <si>
    <t>100.4</t>
  </si>
  <si>
    <t>March</t>
  </si>
  <si>
    <t>April</t>
  </si>
  <si>
    <t>100.5</t>
  </si>
  <si>
    <t>May</t>
  </si>
  <si>
    <t>June</t>
  </si>
  <si>
    <t>106.6</t>
  </si>
  <si>
    <t>July</t>
  </si>
  <si>
    <t>107.7</t>
  </si>
  <si>
    <t>August</t>
  </si>
  <si>
    <t>108.9</t>
  </si>
  <si>
    <t>September</t>
  </si>
  <si>
    <t>109.7</t>
  </si>
  <si>
    <t>October</t>
  </si>
  <si>
    <t>110.5</t>
  </si>
  <si>
    <t>November</t>
  </si>
  <si>
    <t>111.1</t>
  </si>
  <si>
    <t>December</t>
  </si>
  <si>
    <t>110.7</t>
  </si>
  <si>
    <t>111.6</t>
  </si>
  <si>
    <t>112.5</t>
  </si>
  <si>
    <t>113.2</t>
  </si>
  <si>
    <t>113.9</t>
  </si>
  <si>
    <t>114.3</t>
  </si>
  <si>
    <t>114.8</t>
  </si>
  <si>
    <t>115.5</t>
  </si>
  <si>
    <t>116.1</t>
  </si>
  <si>
    <t>116.7</t>
  </si>
  <si>
    <t>117.1</t>
  </si>
  <si>
    <t>116.5</t>
  </si>
  <si>
    <t>117.3</t>
  </si>
  <si>
    <t>118.1</t>
  </si>
  <si>
    <t>118.6</t>
  </si>
  <si>
    <t>119.2</t>
  </si>
  <si>
    <t>119.6</t>
  </si>
  <si>
    <t>119</t>
  </si>
  <si>
    <t>119.9</t>
  </si>
  <si>
    <t>120.9</t>
  </si>
  <si>
    <t>121.6</t>
  </si>
  <si>
    <t>122.4</t>
  </si>
  <si>
    <t>122.9</t>
  </si>
  <si>
    <t>123.4</t>
  </si>
  <si>
    <t>124.4</t>
  </si>
  <si>
    <t>124.9</t>
  </si>
  <si>
    <t>125.6</t>
  </si>
  <si>
    <t>126</t>
  </si>
  <si>
    <t>125.5</t>
  </si>
  <si>
    <t>126.4</t>
  </si>
  <si>
    <t>127.3</t>
  </si>
  <si>
    <t>127.9</t>
  </si>
  <si>
    <t>128.7</t>
  </si>
  <si>
    <t>129.1</t>
  </si>
  <si>
    <t>128.5</t>
  </si>
  <si>
    <t>129.6</t>
  </si>
  <si>
    <t>130.5</t>
  </si>
  <si>
    <t>131.1</t>
  </si>
  <si>
    <t>131.7</t>
  </si>
  <si>
    <t>132.1</t>
  </si>
  <si>
    <t>131.4</t>
  </si>
  <si>
    <t>132.6</t>
  </si>
  <si>
    <t>134.4</t>
  </si>
  <si>
    <t>135.7</t>
  </si>
  <si>
    <t>137.3</t>
  </si>
  <si>
    <t>138.6</t>
  </si>
  <si>
    <t>139.1</t>
  </si>
  <si>
    <t>140.4</t>
  </si>
  <si>
    <t>141.3</t>
  </si>
  <si>
    <t>142</t>
  </si>
  <si>
    <t>142.9</t>
  </si>
  <si>
    <t>143.2</t>
  </si>
  <si>
    <t>142.5</t>
  </si>
  <si>
    <t>143.6</t>
  </si>
  <si>
    <t>144.6</t>
  </si>
  <si>
    <t>145.3</t>
  </si>
  <si>
    <t>146.3</t>
  </si>
  <si>
    <t>146.9</t>
  </si>
  <si>
    <t>146.5</t>
  </si>
  <si>
    <t>147.7</t>
  </si>
  <si>
    <t>148.5</t>
  </si>
  <si>
    <t>149</t>
  </si>
  <si>
    <t>150.1</t>
  </si>
  <si>
    <t>149.4</t>
  </si>
  <si>
    <t>150.6</t>
  </si>
  <si>
    <t>151.6</t>
  </si>
  <si>
    <t>152.2</t>
  </si>
  <si>
    <t>153</t>
  </si>
  <si>
    <t>153.5</t>
  </si>
  <si>
    <t>152.8</t>
  </si>
  <si>
    <t>153.9</t>
  </si>
  <si>
    <t>154.8</t>
  </si>
  <si>
    <t>154.5</t>
  </si>
  <si>
    <t>155.6</t>
  </si>
  <si>
    <t>154.7</t>
  </si>
  <si>
    <t>155.5</t>
  </si>
  <si>
    <t>156.3</t>
  </si>
  <si>
    <t>156.5</t>
  </si>
  <si>
    <t>158</t>
  </si>
  <si>
    <t>158.4</t>
  </si>
  <si>
    <t>157.7</t>
  </si>
  <si>
    <t>159.8</t>
  </si>
  <si>
    <t>-</t>
  </si>
  <si>
    <t>159.9</t>
  </si>
  <si>
    <t>161.4</t>
  </si>
  <si>
    <t>161.6</t>
  </si>
  <si>
    <t>160.5</t>
  </si>
  <si>
    <t>161.5</t>
  </si>
  <si>
    <t>162.1</t>
  </si>
  <si>
    <t>163.6</t>
  </si>
  <si>
    <t>164.2</t>
  </si>
  <si>
    <t>163.4</t>
  </si>
  <si>
    <t>164.5</t>
  </si>
  <si>
    <t>165.5</t>
  </si>
  <si>
    <t>165.3</t>
  </si>
  <si>
    <t>167</t>
  </si>
  <si>
    <t>167.5</t>
  </si>
  <si>
    <t>166.8</t>
  </si>
  <si>
    <t>167.8</t>
  </si>
  <si>
    <t>169</t>
  </si>
  <si>
    <t>169.5</t>
  </si>
  <si>
    <t>171.2</t>
  </si>
  <si>
    <t>171.8</t>
  </si>
  <si>
    <t>170.7</t>
  </si>
  <si>
    <t>172.1</t>
  </si>
  <si>
    <t>173.5</t>
  </si>
  <si>
    <t>175.2</t>
  </si>
  <si>
    <t>175.6</t>
  </si>
  <si>
    <t>Food</t>
  </si>
  <si>
    <t>Apparel</t>
  </si>
  <si>
    <t>Essential Services</t>
  </si>
  <si>
    <t>Healthcare and well being</t>
  </si>
  <si>
    <t>Recreation</t>
  </si>
  <si>
    <t>Miscellaneous and General Index</t>
  </si>
  <si>
    <t>Total</t>
  </si>
  <si>
    <t>Broader Category</t>
  </si>
  <si>
    <t>Numerical Contribution of Broader Categories</t>
  </si>
  <si>
    <t>% Contribution of Broader Categories</t>
  </si>
  <si>
    <t>Insights&gt;&gt;</t>
  </si>
  <si>
    <t>1. The contribution to the overall CPI index is relatively balanced across broader categories, ranging from 12% to 14%.</t>
  </si>
  <si>
    <r>
      <t xml:space="preserve">2. </t>
    </r>
    <r>
      <rPr>
        <b/>
        <sz val="11"/>
        <color theme="1"/>
        <rFont val="Calibri"/>
        <family val="2"/>
        <scheme val="minor"/>
      </rPr>
      <t>Pan, tobacco and Intoxicants</t>
    </r>
    <r>
      <rPr>
        <sz val="11"/>
        <color theme="1"/>
        <rFont val="Calibri"/>
        <family val="2"/>
        <scheme val="minor"/>
      </rPr>
      <t xml:space="preserve"> contributed the most (14%)</t>
    </r>
  </si>
  <si>
    <t>For Sector Rural+Urban, I have taken the data of General Index for Januray Month for each year starting from 2017</t>
  </si>
  <si>
    <t>% YOY Inflation</t>
  </si>
  <si>
    <t>Insights&gt;&gt;&gt;</t>
  </si>
  <si>
    <r>
      <rPr>
        <b/>
        <sz val="11"/>
        <color theme="1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 xml:space="preserve"> has the highest YOY inflation rate</t>
    </r>
  </si>
  <si>
    <r>
      <t xml:space="preserve">The year </t>
    </r>
    <r>
      <rPr>
        <b/>
        <sz val="11"/>
        <color theme="1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 xml:space="preserve"> saw the </t>
    </r>
    <r>
      <rPr>
        <b/>
        <sz val="11"/>
        <color theme="1"/>
        <rFont val="Calibri"/>
        <family val="2"/>
        <scheme val="minor"/>
      </rPr>
      <t>highest CPI inflation</t>
    </r>
    <r>
      <rPr>
        <sz val="11"/>
        <color theme="1"/>
        <rFont val="Calibri"/>
        <family val="2"/>
        <scheme val="minor"/>
      </rPr>
      <t xml:space="preserve"> primarily due to the </t>
    </r>
    <r>
      <rPr>
        <b/>
        <sz val="11"/>
        <color theme="1"/>
        <rFont val="Calibri"/>
        <family val="2"/>
        <scheme val="minor"/>
      </rPr>
      <t>COVID-19 pandemic</t>
    </r>
    <r>
      <rPr>
        <sz val="11"/>
        <color theme="1"/>
        <rFont val="Calibri"/>
        <family val="2"/>
        <scheme val="minor"/>
      </rPr>
      <t xml:space="preserve">, which led to </t>
    </r>
    <r>
      <rPr>
        <b/>
        <sz val="11"/>
        <color theme="1"/>
        <rFont val="Calibri"/>
        <family val="2"/>
        <scheme val="minor"/>
      </rPr>
      <t>disruptions in supply chains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panic buying</t>
    </r>
    <r>
      <rPr>
        <sz val="11"/>
        <color theme="1"/>
        <rFont val="Calibri"/>
        <family val="2"/>
        <scheme val="minor"/>
      </rPr>
      <t xml:space="preserve">, and a </t>
    </r>
    <r>
      <rPr>
        <b/>
        <sz val="11"/>
        <color theme="1"/>
        <rFont val="Calibri"/>
        <family val="2"/>
        <scheme val="minor"/>
      </rPr>
      <t>spike in food prices</t>
    </r>
  </si>
  <si>
    <t>Since no sector was given so we have taken the data of Rural + Urban for the period of May22 to May 23</t>
  </si>
  <si>
    <t>Year-Month</t>
  </si>
  <si>
    <t>Food CPI Index</t>
  </si>
  <si>
    <t>MoM % Change</t>
  </si>
  <si>
    <r>
      <t>Absolute change</t>
    </r>
    <r>
      <rPr>
        <sz val="11"/>
        <color theme="1"/>
        <rFont val="Calibri"/>
        <family val="2"/>
        <scheme val="minor"/>
      </rPr>
      <t xml:space="preserve"> refers to the </t>
    </r>
    <r>
      <rPr>
        <b/>
        <sz val="11"/>
        <color theme="1"/>
        <rFont val="Calibri"/>
        <family val="2"/>
        <scheme val="minor"/>
      </rPr>
      <t>difference between the index values</t>
    </r>
    <r>
      <rPr>
        <sz val="11"/>
        <color theme="1"/>
        <rFont val="Calibri"/>
        <family val="2"/>
        <scheme val="minor"/>
      </rPr>
      <t>, not the percentage change.</t>
    </r>
  </si>
  <si>
    <t>Food Category</t>
  </si>
  <si>
    <t>Absolute change</t>
  </si>
  <si>
    <r>
      <t xml:space="preserve">Among food sub-categories, </t>
    </r>
    <r>
      <rPr>
        <b/>
        <sz val="11"/>
        <color theme="1"/>
        <rFont val="Calibri"/>
        <family val="2"/>
        <scheme val="minor"/>
      </rPr>
      <t>Spices</t>
    </r>
    <r>
      <rPr>
        <sz val="11"/>
        <color theme="1"/>
        <rFont val="Calibri"/>
        <family val="2"/>
        <scheme val="minor"/>
      </rPr>
      <t xml:space="preserve"> showed the highest CPI increase (+33.1), making it the biggest contributor to food inflation over the 12-month period</t>
    </r>
  </si>
  <si>
    <r>
      <rPr>
        <b/>
        <sz val="11"/>
        <color theme="1"/>
        <rFont val="Calibri"/>
        <family val="2"/>
        <scheme val="minor"/>
      </rPr>
      <t>June22</t>
    </r>
    <r>
      <rPr>
        <sz val="11"/>
        <color theme="1"/>
        <rFont val="Calibri"/>
        <family val="2"/>
        <scheme val="minor"/>
      </rPr>
      <t xml:space="preserve"> showed the highest food inflation at 1.03%</t>
    </r>
  </si>
  <si>
    <r>
      <rPr>
        <b/>
        <sz val="11"/>
        <color theme="1"/>
        <rFont val="Calibri"/>
        <family val="2"/>
        <scheme val="minor"/>
      </rPr>
      <t>Feb23</t>
    </r>
    <r>
      <rPr>
        <sz val="11"/>
        <color theme="1"/>
        <rFont val="Calibri"/>
        <family val="2"/>
        <scheme val="minor"/>
      </rPr>
      <t xml:space="preserve"> showed the lowest food inflation at -0.59%</t>
    </r>
  </si>
  <si>
    <t>Category</t>
  </si>
  <si>
    <t>Essential services</t>
  </si>
  <si>
    <t>No sector is specified so I am doing analysis for the Rural+Urban data.</t>
  </si>
  <si>
    <t>Took the time period from Mar19-Feb20 for pre covid and Apr20 - Feb 21 for post covid</t>
  </si>
  <si>
    <t>Mar19 - Feb20</t>
  </si>
  <si>
    <t>Apr20 -  Feb21</t>
  </si>
  <si>
    <t>Time Period</t>
  </si>
  <si>
    <r>
      <t xml:space="preserve">After COVID (Mar 2020), inflation shifted from </t>
    </r>
    <r>
      <rPr>
        <b/>
        <sz val="11"/>
        <color theme="1"/>
        <rFont val="Calibri"/>
        <family val="2"/>
        <scheme val="minor"/>
      </rPr>
      <t>food to essential services and healthcare</t>
    </r>
    <r>
      <rPr>
        <sz val="11"/>
        <color theme="1"/>
        <rFont val="Calibri"/>
        <family val="2"/>
        <scheme val="minor"/>
      </rPr>
      <t>, highlighting the pandemic’s impact on daily needs and medical costs.</t>
    </r>
  </si>
  <si>
    <t>Crude Oil Prices</t>
  </si>
  <si>
    <t>Sub-Category</t>
  </si>
  <si>
    <t>Correlation</t>
  </si>
  <si>
    <t>Other</t>
  </si>
  <si>
    <t>Healthcare and well-being</t>
  </si>
  <si>
    <t>General Index</t>
  </si>
  <si>
    <t>Since no sector has been mentioned so I have taken the data of rural + urban</t>
  </si>
  <si>
    <t>Categories</t>
  </si>
  <si>
    <t>Insight&gt;&gt;</t>
  </si>
  <si>
    <r>
      <t>Inflation in categories like</t>
    </r>
    <r>
      <rPr>
        <b/>
        <sz val="11"/>
        <color theme="1"/>
        <rFont val="Calibri"/>
        <family val="2"/>
        <scheme val="minor"/>
      </rPr>
      <t xml:space="preserve"> meat, oils, and transport</t>
    </r>
    <r>
      <rPr>
        <sz val="11"/>
        <color theme="1"/>
        <rFont val="Calibri"/>
        <family val="2"/>
        <scheme val="minor"/>
      </rPr>
      <t xml:space="preserve"> is strongly affected by changes in imported oil prices, 
while items like </t>
    </r>
    <r>
      <rPr>
        <b/>
        <sz val="11"/>
        <color theme="1"/>
        <rFont val="Calibri"/>
        <family val="2"/>
        <scheme val="minor"/>
      </rPr>
      <t>eggs and vegetables</t>
    </r>
    <r>
      <rPr>
        <sz val="11"/>
        <color theme="1"/>
        <rFont val="Calibri"/>
        <family val="2"/>
        <scheme val="minor"/>
      </rPr>
      <t xml:space="preserve"> show little to no connection</t>
    </r>
  </si>
  <si>
    <t>Correlation with various categories with 
crude oil prices ( Rural + Urban )from 2021 to 2023</t>
  </si>
  <si>
    <t>CPI Inflation Dashboard</t>
  </si>
  <si>
    <t>Correlation with Crude Oil</t>
  </si>
  <si>
    <r>
      <rPr>
        <b/>
        <sz val="12"/>
        <color theme="1"/>
        <rFont val="Calibri"/>
        <family val="2"/>
        <scheme val="minor"/>
      </rPr>
      <t xml:space="preserve">
Insights</t>
    </r>
    <r>
      <rPr>
        <sz val="12"/>
        <color theme="1"/>
        <rFont val="Calibri"/>
        <family val="2"/>
        <scheme val="minor"/>
      </rPr>
      <t xml:space="preserve">:
1.Absolute change in inflation for food category for the period May22-May23
2.Among food Sub-categories, </t>
    </r>
    <r>
      <rPr>
        <b/>
        <sz val="12"/>
        <color theme="1"/>
        <rFont val="Calibri"/>
        <family val="2"/>
        <scheme val="minor"/>
      </rPr>
      <t>Spices</t>
    </r>
    <r>
      <rPr>
        <sz val="12"/>
        <color theme="1"/>
        <rFont val="Calibri"/>
        <family val="2"/>
        <scheme val="minor"/>
      </rPr>
      <t xml:space="preserve"> showed the </t>
    </r>
    <r>
      <rPr>
        <b/>
        <sz val="12"/>
        <color theme="1"/>
        <rFont val="Calibri"/>
        <family val="2"/>
        <scheme val="minor"/>
      </rPr>
      <t>highest</t>
    </r>
    <r>
      <rPr>
        <sz val="12"/>
        <color theme="1"/>
        <rFont val="Calibri"/>
        <family val="2"/>
        <scheme val="minor"/>
      </rPr>
      <t xml:space="preserve"> CPI Increase</t>
    </r>
    <r>
      <rPr>
        <b/>
        <sz val="12"/>
        <color theme="1"/>
        <rFont val="Calibri"/>
        <family val="2"/>
        <scheme val="minor"/>
      </rPr>
      <t xml:space="preserve"> (+33.1)</t>
    </r>
    <r>
      <rPr>
        <sz val="12"/>
        <color theme="1"/>
        <rFont val="Calibri"/>
        <family val="2"/>
        <scheme val="minor"/>
      </rPr>
      <t xml:space="preserve"> making it the biggest contributor to food inflation over the 12 month period</t>
    </r>
  </si>
  <si>
    <r>
      <rPr>
        <b/>
        <sz val="12"/>
        <color theme="1"/>
        <rFont val="Calibri"/>
        <family val="2"/>
        <scheme val="minor"/>
      </rPr>
      <t>Insights</t>
    </r>
    <r>
      <rPr>
        <sz val="12"/>
        <color theme="1"/>
        <rFont val="Calibri"/>
        <family val="2"/>
        <scheme val="minor"/>
      </rPr>
      <t>:
1.The contribution to the overall CPI Index is relatively balanced across broader categories ranging from 12% to 14%
2.</t>
    </r>
    <r>
      <rPr>
        <b/>
        <sz val="12"/>
        <color theme="1"/>
        <rFont val="Calibri"/>
        <family val="2"/>
        <scheme val="minor"/>
      </rPr>
      <t>Pan, Tobaco and Intoxicants</t>
    </r>
    <r>
      <rPr>
        <sz val="12"/>
        <color theme="1"/>
        <rFont val="Calibri"/>
        <family val="2"/>
        <scheme val="minor"/>
      </rPr>
      <t xml:space="preserve"> contributed the most (</t>
    </r>
    <r>
      <rPr>
        <b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 xml:space="preserve">%)
</t>
    </r>
  </si>
  <si>
    <r>
      <rPr>
        <b/>
        <sz val="11"/>
        <color theme="1"/>
        <rFont val="Calibri"/>
        <family val="2"/>
        <scheme val="minor"/>
      </rPr>
      <t>Insights</t>
    </r>
    <r>
      <rPr>
        <sz val="11"/>
        <color theme="1"/>
        <rFont val="Calibri"/>
        <family val="2"/>
        <scheme val="minor"/>
      </rPr>
      <t xml:space="preserve">:
1.Month on Month inflation for food category only for the period May22-May23
2. </t>
    </r>
    <r>
      <rPr>
        <b/>
        <sz val="11"/>
        <color theme="1"/>
        <rFont val="Calibri"/>
        <family val="2"/>
        <scheme val="minor"/>
      </rPr>
      <t>Jun22</t>
    </r>
    <r>
      <rPr>
        <sz val="11"/>
        <color theme="1"/>
        <rFont val="Calibri"/>
        <family val="2"/>
        <scheme val="minor"/>
      </rPr>
      <t xml:space="preserve"> showed the highest food inflation at </t>
    </r>
    <r>
      <rPr>
        <b/>
        <sz val="11"/>
        <color theme="1"/>
        <rFont val="Calibri"/>
        <family val="2"/>
        <scheme val="minor"/>
      </rPr>
      <t>1.03%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Feb23</t>
    </r>
    <r>
      <rPr>
        <sz val="11"/>
        <color theme="1"/>
        <rFont val="Calibri"/>
        <family val="2"/>
        <scheme val="minor"/>
      </rPr>
      <t xml:space="preserve"> showed the lowest food inflation at </t>
    </r>
    <r>
      <rPr>
        <b/>
        <sz val="11"/>
        <color theme="1"/>
        <rFont val="Calibri"/>
        <family val="2"/>
        <scheme val="minor"/>
      </rPr>
      <t>-0.59%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</si>
  <si>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>Insights</t>
    </r>
    <r>
      <rPr>
        <sz val="12"/>
        <color theme="1"/>
        <rFont val="Calibri"/>
        <family val="2"/>
        <scheme val="minor"/>
      </rPr>
      <t xml:space="preserve">:
Inflation in categories like </t>
    </r>
    <r>
      <rPr>
        <b/>
        <sz val="12"/>
        <color theme="1"/>
        <rFont val="Calibri"/>
        <family val="2"/>
        <scheme val="minor"/>
      </rPr>
      <t>meat, oils, and transport</t>
    </r>
    <r>
      <rPr>
        <sz val="12"/>
        <color theme="1"/>
        <rFont val="Calibri"/>
        <family val="2"/>
        <scheme val="minor"/>
      </rPr>
      <t xml:space="preserve"> is strongly affected by changes in imported oil prices, 
while items like </t>
    </r>
    <r>
      <rPr>
        <b/>
        <sz val="12"/>
        <color theme="1"/>
        <rFont val="Calibri"/>
        <family val="2"/>
        <scheme val="minor"/>
      </rPr>
      <t>eggs and vegetables</t>
    </r>
    <r>
      <rPr>
        <sz val="12"/>
        <color theme="1"/>
        <rFont val="Calibri"/>
        <family val="2"/>
        <scheme val="minor"/>
      </rPr>
      <t xml:space="preserve"> show little to no connection</t>
    </r>
  </si>
  <si>
    <r>
      <rPr>
        <b/>
        <sz val="12"/>
        <color theme="1"/>
        <rFont val="Calibri"/>
        <family val="2"/>
        <scheme val="minor"/>
      </rPr>
      <t xml:space="preserve">
Insights</t>
    </r>
    <r>
      <rPr>
        <sz val="12"/>
        <color theme="1"/>
        <rFont val="Calibri"/>
        <family val="2"/>
        <scheme val="minor"/>
      </rPr>
      <t xml:space="preserve">:
After Covid (March 2020), inflation shifted from </t>
    </r>
    <r>
      <rPr>
        <b/>
        <sz val="12"/>
        <color theme="1"/>
        <rFont val="Calibri"/>
        <family val="2"/>
        <scheme val="minor"/>
      </rPr>
      <t>food to essential services and healthcare</t>
    </r>
    <r>
      <rPr>
        <sz val="12"/>
        <color theme="1"/>
        <rFont val="Calibri"/>
        <family val="2"/>
        <scheme val="minor"/>
      </rPr>
      <t>, highlighting the pandemic's impact on daily needs and medical cost</t>
    </r>
  </si>
  <si>
    <r>
      <rPr>
        <b/>
        <sz val="11"/>
        <color theme="1"/>
        <rFont val="Calibri"/>
        <family val="2"/>
        <scheme val="minor"/>
      </rPr>
      <t>Insights</t>
    </r>
    <r>
      <rPr>
        <sz val="11"/>
        <color theme="1"/>
        <rFont val="Calibri"/>
        <family val="2"/>
        <scheme val="minor"/>
      </rPr>
      <t xml:space="preserve">:
1.Year </t>
    </r>
    <r>
      <rPr>
        <b/>
        <sz val="11"/>
        <color theme="1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 xml:space="preserve"> has the highest YoY Inflation rate
</t>
    </r>
    <r>
      <rPr>
        <b/>
        <sz val="11"/>
        <color theme="1"/>
        <rFont val="Calibri"/>
        <family val="2"/>
        <scheme val="minor"/>
      </rPr>
      <t>Reason</t>
    </r>
    <r>
      <rPr>
        <sz val="11"/>
        <color theme="1"/>
        <rFont val="Calibri"/>
        <family val="2"/>
        <scheme val="minor"/>
      </rPr>
      <t xml:space="preserve">: Primarily due to Covid-19 pandemic which led to disruptions in supply chains, panic buying and the spike in food prices
</t>
    </r>
  </si>
  <si>
    <r>
      <t xml:space="preserve">1. Based on the </t>
    </r>
    <r>
      <rPr>
        <b/>
        <sz val="12"/>
        <color rgb="FF000000"/>
        <rFont val="Calibri"/>
        <family val="2"/>
        <scheme val="minor"/>
      </rPr>
      <t>latest</t>
    </r>
    <r>
      <rPr>
        <sz val="12"/>
        <color rgb="FF000000"/>
        <rFont val="Calibri"/>
        <family val="2"/>
        <scheme val="minor"/>
      </rPr>
      <t xml:space="preserve"> month’s data, identify the contribution of different broader categories (food, energy, transportation, education, etc.) towards the CPI basket. Broader categories (buckets) can be created by combining similar categories into </t>
    </r>
    <r>
      <rPr>
        <sz val="12"/>
        <rFont val="Calibri"/>
        <family val="2"/>
        <scheme val="minor"/>
      </rPr>
      <t>one bucket</t>
    </r>
    <r>
      <rPr>
        <sz val="12"/>
        <color rgb="FF000000"/>
        <rFont val="Calibri"/>
        <family val="2"/>
        <scheme val="minor"/>
      </rPr>
      <t>; Ex.: Meals, Beverages, Cereals, can be clubbed to create “Food” category, etc.</t>
    </r>
  </si>
  <si>
    <r>
      <t xml:space="preserve">Which broader category has the highest contribution </t>
    </r>
    <r>
      <rPr>
        <sz val="12"/>
        <color rgb="FF000000"/>
        <rFont val="Calibri"/>
        <family val="2"/>
        <scheme val="minor"/>
      </rPr>
      <t>towards CPI calculation</t>
    </r>
  </si>
  <si>
    <t>Contribution is calculated by evaluating the underlying index values for broader category and should add to 100% when contribution from different broader categories are added .</t>
  </si>
  <si>
    <t xml:space="preserve"> </t>
  </si>
  <si>
    <t>2. A trend of Y-o-Y increase in CPI (rural + urban) inflation starting 2017 for the entire basket of products combined.</t>
  </si>
  <si>
    <t>Create a graph depicting the growth rate Y-o-Y and identify the year with highest inflation rate</t>
  </si>
  <si>
    <t xml:space="preserve">Highlight the reason why the year has the highest inflation (based on research)  </t>
  </si>
  <si>
    <r>
      <t xml:space="preserve">3. With India's retail inflation reaching a 3-month high of 5.55% in November 2023, largely due to a sharp rise in food prices. Analyze </t>
    </r>
    <r>
      <rPr>
        <sz val="12"/>
        <rFont val="Calibri"/>
        <family val="2"/>
        <scheme val="minor"/>
      </rPr>
      <t>the following for 12 months ending May’23</t>
    </r>
  </si>
  <si>
    <r>
      <t>Investigate trends in the prices of broader food bucket category and evaluate month-on-month changes. Hi</t>
    </r>
    <r>
      <rPr>
        <sz val="12"/>
        <rFont val="Calibri"/>
        <family val="2"/>
        <scheme val="minor"/>
      </rPr>
      <t>ghlight month with highest and lowest food</t>
    </r>
    <r>
      <rPr>
        <sz val="12"/>
        <color rgb="FF000000"/>
        <rFont val="Calibri"/>
        <family val="2"/>
        <scheme val="minor"/>
      </rPr>
      <t xml:space="preserve"> inflation</t>
    </r>
  </si>
  <si>
    <r>
      <t xml:space="preserve">Identify the absolute changes in inflation over the same 12 months period and identify the biggest </t>
    </r>
    <r>
      <rPr>
        <sz val="12"/>
        <rFont val="Calibri"/>
        <family val="2"/>
        <scheme val="minor"/>
      </rPr>
      <t>individual category</t>
    </r>
    <r>
      <rPr>
        <sz val="12"/>
        <color rgb="FF000000"/>
        <rFont val="Calibri"/>
        <family val="2"/>
        <scheme val="minor"/>
      </rPr>
      <t xml:space="preserve"> contributor (only within broader food category) towards inflation</t>
    </r>
  </si>
  <si>
    <r>
      <t>4. Investigate how the onset and progression of the COVID-19 pandemic affected inflation rates in India. Analyze the</t>
    </r>
    <r>
      <rPr>
        <sz val="12"/>
        <rFont val="Calibri"/>
        <family val="2"/>
        <scheme val="minor"/>
      </rPr>
      <t xml:space="preserve"> Impact of key pandemic milestone (first lockdown) on the CPI inflation %, specially focus on categories </t>
    </r>
    <r>
      <rPr>
        <sz val="12"/>
        <color rgb="FF000000"/>
        <rFont val="Calibri"/>
        <family val="2"/>
        <scheme val="minor"/>
      </rPr>
      <t>like healthcare, food, and essential services.</t>
    </r>
  </si>
  <si>
    <r>
      <t>Hint</t>
    </r>
    <r>
      <rPr>
        <i/>
        <sz val="12"/>
        <color rgb="FF000000"/>
        <rFont val="Calibri"/>
        <family val="2"/>
        <scheme val="minor"/>
      </rPr>
      <t xml:space="preserve">: You can consider Mar’20 as the onset of covid, and can compare </t>
    </r>
    <r>
      <rPr>
        <i/>
        <sz val="12"/>
        <color theme="1"/>
        <rFont val="Calibri"/>
        <family val="2"/>
        <scheme val="minor"/>
      </rPr>
      <t xml:space="preserve">the </t>
    </r>
    <r>
      <rPr>
        <i/>
        <sz val="12"/>
        <color rgb="FF000000"/>
        <rFont val="Calibri"/>
        <family val="2"/>
        <scheme val="minor"/>
      </rPr>
      <t xml:space="preserve">inflation trend before and after </t>
    </r>
    <r>
      <rPr>
        <i/>
        <sz val="12"/>
        <color theme="1"/>
        <rFont val="Calibri"/>
        <family val="2"/>
        <scheme val="minor"/>
      </rPr>
      <t>Mar’20 to see if there is a change in inflation % before and after</t>
    </r>
    <r>
      <rPr>
        <i/>
        <sz val="12"/>
        <color rgb="FF000000"/>
        <rFont val="Calibri"/>
        <family val="2"/>
        <scheme val="minor"/>
      </rPr>
      <t>.</t>
    </r>
    <r>
      <rPr>
        <sz val="12"/>
        <color rgb="FF000000"/>
        <rFont val="Calibri"/>
        <family val="2"/>
        <scheme val="minor"/>
      </rPr>
      <t xml:space="preserve"> </t>
    </r>
  </si>
  <si>
    <t>5. Investigate how major global economic events (like imported oil price fluctuations) have influenced India's inflation. This can include an analysis of imported goods and their price trends.</t>
  </si>
  <si>
    <t>For the purpose of this analysis, focus only on the imported oil price fluctuations for years 2021 to 2023 (Month-on-month)</t>
  </si>
  <si>
    <r>
      <t xml:space="preserve">Identify trends in oil price change with change in inflation prices of all the </t>
    </r>
    <r>
      <rPr>
        <sz val="12"/>
        <rFont val="Calibri"/>
        <family val="2"/>
        <scheme val="minor"/>
      </rPr>
      <t>categories</t>
    </r>
    <r>
      <rPr>
        <sz val="12"/>
        <color rgb="FF000000"/>
        <rFont val="Calibri"/>
        <family val="2"/>
        <scheme val="minor"/>
      </rPr>
      <t xml:space="preserve"> and identify </t>
    </r>
    <r>
      <rPr>
        <sz val="12"/>
        <rFont val="Calibri"/>
        <family val="2"/>
        <scheme val="minor"/>
      </rPr>
      <t>category</t>
    </r>
    <r>
      <rPr>
        <sz val="12"/>
        <color rgb="FF000000"/>
        <rFont val="Calibri"/>
        <family val="2"/>
        <scheme val="minor"/>
      </rPr>
      <t xml:space="preserve"> whose inflation prices strongly changes with fluctuations in imported oil price </t>
    </r>
    <r>
      <rPr>
        <i/>
        <sz val="12"/>
        <color rgb="FF000000"/>
        <rFont val="Calibri"/>
        <family val="2"/>
        <scheme val="minor"/>
      </rPr>
      <t>(Hint: you can use =correl function)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</si>
</sst>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/>
      </patternFill>
    </fill>
    <fill>
      <patternFill patternType="solid">
        <fgColor theme="7" tint="0.59999389629810485"/>
        <b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9" tint="0.39997558519241921"/>
        <bgColor theme="9"/>
      </patternFill>
    </fill>
    <fill>
      <patternFill patternType="solid">
        <fgColor theme="9" tint="0.39997558519241921"/>
        <bgColor theme="9" tint="0.79998168889431442"/>
      </patternFill>
    </fill>
    <fill>
      <patternFill patternType="solid">
        <fgColor theme="7" tint="0.79998168889431442"/>
        <bgColor theme="9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9" fontId="0" fillId="0" borderId="1" xfId="0" applyNumberFormat="1" applyBorder="1"/>
    <xf numFmtId="0" fontId="0" fillId="4" borderId="0" xfId="0" applyFill="1"/>
    <xf numFmtId="9" fontId="0" fillId="3" borderId="1" xfId="0" applyNumberFormat="1" applyFill="1" applyBorder="1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0" fontId="5" fillId="0" borderId="0" xfId="0" applyFont="1"/>
    <xf numFmtId="0" fontId="4" fillId="9" borderId="2" xfId="0" applyFont="1" applyFill="1" applyBorder="1"/>
    <xf numFmtId="0" fontId="4" fillId="9" borderId="3" xfId="0" applyFont="1" applyFill="1" applyBorder="1"/>
    <xf numFmtId="0" fontId="0" fillId="10" borderId="2" xfId="0" applyFill="1" applyBorder="1"/>
    <xf numFmtId="0" fontId="0" fillId="10" borderId="3" xfId="0" applyFill="1" applyBorder="1"/>
    <xf numFmtId="0" fontId="0" fillId="0" borderId="2" xfId="0" applyBorder="1"/>
    <xf numFmtId="0" fontId="0" fillId="0" borderId="3" xfId="0" applyBorder="1"/>
    <xf numFmtId="0" fontId="4" fillId="9" borderId="4" xfId="0" applyFont="1" applyFill="1" applyBorder="1"/>
    <xf numFmtId="9" fontId="0" fillId="0" borderId="0" xfId="1" applyFont="1"/>
    <xf numFmtId="10" fontId="0" fillId="0" borderId="0" xfId="1" applyNumberFormat="1" applyFont="1"/>
    <xf numFmtId="10" fontId="0" fillId="0" borderId="1" xfId="1" applyNumberFormat="1" applyFont="1" applyBorder="1"/>
    <xf numFmtId="0" fontId="1" fillId="0" borderId="1" xfId="0" applyFont="1" applyBorder="1"/>
    <xf numFmtId="0" fontId="1" fillId="8" borderId="1" xfId="0" applyFont="1" applyFill="1" applyBorder="1"/>
    <xf numFmtId="17" fontId="0" fillId="2" borderId="1" xfId="0" applyNumberFormat="1" applyFill="1" applyBorder="1"/>
    <xf numFmtId="164" fontId="0" fillId="6" borderId="1" xfId="0" applyNumberFormat="1" applyFill="1" applyBorder="1"/>
    <xf numFmtId="0" fontId="1" fillId="8" borderId="0" xfId="0" applyFont="1" applyFill="1"/>
    <xf numFmtId="0" fontId="1" fillId="11" borderId="1" xfId="0" applyFont="1" applyFill="1" applyBorder="1"/>
    <xf numFmtId="0" fontId="0" fillId="12" borderId="1" xfId="0" applyFill="1" applyBorder="1"/>
    <xf numFmtId="164" fontId="0" fillId="10" borderId="3" xfId="0" applyNumberFormat="1" applyFill="1" applyBorder="1"/>
    <xf numFmtId="164" fontId="0" fillId="10" borderId="4" xfId="0" applyNumberFormat="1" applyFill="1" applyBorder="1"/>
    <xf numFmtId="164" fontId="0" fillId="0" borderId="3" xfId="0" applyNumberFormat="1" applyBorder="1"/>
    <xf numFmtId="0" fontId="4" fillId="11" borderId="0" xfId="0" applyFont="1" applyFill="1"/>
    <xf numFmtId="0" fontId="0" fillId="13" borderId="1" xfId="0" applyFill="1" applyBorder="1"/>
    <xf numFmtId="0" fontId="1" fillId="7" borderId="1" xfId="0" applyFont="1" applyFill="1" applyBorder="1"/>
    <xf numFmtId="0" fontId="0" fillId="11" borderId="1" xfId="0" applyFill="1" applyBorder="1"/>
    <xf numFmtId="0" fontId="0" fillId="1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5" borderId="1" xfId="0" applyFill="1" applyBorder="1"/>
    <xf numFmtId="17" fontId="0" fillId="16" borderId="1" xfId="0" applyNumberFormat="1" applyFill="1" applyBorder="1" applyAlignment="1">
      <alignment horizontal="center"/>
    </xf>
    <xf numFmtId="0" fontId="0" fillId="17" borderId="1" xfId="0" applyFill="1" applyBorder="1"/>
    <xf numFmtId="0" fontId="0" fillId="8" borderId="0" xfId="0" applyFill="1"/>
    <xf numFmtId="165" fontId="6" fillId="0" borderId="1" xfId="0" applyNumberFormat="1" applyFont="1" applyBorder="1" applyAlignment="1">
      <alignment horizontal="right" vertical="center"/>
    </xf>
    <xf numFmtId="2" fontId="0" fillId="11" borderId="1" xfId="0" applyNumberFormat="1" applyFill="1" applyBorder="1"/>
    <xf numFmtId="2" fontId="0" fillId="0" borderId="1" xfId="0" applyNumberFormat="1" applyBorder="1"/>
    <xf numFmtId="0" fontId="0" fillId="18" borderId="1" xfId="0" applyFill="1" applyBorder="1"/>
    <xf numFmtId="0" fontId="7" fillId="11" borderId="0" xfId="0" applyFont="1" applyFill="1"/>
    <xf numFmtId="0" fontId="0" fillId="0" borderId="0" xfId="0" applyAlignment="1">
      <alignment wrapText="1"/>
    </xf>
    <xf numFmtId="0" fontId="0" fillId="7" borderId="0" xfId="0" applyFill="1"/>
    <xf numFmtId="0" fontId="0" fillId="20" borderId="0" xfId="0" applyFill="1"/>
    <xf numFmtId="0" fontId="0" fillId="20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1" fillId="7" borderId="0" xfId="0" applyFont="1" applyFill="1" applyAlignment="1">
      <alignment vertical="top"/>
    </xf>
    <xf numFmtId="2" fontId="0" fillId="0" borderId="1" xfId="0" applyNumberFormat="1" applyBorder="1" applyAlignment="1">
      <alignment horizontal="center"/>
    </xf>
    <xf numFmtId="0" fontId="1" fillId="19" borderId="0" xfId="0" applyFont="1" applyFill="1" applyAlignment="1">
      <alignment horizontal="center" wrapText="1"/>
    </xf>
    <xf numFmtId="0" fontId="1" fillId="22" borderId="0" xfId="0" applyFont="1" applyFill="1" applyAlignment="1">
      <alignment horizontal="center" wrapText="1"/>
    </xf>
    <xf numFmtId="0" fontId="1" fillId="22" borderId="5" xfId="0" applyFont="1" applyFill="1" applyBorder="1" applyAlignment="1">
      <alignment horizontal="center" wrapText="1"/>
    </xf>
    <xf numFmtId="0" fontId="8" fillId="20" borderId="0" xfId="0" applyFont="1" applyFill="1" applyAlignment="1">
      <alignment horizontal="center"/>
    </xf>
    <xf numFmtId="0" fontId="10" fillId="21" borderId="0" xfId="0" applyFont="1" applyFill="1" applyAlignment="1">
      <alignment horizontal="left" vertical="top" wrapText="1"/>
    </xf>
    <xf numFmtId="0" fontId="10" fillId="21" borderId="0" xfId="0" applyFont="1" applyFill="1" applyAlignment="1">
      <alignment horizontal="left" vertical="top"/>
    </xf>
    <xf numFmtId="0" fontId="0" fillId="21" borderId="0" xfId="0" applyFont="1" applyFill="1" applyAlignment="1">
      <alignment horizontal="left" vertical="top" wrapText="1"/>
    </xf>
    <xf numFmtId="0" fontId="0" fillId="21" borderId="0" xfId="0" applyFont="1" applyFill="1" applyAlignment="1">
      <alignment horizontal="left" vertical="top"/>
    </xf>
    <xf numFmtId="0" fontId="10" fillId="21" borderId="6" xfId="0" applyFont="1" applyFill="1" applyBorder="1" applyAlignment="1">
      <alignment horizontal="left" vertical="top" wrapText="1"/>
    </xf>
    <xf numFmtId="0" fontId="10" fillId="21" borderId="6" xfId="0" applyFont="1" applyFill="1" applyBorder="1" applyAlignment="1">
      <alignment horizontal="left" vertical="top"/>
    </xf>
    <xf numFmtId="0" fontId="12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indent="2"/>
    </xf>
    <xf numFmtId="0" fontId="10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10"/>
    </xf>
    <xf numFmtId="0" fontId="12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left" vertical="center" indent="5"/>
    </xf>
  </cellXfs>
  <cellStyles count="2">
    <cellStyle name="Normal" xfId="0" builtinId="0"/>
    <cellStyle name="Percent" xfId="1" builtinId="5"/>
  </cellStyles>
  <dxfs count="20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7D-47CA-877C-5959DDF45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7D-47CA-877C-5959DDF45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7D-47CA-877C-5959DDF45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E7D-47CA-877C-5959DDF452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E7D-47CA-877C-5959DDF452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E7D-47CA-877C-5959DDF452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E7D-47CA-877C-5959DDF452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E7D-47CA-877C-5959DDF4522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1'!$B$9:$B$16</c:f>
              <c:strCache>
                <c:ptCount val="8"/>
                <c:pt idx="0">
                  <c:v>Food</c:v>
                </c:pt>
                <c:pt idx="1">
                  <c:v>Pan, tobacco and intoxicants</c:v>
                </c:pt>
                <c:pt idx="2">
                  <c:v>Apparel</c:v>
                </c:pt>
                <c:pt idx="3">
                  <c:v>Essential Services</c:v>
                </c:pt>
                <c:pt idx="4">
                  <c:v>Healthcare and well being</c:v>
                </c:pt>
                <c:pt idx="5">
                  <c:v>Recreation</c:v>
                </c:pt>
                <c:pt idx="6">
                  <c:v>Education</c:v>
                </c:pt>
                <c:pt idx="7">
                  <c:v>Miscellaneous and General Index</c:v>
                </c:pt>
              </c:strCache>
            </c:strRef>
          </c:cat>
          <c:val>
            <c:numRef>
              <c:f>'Analysis 1'!$C$9:$C$16</c:f>
              <c:numCache>
                <c:formatCode>General</c:formatCode>
                <c:ptCount val="8"/>
                <c:pt idx="0" formatCode="0.0">
                  <c:v>176.20769230769235</c:v>
                </c:pt>
                <c:pt idx="1">
                  <c:v>199.9</c:v>
                </c:pt>
                <c:pt idx="2" formatCode="0.0">
                  <c:v>189.9666666666667</c:v>
                </c:pt>
                <c:pt idx="3" formatCode="0.0">
                  <c:v>177.33333333333334</c:v>
                </c:pt>
                <c:pt idx="4" formatCode="0.0">
                  <c:v>186.35000000000002</c:v>
                </c:pt>
                <c:pt idx="5">
                  <c:v>173.8</c:v>
                </c:pt>
                <c:pt idx="6">
                  <c:v>180.3</c:v>
                </c:pt>
                <c:pt idx="7" formatCode="0.0">
                  <c:v>179.65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3-46F1-92A1-75D5CC026C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3700573758636"/>
          <c:y val="5.2022090988626424E-2"/>
          <c:w val="0.35147279361398764"/>
          <c:h val="0.9004695246427529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MoM Inflation(Rural+Urban)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'Analysis 3'!$G$20:$G$31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'Analysis 3'!$H$20:$H$31</c:f>
              <c:numCache>
                <c:formatCode>0.00%</c:formatCode>
                <c:ptCount val="12"/>
                <c:pt idx="0">
                  <c:v>1.0272901871454465E-2</c:v>
                </c:pt>
                <c:pt idx="1">
                  <c:v>1.9452672531943271E-3</c:v>
                </c:pt>
                <c:pt idx="2">
                  <c:v>1.2796187618584476E-3</c:v>
                </c:pt>
                <c:pt idx="3">
                  <c:v>5.1560021152829982E-3</c:v>
                </c:pt>
                <c:pt idx="4">
                  <c:v>7.1901442413082606E-3</c:v>
                </c:pt>
                <c:pt idx="5">
                  <c:v>-2.1764680276847859E-4</c:v>
                </c:pt>
                <c:pt idx="6">
                  <c:v>-5.8342041100661879E-3</c:v>
                </c:pt>
                <c:pt idx="7">
                  <c:v>4.0728737847068874E-3</c:v>
                </c:pt>
                <c:pt idx="8">
                  <c:v>-5.9318707201116982E-3</c:v>
                </c:pt>
                <c:pt idx="9">
                  <c:v>4.3876968979006392E-5</c:v>
                </c:pt>
                <c:pt idx="10">
                  <c:v>4.5630045630047356E-3</c:v>
                </c:pt>
                <c:pt idx="11">
                  <c:v>7.5559049615652185E-3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A-4F1C-B454-49BA60A4C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0688047"/>
        <c:axId val="930688527"/>
      </c:lineChart>
      <c:dateAx>
        <c:axId val="9306880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88527"/>
        <c:crosses val="autoZero"/>
        <c:auto val="1"/>
        <c:lblOffset val="100"/>
        <c:baseTimeUnit val="months"/>
      </c:dateAx>
      <c:valAx>
        <c:axId val="9306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Absolute Change in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6245370370370371"/>
          <c:w val="0.9097292213473315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8-4C63-B4CA-35DD6423EEE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F8-4C63-B4CA-35DD6423EEE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F8-4C63-B4CA-35DD6423EEE6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F8-4C63-B4CA-35DD6423EEE6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F8-4C63-B4CA-35DD6423EE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3'!$C$41:$C$53</c:f>
              <c:strCache>
                <c:ptCount val="13"/>
                <c:pt idx="0">
                  <c:v>Oils and fats</c:v>
                </c:pt>
                <c:pt idx="1">
                  <c:v>Vegetables</c:v>
                </c:pt>
                <c:pt idx="2">
                  <c:v>Meat and fish</c:v>
                </c:pt>
                <c:pt idx="3">
                  <c:v>Fruits</c:v>
                </c:pt>
                <c:pt idx="4">
                  <c:v>Sugar and Confectionery</c:v>
                </c:pt>
                <c:pt idx="5">
                  <c:v>Food and beverages</c:v>
                </c:pt>
                <c:pt idx="6">
                  <c:v>Non-alcoholic beverages</c:v>
                </c:pt>
                <c:pt idx="7">
                  <c:v>Egg</c:v>
                </c:pt>
                <c:pt idx="8">
                  <c:v>Pulses and products</c:v>
                </c:pt>
                <c:pt idx="9">
                  <c:v>Prepared meals, snacks, sweets etc.</c:v>
                </c:pt>
                <c:pt idx="10">
                  <c:v>Milk and products</c:v>
                </c:pt>
                <c:pt idx="11">
                  <c:v>Cereals and products</c:v>
                </c:pt>
                <c:pt idx="12">
                  <c:v>Spices</c:v>
                </c:pt>
              </c:strCache>
            </c:strRef>
          </c:cat>
          <c:val>
            <c:numRef>
              <c:f>'Analysis 3'!$D$41:$D$53</c:f>
              <c:numCache>
                <c:formatCode>General</c:formatCode>
                <c:ptCount val="13"/>
                <c:pt idx="0">
                  <c:v>-32.400000000000006</c:v>
                </c:pt>
                <c:pt idx="1">
                  <c:v>-13.900000000000006</c:v>
                </c:pt>
                <c:pt idx="2">
                  <c:v>-2.6999999999999886</c:v>
                </c:pt>
                <c:pt idx="3">
                  <c:v>1.1999999999999886</c:v>
                </c:pt>
                <c:pt idx="4">
                  <c:v>3</c:v>
                </c:pt>
                <c:pt idx="5">
                  <c:v>5.7999999999999829</c:v>
                </c:pt>
                <c:pt idx="6">
                  <c:v>6.3000000000000114</c:v>
                </c:pt>
                <c:pt idx="7">
                  <c:v>10.799999999999983</c:v>
                </c:pt>
                <c:pt idx="8">
                  <c:v>10.900000000000006</c:v>
                </c:pt>
                <c:pt idx="9">
                  <c:v>11.699999999999989</c:v>
                </c:pt>
                <c:pt idx="10">
                  <c:v>14.599999999999994</c:v>
                </c:pt>
                <c:pt idx="11">
                  <c:v>19.599999999999994</c:v>
                </c:pt>
                <c:pt idx="12">
                  <c:v>33.099999999999994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F8-4C63-B4CA-35DD6423EE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45494703"/>
        <c:axId val="945491823"/>
      </c:barChart>
      <c:catAx>
        <c:axId val="94549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91823"/>
        <c:crosses val="autoZero"/>
        <c:auto val="1"/>
        <c:lblAlgn val="ctr"/>
        <c:lblOffset val="100"/>
        <c:noMultiLvlLbl val="0"/>
      </c:catAx>
      <c:valAx>
        <c:axId val="94549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Rural+Urban Inflation pre and post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64472710142"/>
          <c:y val="0.15540595675234603"/>
          <c:w val="0.89693552728985804"/>
          <c:h val="0.66069610025796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4'!$J$7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4'!$I$8:$I$9</c:f>
              <c:strCache>
                <c:ptCount val="2"/>
                <c:pt idx="0">
                  <c:v>Mar19 - Feb20</c:v>
                </c:pt>
                <c:pt idx="1">
                  <c:v>Apr20 -  Feb21</c:v>
                </c:pt>
              </c:strCache>
            </c:strRef>
          </c:cat>
          <c:val>
            <c:numRef>
              <c:f>'Analysis 4'!$J$8:$J$9</c:f>
              <c:numCache>
                <c:formatCode>0.00%</c:formatCode>
                <c:ptCount val="2"/>
                <c:pt idx="0">
                  <c:v>8.4349651143002857E-2</c:v>
                </c:pt>
                <c:pt idx="1">
                  <c:v>4.6193421669793677E-2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0-4D51-9D70-CA7E457BA0F1}"/>
            </c:ext>
          </c:extLst>
        </c:ser>
        <c:ser>
          <c:idx val="1"/>
          <c:order val="1"/>
          <c:tx>
            <c:strRef>
              <c:f>'Analysis 4'!$K$7</c:f>
              <c:strCache>
                <c:ptCount val="1"/>
                <c:pt idx="0">
                  <c:v>Essential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4'!$I$8:$I$9</c:f>
              <c:strCache>
                <c:ptCount val="2"/>
                <c:pt idx="0">
                  <c:v>Mar19 - Feb20</c:v>
                </c:pt>
                <c:pt idx="1">
                  <c:v>Apr20 -  Feb21</c:v>
                </c:pt>
              </c:strCache>
            </c:strRef>
          </c:cat>
          <c:val>
            <c:numRef>
              <c:f>'Analysis 4'!$K$8:$K$9</c:f>
              <c:numCache>
                <c:formatCode>0.00%</c:formatCode>
                <c:ptCount val="2"/>
                <c:pt idx="0">
                  <c:v>3.8716000980151932E-2</c:v>
                </c:pt>
                <c:pt idx="1">
                  <c:v>6.5842643213691598E-2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0-4D51-9D70-CA7E457BA0F1}"/>
            </c:ext>
          </c:extLst>
        </c:ser>
        <c:ser>
          <c:idx val="2"/>
          <c:order val="2"/>
          <c:tx>
            <c:strRef>
              <c:f>'Analysis 4'!$L$7</c:f>
              <c:strCache>
                <c:ptCount val="1"/>
                <c:pt idx="0">
                  <c:v>Healthcare and well being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4'!$I$8:$I$9</c:f>
              <c:strCache>
                <c:ptCount val="2"/>
                <c:pt idx="0">
                  <c:v>Mar19 - Feb20</c:v>
                </c:pt>
                <c:pt idx="1">
                  <c:v>Apr20 -  Feb21</c:v>
                </c:pt>
              </c:strCache>
            </c:strRef>
          </c:cat>
          <c:val>
            <c:numRef>
              <c:f>'Analysis 4'!$L$8:$L$9</c:f>
              <c:numCache>
                <c:formatCode>0.00%</c:formatCode>
                <c:ptCount val="2"/>
                <c:pt idx="0">
                  <c:v>5.5436337625178744E-2</c:v>
                </c:pt>
                <c:pt idx="1">
                  <c:v>7.5905191217100709E-2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0-4D51-9D70-CA7E457BA0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8562751"/>
        <c:axId val="998564191"/>
      </c:barChart>
      <c:catAx>
        <c:axId val="9985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4191"/>
        <c:crosses val="autoZero"/>
        <c:auto val="1"/>
        <c:lblAlgn val="ctr"/>
        <c:lblOffset val="100"/>
        <c:noMultiLvlLbl val="0"/>
      </c:catAx>
      <c:valAx>
        <c:axId val="9985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43-4BE6-A987-228C738729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43-4BE6-A987-228C738729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43-4BE6-A987-228C738729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43-4BE6-A987-228C738729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43-4BE6-A987-228C738729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43-4BE6-A987-228C738729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C43-4BE6-A987-228C738729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C43-4BE6-A987-228C738729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('Analysis 1'!$B$9,'Analysis 1'!$B$10,'Analysis 1'!$B$11,'Analysis 1'!$B$12,'Analysis 1'!$B$13,'Analysis 1'!$B$14,'Analysis 1'!$B$15,'Analysis 1'!$B$16)</c:f>
              <c:strCache>
                <c:ptCount val="8"/>
                <c:pt idx="0">
                  <c:v>Food</c:v>
                </c:pt>
                <c:pt idx="1">
                  <c:v>Pan, tobacco and intoxicants</c:v>
                </c:pt>
                <c:pt idx="2">
                  <c:v>Apparel</c:v>
                </c:pt>
                <c:pt idx="3">
                  <c:v>Essential Services</c:v>
                </c:pt>
                <c:pt idx="4">
                  <c:v>Healthcare and well being</c:v>
                </c:pt>
                <c:pt idx="5">
                  <c:v>Recreation</c:v>
                </c:pt>
                <c:pt idx="6">
                  <c:v>Education</c:v>
                </c:pt>
                <c:pt idx="7">
                  <c:v>Miscellaneous and General Index</c:v>
                </c:pt>
              </c:strCache>
            </c:strRef>
          </c:cat>
          <c:val>
            <c:numRef>
              <c:f>('Analysis 1'!$D$9,'Analysis 1'!$D$10,'Analysis 1'!$D$11,'Analysis 1'!$D$12,'Analysis 1'!$D$13,'Analysis 1'!$D$14,'Analysis 1'!$D$15,'Analysis 1'!$D$16)</c:f>
              <c:numCache>
                <c:formatCode>General</c:formatCode>
                <c:ptCount val="8"/>
                <c:pt idx="0" formatCode="0.0">
                  <c:v>179.62307692307692</c:v>
                </c:pt>
                <c:pt idx="1">
                  <c:v>204.2</c:v>
                </c:pt>
                <c:pt idx="2" formatCode="0.0">
                  <c:v>176.23333333333335</c:v>
                </c:pt>
                <c:pt idx="3" formatCode="0.0">
                  <c:v>171.29999999999998</c:v>
                </c:pt>
                <c:pt idx="4" formatCode="0.0">
                  <c:v>183.89999999999998</c:v>
                </c:pt>
                <c:pt idx="5">
                  <c:v>169.2</c:v>
                </c:pt>
                <c:pt idx="6">
                  <c:v>174.8</c:v>
                </c:pt>
                <c:pt idx="7" formatCode="0.0">
                  <c:v>174.89999999999998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E-46C2-8797-555AB0C074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29314605328379"/>
          <c:y val="4.9747211950218181E-2"/>
          <c:w val="0.35304017186656111"/>
          <c:h val="0.907373968309132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Rural</a:t>
            </a:r>
            <a:r>
              <a:rPr lang="en-IN" baseline="0"/>
              <a:t> + Urban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9A-4C86-8ED9-20C4D54FAC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9A-4C86-8ED9-20C4D54FAC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9A-4C86-8ED9-20C4D54FAC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9A-4C86-8ED9-20C4D54FAC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9A-4C86-8ED9-20C4D54FAC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E9A-4C86-8ED9-20C4D54FAC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E9A-4C86-8ED9-20C4D54FAC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E9A-4C86-8ED9-20C4D54FAC7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('Analysis 1'!$B$9,'Analysis 1'!$B$10,'Analysis 1'!$B$11,'Analysis 1'!$B$12,'Analysis 1'!$B$13,'Analysis 1'!$B$14,'Analysis 1'!$B$15,'Analysis 1'!$B$16)</c:f>
              <c:strCache>
                <c:ptCount val="8"/>
                <c:pt idx="0">
                  <c:v>Food</c:v>
                </c:pt>
                <c:pt idx="1">
                  <c:v>Pan, tobacco and intoxicants</c:v>
                </c:pt>
                <c:pt idx="2">
                  <c:v>Apparel</c:v>
                </c:pt>
                <c:pt idx="3">
                  <c:v>Essential Services</c:v>
                </c:pt>
                <c:pt idx="4">
                  <c:v>Healthcare and well being</c:v>
                </c:pt>
                <c:pt idx="5">
                  <c:v>Recreation</c:v>
                </c:pt>
                <c:pt idx="6">
                  <c:v>Education</c:v>
                </c:pt>
                <c:pt idx="7">
                  <c:v>Miscellaneous and General Index</c:v>
                </c:pt>
              </c:strCache>
            </c:strRef>
          </c:cat>
          <c:val>
            <c:numRef>
              <c:f>('Analysis 1'!$E$9,'Analysis 1'!$E$10,'Analysis 1'!$E$11,'Analysis 1'!$E$12,'Analysis 1'!$E$13,'Analysis 1'!$E$14,'Analysis 1'!$E$15,'Analysis 1'!$E$16)</c:f>
              <c:numCache>
                <c:formatCode>General</c:formatCode>
                <c:ptCount val="8"/>
                <c:pt idx="0" formatCode="0.0">
                  <c:v>177.45384615384617</c:v>
                </c:pt>
                <c:pt idx="1">
                  <c:v>201</c:v>
                </c:pt>
                <c:pt idx="2" formatCode="0.0">
                  <c:v>184.4</c:v>
                </c:pt>
                <c:pt idx="3" formatCode="0.0">
                  <c:v>174.26666666666665</c:v>
                </c:pt>
                <c:pt idx="4" formatCode="0.0">
                  <c:v>185.45</c:v>
                </c:pt>
                <c:pt idx="5">
                  <c:v>171.2</c:v>
                </c:pt>
                <c:pt idx="6">
                  <c:v>177.1</c:v>
                </c:pt>
                <c:pt idx="7" formatCode="0.0">
                  <c:v>177.39999999999998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7-414F-936B-2041534B785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91076115485569"/>
          <c:y val="8.4429498396033822E-2"/>
          <c:w val="0.33542257217847771"/>
          <c:h val="0.8726917468649751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YOY</a:t>
            </a:r>
            <a:r>
              <a:rPr lang="en-US" baseline="0"/>
              <a:t> CPI Inflation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'Analysis 2'!$F$16</c:f>
              <c:strCache>
                <c:ptCount val="1"/>
                <c:pt idx="0">
                  <c:v>% YOY Inflation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'Analysis 2'!$E$17:$E$23</c:f>
              <c:numCache>
                <c:formatCode>0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'Analysis 2'!$F$17:$F$23</c:f>
              <c:numCache>
                <c:formatCode>0.00%</c:formatCode>
                <c:ptCount val="7"/>
                <c:pt idx="0">
                  <c:v>6.4542483660130712E-2</c:v>
                </c:pt>
                <c:pt idx="1">
                  <c:v>5.0652340752110447E-2</c:v>
                </c:pt>
                <c:pt idx="2">
                  <c:v>1.9722425127830512E-2</c:v>
                </c:pt>
                <c:pt idx="3">
                  <c:v>7.5931232091690504E-2</c:v>
                </c:pt>
                <c:pt idx="4">
                  <c:v>4.7270306258322403E-2</c:v>
                </c:pt>
                <c:pt idx="5">
                  <c:v>5.3401144310235127E-2</c:v>
                </c:pt>
                <c:pt idx="6">
                  <c:v>6.5178032589016333E-2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3-4A55-BB69-BD5E4917D7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7056943"/>
        <c:axId val="987055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'Analysis 2'!$E$17:$E$23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 2'!$E$17:$E$23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83-4A55-BB69-BD5E4917D7E8}"/>
                  </c:ext>
                </c:extLst>
              </c15:ser>
            </c15:filteredLineSeries>
          </c:ext>
        </c:extLst>
      </c:lineChart>
      <c:catAx>
        <c:axId val="9870569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55983"/>
        <c:crosses val="autoZero"/>
        <c:auto val="1"/>
        <c:lblAlgn val="ctr"/>
        <c:lblOffset val="100"/>
        <c:noMultiLvlLbl val="0"/>
      </c:catAx>
      <c:valAx>
        <c:axId val="9870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MoM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'Analysis 3'!$G$20:$G$31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'Analysis 3'!$H$20:$H$31</c:f>
              <c:numCache>
                <c:formatCode>0.00%</c:formatCode>
                <c:ptCount val="12"/>
                <c:pt idx="0">
                  <c:v>1.0272901871454465E-2</c:v>
                </c:pt>
                <c:pt idx="1">
                  <c:v>1.9452672531943271E-3</c:v>
                </c:pt>
                <c:pt idx="2">
                  <c:v>1.2796187618584476E-3</c:v>
                </c:pt>
                <c:pt idx="3">
                  <c:v>5.1560021152829982E-3</c:v>
                </c:pt>
                <c:pt idx="4">
                  <c:v>7.1901442413082606E-3</c:v>
                </c:pt>
                <c:pt idx="5">
                  <c:v>-2.1764680276847859E-4</c:v>
                </c:pt>
                <c:pt idx="6">
                  <c:v>-5.8342041100661879E-3</c:v>
                </c:pt>
                <c:pt idx="7">
                  <c:v>4.0728737847068874E-3</c:v>
                </c:pt>
                <c:pt idx="8">
                  <c:v>-5.9318707201116982E-3</c:v>
                </c:pt>
                <c:pt idx="9">
                  <c:v>4.3876968979006392E-5</c:v>
                </c:pt>
                <c:pt idx="10">
                  <c:v>4.5630045630047356E-3</c:v>
                </c:pt>
                <c:pt idx="11">
                  <c:v>7.5559049615652185E-3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4-421F-B8EC-3582C58E62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0688047"/>
        <c:axId val="930688527"/>
      </c:lineChart>
      <c:dateAx>
        <c:axId val="9306880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88527"/>
        <c:crosses val="autoZero"/>
        <c:auto val="1"/>
        <c:lblOffset val="100"/>
        <c:baseTimeUnit val="months"/>
      </c:dateAx>
      <c:valAx>
        <c:axId val="9306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Absolute Change in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6245370370370371"/>
          <c:w val="0.9097292213473315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2E-4233-8723-E484131AC7F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2E-4233-8723-E484131AC7F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00-4622-B398-0848B3F986DE}"/>
              </c:ext>
            </c:extLst>
          </c:dPt>
          <c:dPt>
            <c:idx val="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C00-4622-B398-0848B3F986DE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2E-4233-8723-E484131AC7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3'!$C$41:$C$53</c:f>
              <c:strCache>
                <c:ptCount val="13"/>
                <c:pt idx="0">
                  <c:v>Oils and fats</c:v>
                </c:pt>
                <c:pt idx="1">
                  <c:v>Vegetables</c:v>
                </c:pt>
                <c:pt idx="2">
                  <c:v>Meat and fish</c:v>
                </c:pt>
                <c:pt idx="3">
                  <c:v>Fruits</c:v>
                </c:pt>
                <c:pt idx="4">
                  <c:v>Sugar and Confectionery</c:v>
                </c:pt>
                <c:pt idx="5">
                  <c:v>Food and beverages</c:v>
                </c:pt>
                <c:pt idx="6">
                  <c:v>Non-alcoholic beverages</c:v>
                </c:pt>
                <c:pt idx="7">
                  <c:v>Egg</c:v>
                </c:pt>
                <c:pt idx="8">
                  <c:v>Pulses and products</c:v>
                </c:pt>
                <c:pt idx="9">
                  <c:v>Prepared meals, snacks, sweets etc.</c:v>
                </c:pt>
                <c:pt idx="10">
                  <c:v>Milk and products</c:v>
                </c:pt>
                <c:pt idx="11">
                  <c:v>Cereals and products</c:v>
                </c:pt>
                <c:pt idx="12">
                  <c:v>Spices</c:v>
                </c:pt>
              </c:strCache>
            </c:strRef>
          </c:cat>
          <c:val>
            <c:numRef>
              <c:f>'Analysis 3'!$D$41:$D$53</c:f>
              <c:numCache>
                <c:formatCode>General</c:formatCode>
                <c:ptCount val="13"/>
                <c:pt idx="0">
                  <c:v>-32.400000000000006</c:v>
                </c:pt>
                <c:pt idx="1">
                  <c:v>-13.900000000000006</c:v>
                </c:pt>
                <c:pt idx="2">
                  <c:v>-2.6999999999999886</c:v>
                </c:pt>
                <c:pt idx="3">
                  <c:v>1.1999999999999886</c:v>
                </c:pt>
                <c:pt idx="4">
                  <c:v>3</c:v>
                </c:pt>
                <c:pt idx="5">
                  <c:v>5.7999999999999829</c:v>
                </c:pt>
                <c:pt idx="6">
                  <c:v>6.3000000000000114</c:v>
                </c:pt>
                <c:pt idx="7">
                  <c:v>10.799999999999983</c:v>
                </c:pt>
                <c:pt idx="8">
                  <c:v>10.900000000000006</c:v>
                </c:pt>
                <c:pt idx="9">
                  <c:v>11.699999999999989</c:v>
                </c:pt>
                <c:pt idx="10">
                  <c:v>14.599999999999994</c:v>
                </c:pt>
                <c:pt idx="11">
                  <c:v>19.599999999999994</c:v>
                </c:pt>
                <c:pt idx="12">
                  <c:v>33.099999999999994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0-4622-B398-0848B3F986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45494703"/>
        <c:axId val="945491823"/>
      </c:barChart>
      <c:catAx>
        <c:axId val="945494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91823"/>
        <c:crosses val="autoZero"/>
        <c:auto val="1"/>
        <c:lblAlgn val="ctr"/>
        <c:lblOffset val="100"/>
        <c:noMultiLvlLbl val="0"/>
      </c:catAx>
      <c:valAx>
        <c:axId val="94549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Rural+Urban Inflation pre and post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64472710142"/>
          <c:y val="0.15540595675234603"/>
          <c:w val="0.89693552728985804"/>
          <c:h val="0.66069610025796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4'!$J$7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4'!$I$8:$I$9</c:f>
              <c:strCache>
                <c:ptCount val="2"/>
                <c:pt idx="0">
                  <c:v>Mar19 - Feb20</c:v>
                </c:pt>
                <c:pt idx="1">
                  <c:v>Apr20 -  Feb21</c:v>
                </c:pt>
              </c:strCache>
            </c:strRef>
          </c:cat>
          <c:val>
            <c:numRef>
              <c:f>'Analysis 4'!$J$8:$J$9</c:f>
              <c:numCache>
                <c:formatCode>0.00%</c:formatCode>
                <c:ptCount val="2"/>
                <c:pt idx="0">
                  <c:v>8.4349651143002857E-2</c:v>
                </c:pt>
                <c:pt idx="1">
                  <c:v>4.6193421669793677E-2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5-4158-8E03-E18DD6F35818}"/>
            </c:ext>
          </c:extLst>
        </c:ser>
        <c:ser>
          <c:idx val="1"/>
          <c:order val="1"/>
          <c:tx>
            <c:strRef>
              <c:f>'Analysis 4'!$K$7</c:f>
              <c:strCache>
                <c:ptCount val="1"/>
                <c:pt idx="0">
                  <c:v>Essential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4'!$I$8:$I$9</c:f>
              <c:strCache>
                <c:ptCount val="2"/>
                <c:pt idx="0">
                  <c:v>Mar19 - Feb20</c:v>
                </c:pt>
                <c:pt idx="1">
                  <c:v>Apr20 -  Feb21</c:v>
                </c:pt>
              </c:strCache>
            </c:strRef>
          </c:cat>
          <c:val>
            <c:numRef>
              <c:f>'Analysis 4'!$K$8:$K$9</c:f>
              <c:numCache>
                <c:formatCode>0.00%</c:formatCode>
                <c:ptCount val="2"/>
                <c:pt idx="0">
                  <c:v>3.8716000980151932E-2</c:v>
                </c:pt>
                <c:pt idx="1">
                  <c:v>6.5842643213691598E-2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5-4158-8E03-E18DD6F35818}"/>
            </c:ext>
          </c:extLst>
        </c:ser>
        <c:ser>
          <c:idx val="2"/>
          <c:order val="2"/>
          <c:tx>
            <c:strRef>
              <c:f>'Analysis 4'!$L$7</c:f>
              <c:strCache>
                <c:ptCount val="1"/>
                <c:pt idx="0">
                  <c:v>Healthcare and well being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4'!$I$8:$I$9</c:f>
              <c:strCache>
                <c:ptCount val="2"/>
                <c:pt idx="0">
                  <c:v>Mar19 - Feb20</c:v>
                </c:pt>
                <c:pt idx="1">
                  <c:v>Apr20 -  Feb21</c:v>
                </c:pt>
              </c:strCache>
            </c:strRef>
          </c:cat>
          <c:val>
            <c:numRef>
              <c:f>'Analysis 4'!$L$8:$L$9</c:f>
              <c:numCache>
                <c:formatCode>0.00%</c:formatCode>
                <c:ptCount val="2"/>
                <c:pt idx="0">
                  <c:v>5.5436337625178744E-2</c:v>
                </c:pt>
                <c:pt idx="1">
                  <c:v>7.5905191217100709E-2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05-4158-8E03-E18DD6F358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8562751"/>
        <c:axId val="998564191"/>
      </c:barChart>
      <c:catAx>
        <c:axId val="9985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4191"/>
        <c:crosses val="autoZero"/>
        <c:auto val="1"/>
        <c:lblAlgn val="ctr"/>
        <c:lblOffset val="100"/>
        <c:noMultiLvlLbl val="0"/>
      </c:catAx>
      <c:valAx>
        <c:axId val="9985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Rural</a:t>
            </a:r>
            <a:r>
              <a:rPr lang="en-IN" baseline="0"/>
              <a:t> + Urban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E7-448A-9E11-A4077006AF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E7-448A-9E11-A4077006AF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E7-448A-9E11-A4077006AF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E7-448A-9E11-A4077006AF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E7-448A-9E11-A4077006AF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E7-448A-9E11-A4077006AF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E7-448A-9E11-A4077006AF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1E7-448A-9E11-A4077006AFB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('Analysis 1'!$B$9,'Analysis 1'!$B$10,'Analysis 1'!$B$11,'Analysis 1'!$B$12,'Analysis 1'!$B$13,'Analysis 1'!$B$14,'Analysis 1'!$B$15,'Analysis 1'!$B$16)</c:f>
              <c:strCache>
                <c:ptCount val="8"/>
                <c:pt idx="0">
                  <c:v>Food</c:v>
                </c:pt>
                <c:pt idx="1">
                  <c:v>Pan, tobacco and intoxicants</c:v>
                </c:pt>
                <c:pt idx="2">
                  <c:v>Apparel</c:v>
                </c:pt>
                <c:pt idx="3">
                  <c:v>Essential Services</c:v>
                </c:pt>
                <c:pt idx="4">
                  <c:v>Healthcare and well being</c:v>
                </c:pt>
                <c:pt idx="5">
                  <c:v>Recreation</c:v>
                </c:pt>
                <c:pt idx="6">
                  <c:v>Education</c:v>
                </c:pt>
                <c:pt idx="7">
                  <c:v>Miscellaneous and General Index</c:v>
                </c:pt>
              </c:strCache>
            </c:strRef>
          </c:cat>
          <c:val>
            <c:numRef>
              <c:f>('Analysis 1'!$E$9,'Analysis 1'!$E$10,'Analysis 1'!$E$11,'Analysis 1'!$E$12,'Analysis 1'!$E$13,'Analysis 1'!$E$14,'Analysis 1'!$E$15,'Analysis 1'!$E$16)</c:f>
              <c:numCache>
                <c:formatCode>General</c:formatCode>
                <c:ptCount val="8"/>
                <c:pt idx="0" formatCode="0.0">
                  <c:v>177.45384615384617</c:v>
                </c:pt>
                <c:pt idx="1">
                  <c:v>201</c:v>
                </c:pt>
                <c:pt idx="2" formatCode="0.0">
                  <c:v>184.4</c:v>
                </c:pt>
                <c:pt idx="3" formatCode="0.0">
                  <c:v>174.26666666666665</c:v>
                </c:pt>
                <c:pt idx="4" formatCode="0.0">
                  <c:v>185.45</c:v>
                </c:pt>
                <c:pt idx="5">
                  <c:v>171.2</c:v>
                </c:pt>
                <c:pt idx="6">
                  <c:v>177.1</c:v>
                </c:pt>
                <c:pt idx="7" formatCode="0.0">
                  <c:v>177.39999999999998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E7-448A-9E11-A4077006AF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91076115485569"/>
          <c:y val="8.4429498396033822E-2"/>
          <c:w val="0.33542257217847771"/>
          <c:h val="0.8726917468649751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YOY</a:t>
            </a:r>
            <a:r>
              <a:rPr lang="en-US" baseline="0"/>
              <a:t> CPI Inflation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'Analysis 2'!$F$16</c:f>
              <c:strCache>
                <c:ptCount val="1"/>
                <c:pt idx="0">
                  <c:v>% YOY Inflation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'Analysis 2'!$E$17:$E$23</c:f>
              <c:numCache>
                <c:formatCode>0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'Analysis 2'!$F$17:$F$23</c:f>
              <c:numCache>
                <c:formatCode>0.00%</c:formatCode>
                <c:ptCount val="7"/>
                <c:pt idx="0">
                  <c:v>6.4542483660130712E-2</c:v>
                </c:pt>
                <c:pt idx="1">
                  <c:v>5.0652340752110447E-2</c:v>
                </c:pt>
                <c:pt idx="2">
                  <c:v>1.9722425127830512E-2</c:v>
                </c:pt>
                <c:pt idx="3">
                  <c:v>7.5931232091690504E-2</c:v>
                </c:pt>
                <c:pt idx="4">
                  <c:v>4.7270306258322403E-2</c:v>
                </c:pt>
                <c:pt idx="5">
                  <c:v>5.3401144310235127E-2</c:v>
                </c:pt>
                <c:pt idx="6">
                  <c:v>6.5178032589016333E-2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A-4FDD-91C0-71C05FD34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87056943"/>
        <c:axId val="987055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'Analysis 2'!$E$17:$E$23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'Analysis 2'!$E$17:$E$23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BA-4FDD-91C0-71C05FD340B1}"/>
                  </c:ext>
                </c:extLst>
              </c15:ser>
            </c15:filteredLineSeries>
          </c:ext>
        </c:extLst>
      </c:lineChart>
      <c:catAx>
        <c:axId val="9870569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55983"/>
        <c:crosses val="autoZero"/>
        <c:auto val="1"/>
        <c:lblAlgn val="ctr"/>
        <c:lblOffset val="100"/>
        <c:noMultiLvlLbl val="0"/>
      </c:catAx>
      <c:valAx>
        <c:axId val="9870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132656</xdr:rowOff>
    </xdr:from>
    <xdr:to>
      <xdr:col>9</xdr:col>
      <xdr:colOff>472440</xdr:colOff>
      <xdr:row>20</xdr:row>
      <xdr:rowOff>7966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1DF6AF-935F-534B-B1CD-97ADDD5CB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749011</xdr:colOff>
      <xdr:row>5</xdr:row>
      <xdr:rowOff>143740</xdr:rowOff>
    </xdr:from>
    <xdr:to>
      <xdr:col>14</xdr:col>
      <xdr:colOff>476250</xdr:colOff>
      <xdr:row>20</xdr:row>
      <xdr:rowOff>17318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3BEEE1-C29E-C580-6B5F-2C76531F1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1311852</xdr:colOff>
      <xdr:row>21</xdr:row>
      <xdr:rowOff>31172</xdr:rowOff>
    </xdr:from>
    <xdr:to>
      <xdr:col>12</xdr:col>
      <xdr:colOff>64943</xdr:colOff>
      <xdr:row>36</xdr:row>
      <xdr:rowOff>46758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566543-2A19-D178-3760-A33932AEF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6</xdr:row>
      <xdr:rowOff>26670</xdr:rowOff>
    </xdr:from>
    <xdr:to>
      <xdr:col>16</xdr:col>
      <xdr:colOff>434340</xdr:colOff>
      <xdr:row>21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A9D287-76B1-F8F5-C07C-1E4B7F296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16</xdr:row>
      <xdr:rowOff>156210</xdr:rowOff>
    </xdr:from>
    <xdr:to>
      <xdr:col>13</xdr:col>
      <xdr:colOff>830580</xdr:colOff>
      <xdr:row>31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3CFE4-9060-1FF6-040F-25922C53E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38</xdr:row>
      <xdr:rowOff>34290</xdr:rowOff>
    </xdr:from>
    <xdr:to>
      <xdr:col>11</xdr:col>
      <xdr:colOff>579120</xdr:colOff>
      <xdr:row>53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F85D9-C4FB-2972-DAA6-1E57049C0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10</xdr:row>
      <xdr:rowOff>72390</xdr:rowOff>
    </xdr:from>
    <xdr:to>
      <xdr:col>13</xdr:col>
      <xdr:colOff>297180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4B4EE-431F-89A4-17D1-D5438E11C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0.52821</cdr:x>
      <cdr:y>0.23868</cdr:y>
    </cdr:from>
    <cdr:to>
      <cdr:x>0.53077</cdr:x>
      <cdr:y>0.81694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FD5A03E4-04B6-F457-1D70-2F4C2B2AB43E}"/>
            </a:ext>
          </a:extLst>
        </cdr:cNvPr>
        <cdr:cNvCxnSpPr/>
      </cdr:nvCxnSpPr>
      <cdr:spPr>
        <a:xfrm xmlns:a="http://schemas.openxmlformats.org/drawingml/2006/main" flipH="1">
          <a:off x="3139440" y="742950"/>
          <a:ext cx="15240" cy="18000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0.46026</cdr:x>
      <cdr:y>0.15055</cdr:y>
    </cdr:from>
    <cdr:to>
      <cdr:x>0.6141</cdr:x>
      <cdr:y>0.23133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F5A2242A-8ED3-B141-7ACC-46C33801560A}"/>
            </a:ext>
          </a:extLst>
        </cdr:cNvPr>
        <cdr:cNvSpPr txBox="1"/>
      </cdr:nvSpPr>
      <cdr:spPr>
        <a:xfrm xmlns:a="http://schemas.openxmlformats.org/drawingml/2006/main">
          <a:off x="2735580" y="468630"/>
          <a:ext cx="9144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kern="1200">
              <a:solidFill>
                <a:schemeClr val="accent2">
                  <a:lumMod val="50000"/>
                </a:schemeClr>
              </a:solidFill>
            </a:rPr>
            <a:t>Covid Mar20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601980</xdr:colOff>
      <xdr:row>16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13FF1B-5161-49B2-B230-19AF0BBB4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30480</xdr:colOff>
      <xdr:row>16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E06C46-9B05-47B6-A9DA-A4CE2846D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609599</xdr:colOff>
      <xdr:row>1</xdr:row>
      <xdr:rowOff>0</xdr:rowOff>
    </xdr:from>
    <xdr:to>
      <xdr:col>24</xdr:col>
      <xdr:colOff>8965</xdr:colOff>
      <xdr:row>16</xdr:row>
      <xdr:rowOff>170329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11E2F8-B1E7-473B-98B0-3DFCF926B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26146</xdr:rowOff>
    </xdr:from>
    <xdr:to>
      <xdr:col>13</xdr:col>
      <xdr:colOff>0</xdr:colOff>
      <xdr:row>38</xdr:row>
      <xdr:rowOff>72464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FB155C-B568-4798-9732-98E1E1B9D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609599</xdr:colOff>
      <xdr:row>20</xdr:row>
      <xdr:rowOff>1</xdr:rowOff>
    </xdr:from>
    <xdr:to>
      <xdr:col>23</xdr:col>
      <xdr:colOff>571500</xdr:colOff>
      <xdr:row>38</xdr:row>
      <xdr:rowOff>8965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A49A38-2325-4F2F-9B3B-1DCFF131F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0.52821</cdr:x>
      <cdr:y>0.23868</cdr:y>
    </cdr:from>
    <cdr:to>
      <cdr:x>0.53077</cdr:x>
      <cdr:y>0.81694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FD5A03E4-04B6-F457-1D70-2F4C2B2AB43E}"/>
            </a:ext>
          </a:extLst>
        </cdr:cNvPr>
        <cdr:cNvCxnSpPr/>
      </cdr:nvCxnSpPr>
      <cdr:spPr>
        <a:xfrm xmlns:a="http://schemas.openxmlformats.org/drawingml/2006/main" flipH="1">
          <a:off x="3139440" y="742950"/>
          <a:ext cx="15240" cy="180000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0.46026</cdr:x>
      <cdr:y>0.15055</cdr:y>
    </cdr:from>
    <cdr:to>
      <cdr:x>0.6141</cdr:x>
      <cdr:y>0.23133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F5A2242A-8ED3-B141-7ACC-46C33801560A}"/>
            </a:ext>
          </a:extLst>
        </cdr:cNvPr>
        <cdr:cNvSpPr txBox="1"/>
      </cdr:nvSpPr>
      <cdr:spPr>
        <a:xfrm xmlns:a="http://schemas.openxmlformats.org/drawingml/2006/main">
          <a:off x="2735580" y="468630"/>
          <a:ext cx="91440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kern="1200">
              <a:solidFill>
                <a:schemeClr val="accent2">
                  <a:lumMod val="50000"/>
                </a:schemeClr>
              </a:solidFill>
            </a:rPr>
            <a:t>Covid Mar20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7F038D-F427-4DC2-B23F-865D8EAA16CD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917A03-2D03-42AD-BB43-C8D5A6CA6BA2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876E691-44C7-48A8-956B-5AFF00D62B70}" autoFormatId="16" applyNumberFormats="0" applyBorderFormats="0" applyFontFormats="0" applyPatternFormats="0" applyAlignmentFormats="0" applyWidthHeightFormats="0">
  <queryTableRefresh nextId="31">
    <queryTableFields count="12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</queryTableFields>
    <queryTableDeletedFields count="18">
      <deletedField name="Pan, tobacco and intoxicants"/>
      <deletedField name="Clothing"/>
      <deletedField name="Footwear"/>
      <deletedField name="Clothing and footwear"/>
      <deletedField name="Housing"/>
      <deletedField name="Fuel and light"/>
      <deletedField name="Household goods and services"/>
      <deletedField name="Health"/>
      <deletedField name="Transport and communication"/>
      <deletedField name="Recreation and amusement"/>
      <deletedField name="Education"/>
      <deletedField name="Personal care and effects"/>
      <deletedField name="Miscellaneous"/>
      <deletedField name="General index"/>
      <deletedField name="Spices"/>
      <deletedField name="Non-alcoholic beverages"/>
      <deletedField name="Prepared meals, snacks, sweets etc."/>
      <deletedField name="Food and beverag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53749-9908-4668-BE63-CA331FDAB6F8}" name="CPI_Index_Jan13_Apr23" displayName="CPI_Index_Jan13_Apr23" ref="A1:AD373" tableType="queryTable" totalsRowShown="0">
  <autoFilter ref="A1:AD373" xr:uid="{66653749-9908-4668-BE63-CA331FDAB6F8}"/>
  <tableColumns count="30">
    <tableColumn id="1" xr3:uid="{EF188A4B-9DE5-4F44-98DE-F7B08843544C}" uniqueName="1" name="Sector" queryTableFieldId="1" dataDxfId="19"/>
    <tableColumn id="2" xr3:uid="{0010B089-03EB-4DD0-9DD7-1424A2AEB536}" uniqueName="2" name="Year" queryTableFieldId="2"/>
    <tableColumn id="3" xr3:uid="{7E7DC827-1D4F-4318-95E7-A3FFD9A07977}" uniqueName="3" name="Month" queryTableFieldId="3" dataDxfId="18"/>
    <tableColumn id="4" xr3:uid="{16285B4F-D82F-4EBB-9DDA-036FA7CD180B}" uniqueName="4" name="Cereals and products" queryTableFieldId="4"/>
    <tableColumn id="5" xr3:uid="{05BC6513-8BBE-42D1-99C7-A7DAC0ED2CE7}" uniqueName="5" name="Meat and fish" queryTableFieldId="5"/>
    <tableColumn id="6" xr3:uid="{0F01EC3F-E21B-4FD5-ADD5-F3B71DFD4358}" uniqueName="6" name="Egg" queryTableFieldId="6"/>
    <tableColumn id="7" xr3:uid="{130EA3D7-AB90-4217-8EEF-128BC3E41960}" uniqueName="7" name="Milk and products" queryTableFieldId="7"/>
    <tableColumn id="8" xr3:uid="{DE97F5E5-FCC6-4AAA-8FC6-8EA850515A4B}" uniqueName="8" name="Oils and fats" queryTableFieldId="8"/>
    <tableColumn id="9" xr3:uid="{AC35FC5F-8EDD-48E4-AFCE-10B685F40648}" uniqueName="9" name="Fruits" queryTableFieldId="9"/>
    <tableColumn id="10" xr3:uid="{179E4144-6694-41B2-AC36-497D0D2E172A}" uniqueName="10" name="Vegetables" queryTableFieldId="10"/>
    <tableColumn id="11" xr3:uid="{DF4E440A-FA2D-4EEF-A803-DC05E1C662F9}" uniqueName="11" name="Pulses and products" queryTableFieldId="11"/>
    <tableColumn id="12" xr3:uid="{5202156A-DA04-4580-A30E-44AD473C65A7}" uniqueName="12" name="Sugar and Confectionery" queryTableFieldId="12"/>
    <tableColumn id="13" xr3:uid="{F6D9861E-183D-441D-905E-72CA3998153A}" uniqueName="13" name="Spices" queryTableFieldId="13"/>
    <tableColumn id="14" xr3:uid="{DDD05A31-981E-406C-AAD9-0A94E311E449}" uniqueName="14" name="Non-alcoholic beverages" queryTableFieldId="14"/>
    <tableColumn id="15" xr3:uid="{2D0C1D91-468D-45E1-96E5-48DE26BA7923}" uniqueName="15" name="Prepared meals, snacks, sweets etc." queryTableFieldId="15"/>
    <tableColumn id="16" xr3:uid="{12150608-8FD6-4261-9DAA-C303826B446D}" uniqueName="16" name="Food and beverages" queryTableFieldId="16"/>
    <tableColumn id="17" xr3:uid="{2FE6F6A3-F676-462C-B844-67688487273F}" uniqueName="17" name="Pan, tobacco and intoxicants" queryTableFieldId="17"/>
    <tableColumn id="18" xr3:uid="{3F7689C0-2D23-4141-8631-1F852077B052}" uniqueName="18" name="Clothing" queryTableFieldId="18"/>
    <tableColumn id="19" xr3:uid="{626A0BEB-813C-4C39-A5D1-0BCD1C508E75}" uniqueName="19" name="Footwear" queryTableFieldId="19"/>
    <tableColumn id="20" xr3:uid="{6C0E6E04-B80C-4299-81A1-AB89BF3E8DB8}" uniqueName="20" name="Clothing and footwear" queryTableFieldId="20"/>
    <tableColumn id="21" xr3:uid="{5494D15A-9071-42F2-A03D-A3EC278468C4}" uniqueName="21" name="Housing" queryTableFieldId="21" dataDxfId="17"/>
    <tableColumn id="22" xr3:uid="{BD92378B-3616-4096-AE3E-12AE82F8C74A}" uniqueName="22" name="Fuel and light" queryTableFieldId="22"/>
    <tableColumn id="23" xr3:uid="{26AFF902-38F3-4BDC-BF9D-F6113D2FBE68}" uniqueName="23" name="Household goods and services" queryTableFieldId="23"/>
    <tableColumn id="24" xr3:uid="{C5718EA3-8291-4D74-987E-881B5A6E5ECB}" uniqueName="24" name="Health" queryTableFieldId="24"/>
    <tableColumn id="25" xr3:uid="{0BE926DE-21A7-4C49-9706-89CA5C123FBF}" uniqueName="25" name="Transport and communication" queryTableFieldId="25"/>
    <tableColumn id="26" xr3:uid="{5310BDC9-D3A3-41C8-A721-A2CA45646808}" uniqueName="26" name="Recreation and amusement" queryTableFieldId="26"/>
    <tableColumn id="27" xr3:uid="{3FF44D40-1002-4C81-920C-577C4373680D}" uniqueName="27" name="Education" queryTableFieldId="27"/>
    <tableColumn id="28" xr3:uid="{206DED34-8E14-4FEB-B0BA-340EBAD85AFD}" uniqueName="28" name="Personal care and effects" queryTableFieldId="28"/>
    <tableColumn id="29" xr3:uid="{9F68FF79-E258-4226-86D8-C8293B563F13}" uniqueName="29" name="Miscellaneous" queryTableFieldId="29"/>
    <tableColumn id="30" xr3:uid="{756BFCC6-16E3-44F8-AB36-69A958554AAE}" uniqueName="30" name="General index" queryTableField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6696B2-6E7D-4AB6-9757-C389CC4FB0D4}" name="CPI_Index_Jan13_Apr233" displayName="CPI_Index_Jan13_Apr233" ref="A1:AD373" tableType="queryTable" totalsRowShown="0">
  <autoFilter ref="A1:AD373" xr:uid="{366696B2-6E7D-4AB6-9757-C389CC4FB0D4}">
    <filterColumn colId="0">
      <filters>
        <filter val="Rural+Urban"/>
      </filters>
    </filterColumn>
    <filterColumn colId="1">
      <filters>
        <filter val="2021"/>
        <filter val="2022"/>
      </filters>
    </filterColumn>
  </autoFilter>
  <tableColumns count="30">
    <tableColumn id="1" xr3:uid="{EA20B384-B9EB-4042-B253-103F2E442FBB}" uniqueName="1" name="Sector" queryTableFieldId="1" dataDxfId="16"/>
    <tableColumn id="2" xr3:uid="{06C9786A-71AF-45B6-B32D-603CA45B38C5}" uniqueName="2" name="Year" queryTableFieldId="2"/>
    <tableColumn id="3" xr3:uid="{019FE22C-869A-4479-AE54-71C366EE7AB0}" uniqueName="3" name="Month" queryTableFieldId="3" dataDxfId="15"/>
    <tableColumn id="4" xr3:uid="{F156CCCE-79DA-4953-8279-EB8FC4ECD8C2}" uniqueName="4" name="Cereals and products" queryTableFieldId="4"/>
    <tableColumn id="5" xr3:uid="{67190A0F-E867-459D-BC4B-E4CF28736ED9}" uniqueName="5" name="Meat and fish" queryTableFieldId="5"/>
    <tableColumn id="6" xr3:uid="{EA94C7E0-8216-4009-B6D5-23A5A4713F77}" uniqueName="6" name="Egg" queryTableFieldId="6"/>
    <tableColumn id="7" xr3:uid="{C1626E17-67C5-4E51-A0CC-667AF56F62FC}" uniqueName="7" name="Milk and products" queryTableFieldId="7"/>
    <tableColumn id="8" xr3:uid="{A2262BBB-DE20-4EFE-9A41-9EA99402A400}" uniqueName="8" name="Oils and fats" queryTableFieldId="8"/>
    <tableColumn id="9" xr3:uid="{B4F26448-71EF-4933-819E-33F90F1F81BC}" uniqueName="9" name="Fruits" queryTableFieldId="9"/>
    <tableColumn id="10" xr3:uid="{3A583F2F-4B16-4DF0-806E-9218255D1DBB}" uniqueName="10" name="Vegetables" queryTableFieldId="10"/>
    <tableColumn id="11" xr3:uid="{84824F72-599E-485A-A88E-E6FAF928B3F5}" uniqueName="11" name="Pulses and products" queryTableFieldId="11"/>
    <tableColumn id="12" xr3:uid="{8AE362E2-85A1-4C08-95DF-81CBB2664F2D}" uniqueName="12" name="Sugar and Confectionery" queryTableFieldId="12"/>
    <tableColumn id="13" xr3:uid="{5A883A5E-F396-4E77-8739-85B9442290BC}" uniqueName="13" name="Spices" queryTableFieldId="13"/>
    <tableColumn id="14" xr3:uid="{E0C5F17B-5434-4789-8E53-7F73E72B4D7C}" uniqueName="14" name="Non-alcoholic beverages" queryTableFieldId="14"/>
    <tableColumn id="15" xr3:uid="{254274AE-D3AE-450C-ADB6-BA550895F272}" uniqueName="15" name="Prepared meals, snacks, sweets etc." queryTableFieldId="15"/>
    <tableColumn id="16" xr3:uid="{4415F21E-49B0-4840-932E-D064A69051B9}" uniqueName="16" name="Food and beverages" queryTableFieldId="16"/>
    <tableColumn id="17" xr3:uid="{782A0F61-8D6C-4DF8-9DAA-05DD1DE0CFE6}" uniqueName="17" name="Pan, tobacco and intoxicants" queryTableFieldId="17"/>
    <tableColumn id="18" xr3:uid="{F84E4FC4-8C5C-470B-82FD-A835705ADFF4}" uniqueName="18" name="Clothing" queryTableFieldId="18"/>
    <tableColumn id="19" xr3:uid="{8FEFC858-39DC-4E36-A8FE-F27763B25B65}" uniqueName="19" name="Footwear" queryTableFieldId="19"/>
    <tableColumn id="20" xr3:uid="{32810C72-5D1A-492B-9E9B-13A09DCA739D}" uniqueName="20" name="Clothing and footwear" queryTableFieldId="20"/>
    <tableColumn id="21" xr3:uid="{56CC30FE-2275-4169-929E-6D646059C8C0}" uniqueName="21" name="Housing" queryTableFieldId="21" dataDxfId="14"/>
    <tableColumn id="22" xr3:uid="{82986F8D-703C-4642-9502-E0DFF31727C9}" uniqueName="22" name="Fuel and light" queryTableFieldId="22"/>
    <tableColumn id="23" xr3:uid="{9A34E230-18EE-430E-8E5B-81952AE2DAAF}" uniqueName="23" name="Household goods and services" queryTableFieldId="23"/>
    <tableColumn id="24" xr3:uid="{4D0A8AC0-97FD-4811-8C54-404623437640}" uniqueName="24" name="Health" queryTableFieldId="24"/>
    <tableColumn id="25" xr3:uid="{C4865899-114A-498A-8CC7-4B3B25B2C0FE}" uniqueName="25" name="Transport and communication" queryTableFieldId="25"/>
    <tableColumn id="26" xr3:uid="{D7420C07-7FA1-43CA-9C04-ACD324EA17A7}" uniqueName="26" name="Recreation and amusement" queryTableFieldId="26"/>
    <tableColumn id="27" xr3:uid="{2636410A-E992-4A84-87E5-E072FFA59210}" uniqueName="27" name="Education" queryTableFieldId="27"/>
    <tableColumn id="28" xr3:uid="{71122FC5-F549-4472-9EDC-4C293FC31ADA}" uniqueName="28" name="Personal care and effects" queryTableFieldId="28"/>
    <tableColumn id="29" xr3:uid="{472D0105-3EE3-4248-956C-4A5782F48540}" uniqueName="29" name="Miscellaneous" queryTableFieldId="29"/>
    <tableColumn id="30" xr3:uid="{04B754F3-310A-4CEA-AC34-F671415EB4DF}" uniqueName="30" name="General index" queryTableField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F7839D-FA61-4C7F-9CDF-B729CFBBA173}" name="CPI_Index_Jan13_Apr2334" displayName="CPI_Index_Jan13_Apr2334" ref="A1:L373" tableType="queryTable" totalsRowShown="0">
  <autoFilter ref="A1:L373" xr:uid="{F8F7839D-FA61-4C7F-9CDF-B729CFBBA173}">
    <filterColumn colId="0">
      <filters>
        <filter val="Rural+Urban"/>
      </filters>
    </filterColumn>
    <filterColumn colId="1">
      <filters>
        <filter val="2019"/>
        <filter val="2020"/>
        <filter val="2021"/>
      </filters>
    </filterColumn>
  </autoFilter>
  <tableColumns count="12">
    <tableColumn id="1" xr3:uid="{A18C8F36-B2D8-47A1-B482-EB9C7F8099B7}" uniqueName="1" name="Sector" queryTableFieldId="1" dataDxfId="13"/>
    <tableColumn id="2" xr3:uid="{E405638D-04C1-4830-8789-1E5BD0D3FFBD}" uniqueName="2" name="Year" queryTableFieldId="2"/>
    <tableColumn id="3" xr3:uid="{6DC0824F-CDA5-43FC-8A43-949C432B7B34}" uniqueName="3" name="Month" queryTableFieldId="3" dataDxfId="12"/>
    <tableColumn id="4" xr3:uid="{DA6BA0F7-8AF4-4CBD-ADEA-BF41697993CC}" uniqueName="4" name="Food" queryTableFieldId="4" dataDxfId="11"/>
    <tableColumn id="5" xr3:uid="{5D1A43AE-85FF-44C1-9E1A-EAEF74BD5977}" uniqueName="5" name="Pan, tobacco and intoxicants" queryTableFieldId="5"/>
    <tableColumn id="6" xr3:uid="{5AFA7EF3-5AC0-419A-AF3A-21AE80B7C590}" uniqueName="6" name="Apparel" queryTableFieldId="6" dataDxfId="10"/>
    <tableColumn id="7" xr3:uid="{0E6528DE-EF93-40DB-A0F3-521224F4FB44}" uniqueName="7" name="Essential Services" queryTableFieldId="7" dataDxfId="9"/>
    <tableColumn id="8" xr3:uid="{E5FA1DB5-1BB3-4470-9EC5-91E7569E523E}" uniqueName="8" name="Healthcare and well being" queryTableFieldId="8" dataDxfId="8"/>
    <tableColumn id="9" xr3:uid="{DD47901C-E871-4118-BA34-F8D87A6DD376}" uniqueName="9" name="Recreation" queryTableFieldId="9"/>
    <tableColumn id="10" xr3:uid="{D005108F-3262-43A9-B16A-1B26CDC8FD5F}" uniqueName="10" name="Education" queryTableFieldId="10"/>
    <tableColumn id="11" xr3:uid="{173219A3-626B-4D12-B271-FABEE74EA221}" uniqueName="11" name="Miscellaneous and General Index" queryTableFieldId="11" dataDxfId="7"/>
    <tableColumn id="12" xr3:uid="{EC29B86B-4A3C-4346-AA73-2DAEF7CB92AA}" uniqueName="12" name="Total" queryTableFieldId="12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A6ED4D-7BC6-4364-8B58-DBC576193C15}" name="Table5" displayName="Table5" ref="A1:L4" totalsRowShown="0">
  <autoFilter ref="A1:L4" xr:uid="{4EA6ED4D-7BC6-4364-8B58-DBC576193C15}"/>
  <tableColumns count="12">
    <tableColumn id="1" xr3:uid="{4EF7F28B-5FAE-4281-9E98-76543A522C89}" name="Sector"/>
    <tableColumn id="2" xr3:uid="{917C79D4-9649-4BFF-901D-8BC6D395461D}" name="Year"/>
    <tableColumn id="3" xr3:uid="{B5577415-5DA9-4703-938D-0B31258BF3C1}" name="Month"/>
    <tableColumn id="4" xr3:uid="{488E21FA-1A19-4798-B23D-7939F1CDB7B2}" name="Food" dataDxfId="5"/>
    <tableColumn id="5" xr3:uid="{C54302B1-DA7D-47C7-9729-3596D60977D3}" name="Pan, tobacco and intoxicants"/>
    <tableColumn id="6" xr3:uid="{59ABC3F0-C6BC-4A38-AFBA-E72D48078486}" name="Apparel" dataDxfId="4"/>
    <tableColumn id="7" xr3:uid="{0E4093F1-5097-40D5-AE06-1F3B2C611FF6}" name="Essential Services" dataDxfId="3"/>
    <tableColumn id="8" xr3:uid="{BCAD5AE8-2734-4866-BFC9-66352F678AFE}" name="Healthcare and well being" dataDxfId="2"/>
    <tableColumn id="9" xr3:uid="{171F5F7C-F107-4AEF-868A-FF3C76DE2279}" name="Recreation"/>
    <tableColumn id="10" xr3:uid="{9D31869F-DB35-4345-85C8-2C300D58B05C}" name="Education"/>
    <tableColumn id="11" xr3:uid="{504C9BA0-A49A-4D9C-A083-B89903207A7C}" name="Miscellaneous and General Index" dataDxfId="1"/>
    <tableColumn id="12" xr3:uid="{717F53AD-C270-42B1-8870-929E07E2B813}" name="Total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77D4-898A-408F-97A5-0B1920091E30}">
  <dimension ref="A1:AD373"/>
  <sheetViews>
    <sheetView topLeftCell="Y1" workbookViewId="0">
      <selection activeCell="D10" sqref="D10"/>
    </sheetView>
  </sheetViews>
  <sheetFormatPr defaultRowHeight="14.4" x14ac:dyDescent="0.3"/>
  <cols>
    <col min="1" max="1" width="11.21875" bestFit="1" customWidth="1"/>
    <col min="2" max="2" width="6.88671875" bestFit="1" customWidth="1"/>
    <col min="3" max="3" width="9.77734375" bestFit="1" customWidth="1"/>
    <col min="4" max="4" width="21" bestFit="1" customWidth="1"/>
    <col min="5" max="5" width="14.77734375" bestFit="1" customWidth="1"/>
    <col min="6" max="6" width="6.21875" bestFit="1" customWidth="1"/>
    <col min="7" max="7" width="18.5546875" bestFit="1" customWidth="1"/>
    <col min="8" max="8" width="13.44140625" bestFit="1" customWidth="1"/>
    <col min="9" max="9" width="7.77734375" bestFit="1" customWidth="1"/>
    <col min="10" max="10" width="12.44140625" bestFit="1" customWidth="1"/>
    <col min="11" max="11" width="20.21875" bestFit="1" customWidth="1"/>
    <col min="12" max="12" width="24.33203125" bestFit="1" customWidth="1"/>
    <col min="13" max="13" width="8.44140625" bestFit="1" customWidth="1"/>
    <col min="14" max="14" width="24.21875" bestFit="1" customWidth="1"/>
    <col min="15" max="15" width="33.5546875" bestFit="1" customWidth="1"/>
    <col min="16" max="16" width="20.33203125" bestFit="1" customWidth="1"/>
    <col min="17" max="17" width="27.88671875" bestFit="1" customWidth="1"/>
    <col min="18" max="18" width="10.21875" bestFit="1" customWidth="1"/>
    <col min="19" max="19" width="11.109375" bestFit="1" customWidth="1"/>
    <col min="20" max="20" width="22.21875" bestFit="1" customWidth="1"/>
    <col min="21" max="21" width="10" bestFit="1" customWidth="1"/>
    <col min="22" max="22" width="14.44140625" bestFit="1" customWidth="1"/>
    <col min="23" max="23" width="28.88671875" bestFit="1" customWidth="1"/>
    <col min="24" max="24" width="8.6640625" bestFit="1" customWidth="1"/>
    <col min="25" max="25" width="29.109375" bestFit="1" customWidth="1"/>
    <col min="26" max="26" width="26.6640625" bestFit="1" customWidth="1"/>
    <col min="27" max="27" width="11.6640625" bestFit="1" customWidth="1"/>
    <col min="28" max="28" width="24.5546875" bestFit="1" customWidth="1"/>
    <col min="29" max="29" width="15.109375" bestFit="1" customWidth="1"/>
    <col min="30" max="30" width="14.66406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34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35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34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36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36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t="s">
        <v>37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35</v>
      </c>
      <c r="B7">
        <v>2013</v>
      </c>
      <c r="C7" t="s">
        <v>36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t="s">
        <v>37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t="s">
        <v>37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t="s">
        <v>37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t="s">
        <v>40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t="s">
        <v>40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41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41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t="s">
        <v>40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35</v>
      </c>
      <c r="B16">
        <v>2013</v>
      </c>
      <c r="C16" t="s">
        <v>41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t="s">
        <v>40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42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42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t="s">
        <v>43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35</v>
      </c>
      <c r="B19">
        <v>2013</v>
      </c>
      <c r="C19" t="s">
        <v>42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t="s">
        <v>43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44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44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t="s">
        <v>45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35</v>
      </c>
      <c r="B22">
        <v>2013</v>
      </c>
      <c r="C22" t="s">
        <v>44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t="s">
        <v>45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46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46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t="s">
        <v>47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35</v>
      </c>
      <c r="B25">
        <v>2013</v>
      </c>
      <c r="C25" t="s">
        <v>46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t="s">
        <v>47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t="s">
        <v>49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35</v>
      </c>
      <c r="B28">
        <v>2013</v>
      </c>
      <c r="C28" t="s">
        <v>48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t="s">
        <v>49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50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50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t="s">
        <v>51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35</v>
      </c>
      <c r="B31">
        <v>2013</v>
      </c>
      <c r="C31" t="s">
        <v>50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t="s">
        <v>51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52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52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t="s">
        <v>53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35</v>
      </c>
      <c r="B34">
        <v>2013</v>
      </c>
      <c r="C34" t="s">
        <v>52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t="s">
        <v>53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54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54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t="s">
        <v>55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35</v>
      </c>
      <c r="B37">
        <v>2013</v>
      </c>
      <c r="C37" t="s">
        <v>54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t="s">
        <v>55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t="s">
        <v>56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35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t="s">
        <v>56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36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36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t="s">
        <v>57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35</v>
      </c>
      <c r="B43">
        <v>2014</v>
      </c>
      <c r="C43" t="s">
        <v>36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t="s">
        <v>57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t="s">
        <v>58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35</v>
      </c>
      <c r="B46">
        <v>2014</v>
      </c>
      <c r="C46" t="s">
        <v>38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t="s">
        <v>58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t="s">
        <v>59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t="s">
        <v>59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41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41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t="s">
        <v>60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35</v>
      </c>
      <c r="B52">
        <v>2014</v>
      </c>
      <c r="C52" t="s">
        <v>41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t="s">
        <v>60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42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42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t="s">
        <v>59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35</v>
      </c>
      <c r="B55">
        <v>2014</v>
      </c>
      <c r="C55" t="s">
        <v>42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t="s">
        <v>59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44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44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t="s">
        <v>61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35</v>
      </c>
      <c r="B58">
        <v>2014</v>
      </c>
      <c r="C58" t="s">
        <v>44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t="s">
        <v>61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46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46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t="s">
        <v>62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35</v>
      </c>
      <c r="B61">
        <v>2014</v>
      </c>
      <c r="C61" t="s">
        <v>46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t="s">
        <v>62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t="s">
        <v>63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35</v>
      </c>
      <c r="B64">
        <v>2014</v>
      </c>
      <c r="C64" t="s">
        <v>48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t="s">
        <v>63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50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50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t="s">
        <v>64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35</v>
      </c>
      <c r="B67">
        <v>2014</v>
      </c>
      <c r="C67" t="s">
        <v>50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t="s">
        <v>64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52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52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t="s">
        <v>65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35</v>
      </c>
      <c r="B70">
        <v>2014</v>
      </c>
      <c r="C70" t="s">
        <v>52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t="s">
        <v>65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54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54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t="s">
        <v>66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35</v>
      </c>
      <c r="B73">
        <v>2014</v>
      </c>
      <c r="C73" t="s">
        <v>54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t="s">
        <v>66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t="s">
        <v>67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35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t="s">
        <v>67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36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36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t="s">
        <v>68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35</v>
      </c>
      <c r="B79">
        <v>2015</v>
      </c>
      <c r="C79" t="s">
        <v>36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t="s">
        <v>68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t="s">
        <v>69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t="s">
        <v>69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t="s">
        <v>70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t="s">
        <v>70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41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41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t="s">
        <v>71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35</v>
      </c>
      <c r="B88">
        <v>2015</v>
      </c>
      <c r="C88" t="s">
        <v>41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t="s">
        <v>71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42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42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t="s">
        <v>72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35</v>
      </c>
      <c r="B91">
        <v>2015</v>
      </c>
      <c r="C91" t="s">
        <v>42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t="s">
        <v>72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44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44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t="s">
        <v>73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35</v>
      </c>
      <c r="B94">
        <v>2015</v>
      </c>
      <c r="C94" t="s">
        <v>44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t="s">
        <v>73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46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46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t="s">
        <v>74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35</v>
      </c>
      <c r="B97">
        <v>2015</v>
      </c>
      <c r="C97" t="s">
        <v>46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t="s">
        <v>74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48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48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t="s">
        <v>75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35</v>
      </c>
      <c r="B100">
        <v>2015</v>
      </c>
      <c r="C100" t="s">
        <v>48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t="s">
        <v>75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50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50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t="s">
        <v>76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35</v>
      </c>
      <c r="B103">
        <v>2015</v>
      </c>
      <c r="C103" t="s">
        <v>50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t="s">
        <v>76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52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52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t="s">
        <v>77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35</v>
      </c>
      <c r="B106">
        <v>2015</v>
      </c>
      <c r="C106" t="s">
        <v>52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t="s">
        <v>77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54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54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t="s">
        <v>76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35</v>
      </c>
      <c r="B109">
        <v>2015</v>
      </c>
      <c r="C109" t="s">
        <v>54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t="s">
        <v>76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t="s">
        <v>78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35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t="s">
        <v>78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36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36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t="s">
        <v>79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35</v>
      </c>
      <c r="B115">
        <v>2016</v>
      </c>
      <c r="C115" t="s">
        <v>36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t="s">
        <v>79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t="s">
        <v>80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t="s">
        <v>80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t="s">
        <v>81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t="s">
        <v>81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41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41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t="s">
        <v>82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35</v>
      </c>
      <c r="B124">
        <v>2016</v>
      </c>
      <c r="C124" t="s">
        <v>41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t="s">
        <v>82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42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42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t="s">
        <v>83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35</v>
      </c>
      <c r="B127">
        <v>2016</v>
      </c>
      <c r="C127" t="s">
        <v>42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t="s">
        <v>83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44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44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t="s">
        <v>84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35</v>
      </c>
      <c r="B130">
        <v>2016</v>
      </c>
      <c r="C130" t="s">
        <v>44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t="s">
        <v>84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46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46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t="s">
        <v>85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35</v>
      </c>
      <c r="B133">
        <v>2016</v>
      </c>
      <c r="C133" t="s">
        <v>46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t="s">
        <v>85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48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48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t="s">
        <v>86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35</v>
      </c>
      <c r="B136">
        <v>2016</v>
      </c>
      <c r="C136" t="s">
        <v>48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t="s">
        <v>86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50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50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t="s">
        <v>87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35</v>
      </c>
      <c r="B139">
        <v>2016</v>
      </c>
      <c r="C139" t="s">
        <v>50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t="s">
        <v>87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52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52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t="s">
        <v>88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35</v>
      </c>
      <c r="B142">
        <v>2016</v>
      </c>
      <c r="C142" t="s">
        <v>52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t="s">
        <v>88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54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54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t="s">
        <v>89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35</v>
      </c>
      <c r="B145">
        <v>2016</v>
      </c>
      <c r="C145" t="s">
        <v>54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t="s">
        <v>89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t="s">
        <v>90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35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t="s">
        <v>90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36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36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t="s">
        <v>91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35</v>
      </c>
      <c r="B151">
        <v>2017</v>
      </c>
      <c r="C151" t="s">
        <v>36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t="s">
        <v>91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t="s">
        <v>92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t="s">
        <v>92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t="s">
        <v>93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t="s">
        <v>93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41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41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t="s">
        <v>94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35</v>
      </c>
      <c r="B160">
        <v>2017</v>
      </c>
      <c r="C160" t="s">
        <v>41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t="s">
        <v>94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42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42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t="s">
        <v>95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35</v>
      </c>
      <c r="B163">
        <v>2017</v>
      </c>
      <c r="C163" t="s">
        <v>42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t="s">
        <v>95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44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44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t="s">
        <v>96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35</v>
      </c>
      <c r="B166">
        <v>2017</v>
      </c>
      <c r="C166" t="s">
        <v>44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t="s">
        <v>96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46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46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t="s">
        <v>97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35</v>
      </c>
      <c r="B169">
        <v>2017</v>
      </c>
      <c r="C169" t="s">
        <v>46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t="s">
        <v>97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48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48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t="s">
        <v>98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35</v>
      </c>
      <c r="B172">
        <v>2017</v>
      </c>
      <c r="C172" t="s">
        <v>48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t="s">
        <v>98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50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50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t="s">
        <v>99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35</v>
      </c>
      <c r="B175">
        <v>2017</v>
      </c>
      <c r="C175" t="s">
        <v>50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t="s">
        <v>99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52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52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t="s">
        <v>100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35</v>
      </c>
      <c r="B178">
        <v>2017</v>
      </c>
      <c r="C178" t="s">
        <v>52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t="s">
        <v>100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54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54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t="s">
        <v>101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35</v>
      </c>
      <c r="B181">
        <v>2017</v>
      </c>
      <c r="C181" t="s">
        <v>54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t="s">
        <v>101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t="s">
        <v>102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35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t="s">
        <v>102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36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36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t="s">
        <v>103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35</v>
      </c>
      <c r="B187">
        <v>2018</v>
      </c>
      <c r="C187" t="s">
        <v>36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t="s">
        <v>103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t="s">
        <v>104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t="s">
        <v>104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t="s">
        <v>105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t="s">
        <v>105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41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41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t="s">
        <v>106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35</v>
      </c>
      <c r="B196">
        <v>2018</v>
      </c>
      <c r="C196" t="s">
        <v>41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t="s">
        <v>106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42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42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t="s">
        <v>107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35</v>
      </c>
      <c r="B199">
        <v>2018</v>
      </c>
      <c r="C199" t="s">
        <v>42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t="s">
        <v>107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44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44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t="s">
        <v>108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35</v>
      </c>
      <c r="B202">
        <v>2018</v>
      </c>
      <c r="C202" t="s">
        <v>44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t="s">
        <v>108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46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46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t="s">
        <v>109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35</v>
      </c>
      <c r="B205">
        <v>2018</v>
      </c>
      <c r="C205" t="s">
        <v>46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t="s">
        <v>109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48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48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t="s">
        <v>110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35</v>
      </c>
      <c r="B208">
        <v>2018</v>
      </c>
      <c r="C208" t="s">
        <v>48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t="s">
        <v>110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50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50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t="s">
        <v>111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35</v>
      </c>
      <c r="B211">
        <v>2018</v>
      </c>
      <c r="C211" t="s">
        <v>50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t="s">
        <v>112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52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52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t="s">
        <v>112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35</v>
      </c>
      <c r="B214">
        <v>2018</v>
      </c>
      <c r="C214" t="s">
        <v>52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t="s">
        <v>112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54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54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t="s">
        <v>113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35</v>
      </c>
      <c r="B217">
        <v>2018</v>
      </c>
      <c r="C217" t="s">
        <v>54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t="s">
        <v>113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t="s">
        <v>114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35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t="s">
        <v>114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36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36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t="s">
        <v>115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35</v>
      </c>
      <c r="B223">
        <v>2019</v>
      </c>
      <c r="C223" t="s">
        <v>36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t="s">
        <v>115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t="s">
        <v>116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t="s">
        <v>116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41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41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 t="s">
        <v>117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35</v>
      </c>
      <c r="B229">
        <v>2019</v>
      </c>
      <c r="C229" t="s">
        <v>41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 t="s">
        <v>117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42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42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 t="s">
        <v>118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35</v>
      </c>
      <c r="B232">
        <v>2019</v>
      </c>
      <c r="C232" t="s">
        <v>42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 t="s">
        <v>118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44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44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 t="s">
        <v>119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35</v>
      </c>
      <c r="B235">
        <v>2019</v>
      </c>
      <c r="C235" t="s">
        <v>44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 t="s">
        <v>119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46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46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 t="s">
        <v>120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35</v>
      </c>
      <c r="B238">
        <v>2019</v>
      </c>
      <c r="C238" t="s">
        <v>46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 t="s">
        <v>120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48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48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 t="s">
        <v>121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35</v>
      </c>
      <c r="B241">
        <v>2019</v>
      </c>
      <c r="C241" t="s">
        <v>48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 t="s">
        <v>121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50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50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 t="s">
        <v>122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35</v>
      </c>
      <c r="B244">
        <v>2019</v>
      </c>
      <c r="C244" t="s">
        <v>50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 t="s">
        <v>122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52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52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 t="s">
        <v>123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35</v>
      </c>
      <c r="B247">
        <v>2019</v>
      </c>
      <c r="C247" t="s">
        <v>52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 t="s">
        <v>123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54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54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 t="s">
        <v>124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35</v>
      </c>
      <c r="B250">
        <v>2019</v>
      </c>
      <c r="C250" t="s">
        <v>54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 t="s">
        <v>124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 t="s">
        <v>125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35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 t="s">
        <v>125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36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36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 t="s">
        <v>126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35</v>
      </c>
      <c r="B256">
        <v>2020</v>
      </c>
      <c r="C256" t="s">
        <v>36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 t="s">
        <v>126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38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38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 t="s">
        <v>127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35</v>
      </c>
      <c r="B259">
        <v>2020</v>
      </c>
      <c r="C259" t="s">
        <v>38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 t="s">
        <v>127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39</v>
      </c>
      <c r="D260">
        <v>147.19999999999999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P260">
        <v>150.1</v>
      </c>
      <c r="U260" t="s">
        <v>32</v>
      </c>
      <c r="V260">
        <v>148.4</v>
      </c>
      <c r="X260">
        <v>154.30000000000001</v>
      </c>
    </row>
    <row r="261" spans="1:30" x14ac:dyDescent="0.3">
      <c r="A261" t="s">
        <v>33</v>
      </c>
      <c r="B261">
        <v>2020</v>
      </c>
      <c r="C261" t="s">
        <v>39</v>
      </c>
      <c r="D261">
        <v>151.80000000000001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P261">
        <v>153.5</v>
      </c>
      <c r="U261" t="s">
        <v>128</v>
      </c>
      <c r="V261">
        <v>137.1</v>
      </c>
      <c r="X261">
        <v>144.80000000000001</v>
      </c>
    </row>
    <row r="262" spans="1:30" x14ac:dyDescent="0.3">
      <c r="A262" t="s">
        <v>35</v>
      </c>
      <c r="B262">
        <v>2020</v>
      </c>
      <c r="C262" t="s">
        <v>39</v>
      </c>
      <c r="D262">
        <v>148.69999999999999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P262">
        <v>151.4</v>
      </c>
      <c r="U262" t="s">
        <v>128</v>
      </c>
      <c r="V262">
        <v>144.1</v>
      </c>
      <c r="X262">
        <v>150.69999999999999</v>
      </c>
    </row>
    <row r="263" spans="1:30" x14ac:dyDescent="0.3">
      <c r="A263" t="s">
        <v>30</v>
      </c>
      <c r="B263">
        <v>2020</v>
      </c>
      <c r="C263" t="s">
        <v>41</v>
      </c>
      <c r="U263" t="s">
        <v>32</v>
      </c>
    </row>
    <row r="264" spans="1:30" x14ac:dyDescent="0.3">
      <c r="A264" t="s">
        <v>33</v>
      </c>
      <c r="B264">
        <v>2020</v>
      </c>
      <c r="C264" t="s">
        <v>41</v>
      </c>
      <c r="U264" t="s">
        <v>32</v>
      </c>
    </row>
    <row r="265" spans="1:30" x14ac:dyDescent="0.3">
      <c r="A265" t="s">
        <v>35</v>
      </c>
      <c r="B265">
        <v>2020</v>
      </c>
      <c r="C265" t="s">
        <v>41</v>
      </c>
      <c r="U265" t="s">
        <v>32</v>
      </c>
    </row>
    <row r="266" spans="1:30" x14ac:dyDescent="0.3">
      <c r="A266" t="s">
        <v>30</v>
      </c>
      <c r="B266">
        <v>2020</v>
      </c>
      <c r="C266" t="s">
        <v>42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42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 t="s">
        <v>129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35</v>
      </c>
      <c r="B268">
        <v>2020</v>
      </c>
      <c r="C268" t="s">
        <v>42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 t="s">
        <v>129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44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44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t="s">
        <v>129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35</v>
      </c>
      <c r="B271">
        <v>2020</v>
      </c>
      <c r="C271" t="s">
        <v>44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t="s">
        <v>129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46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46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 t="s">
        <v>130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35</v>
      </c>
      <c r="B274">
        <v>2020</v>
      </c>
      <c r="C274" t="s">
        <v>46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 t="s">
        <v>130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48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48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 t="s">
        <v>131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35</v>
      </c>
      <c r="B277">
        <v>2020</v>
      </c>
      <c r="C277" t="s">
        <v>48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 t="s">
        <v>131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50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50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 t="s">
        <v>132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35</v>
      </c>
      <c r="B280">
        <v>2020</v>
      </c>
      <c r="C280" t="s">
        <v>50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 t="s">
        <v>132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52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52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 t="s">
        <v>133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35</v>
      </c>
      <c r="B283">
        <v>2020</v>
      </c>
      <c r="C283" t="s">
        <v>52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 t="s">
        <v>133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54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54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 t="s">
        <v>134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35</v>
      </c>
      <c r="B286">
        <v>2020</v>
      </c>
      <c r="C286" t="s">
        <v>54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 t="s">
        <v>134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 t="s">
        <v>135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35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 t="s">
        <v>135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36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36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 t="s">
        <v>136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35</v>
      </c>
      <c r="B292">
        <v>2021</v>
      </c>
      <c r="C292" t="s">
        <v>36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 t="s">
        <v>136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38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137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38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 t="s">
        <v>138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35</v>
      </c>
      <c r="B295">
        <v>2021</v>
      </c>
      <c r="C295" t="s">
        <v>38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 t="s">
        <v>138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39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137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39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 t="s">
        <v>139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35</v>
      </c>
      <c r="B298">
        <v>2021</v>
      </c>
      <c r="C298" t="s">
        <v>39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 t="s">
        <v>139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41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41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 t="s">
        <v>140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35</v>
      </c>
      <c r="B301">
        <v>2021</v>
      </c>
      <c r="C301" t="s">
        <v>41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 t="s">
        <v>140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42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42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 t="s">
        <v>141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35</v>
      </c>
      <c r="B304">
        <v>2021</v>
      </c>
      <c r="C304" t="s">
        <v>42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 t="s">
        <v>141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44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44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 t="s">
        <v>142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35</v>
      </c>
      <c r="B307">
        <v>2021</v>
      </c>
      <c r="C307" t="s">
        <v>44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 t="s">
        <v>142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46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46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 t="s">
        <v>143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35</v>
      </c>
      <c r="B310">
        <v>2021</v>
      </c>
      <c r="C310" t="s">
        <v>46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 t="s">
        <v>143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48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48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 t="s">
        <v>143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35</v>
      </c>
      <c r="B313">
        <v>2021</v>
      </c>
      <c r="C313" t="s">
        <v>48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 t="s">
        <v>143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50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50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 t="s">
        <v>144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35</v>
      </c>
      <c r="B316">
        <v>2021</v>
      </c>
      <c r="C316" t="s">
        <v>50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 t="s">
        <v>144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52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52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 t="s">
        <v>145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35</v>
      </c>
      <c r="B319">
        <v>2021</v>
      </c>
      <c r="C319" t="s">
        <v>52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 t="s">
        <v>145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54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54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 t="s">
        <v>146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35</v>
      </c>
      <c r="B322">
        <v>2021</v>
      </c>
      <c r="C322" t="s">
        <v>54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 t="s">
        <v>146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 t="s">
        <v>147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35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 t="s">
        <v>147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36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36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 t="s">
        <v>148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35</v>
      </c>
      <c r="B328">
        <v>2022</v>
      </c>
      <c r="C328" t="s">
        <v>36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 t="s">
        <v>148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38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38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 t="s">
        <v>149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35</v>
      </c>
      <c r="B331">
        <v>2022</v>
      </c>
      <c r="C331" t="s">
        <v>38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 t="s">
        <v>149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39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39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 t="s">
        <v>150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35</v>
      </c>
      <c r="B334">
        <v>2022</v>
      </c>
      <c r="C334" t="s">
        <v>39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 t="s">
        <v>150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41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41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 t="s">
        <v>151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35</v>
      </c>
      <c r="B337">
        <v>2022</v>
      </c>
      <c r="C337" t="s">
        <v>41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 t="s">
        <v>151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42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42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 t="s">
        <v>152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35</v>
      </c>
      <c r="B340">
        <v>2022</v>
      </c>
      <c r="C340" t="s">
        <v>42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 t="s">
        <v>152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44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44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 t="s">
        <v>153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35</v>
      </c>
      <c r="B343">
        <v>2022</v>
      </c>
      <c r="C343" t="s">
        <v>44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 t="s">
        <v>153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46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46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 t="s">
        <v>154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35</v>
      </c>
      <c r="B346">
        <v>2022</v>
      </c>
      <c r="C346" t="s">
        <v>46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 t="s">
        <v>154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48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48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 t="s">
        <v>155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35</v>
      </c>
      <c r="B349">
        <v>2022</v>
      </c>
      <c r="C349" t="s">
        <v>48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 t="s">
        <v>155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50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50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 t="s">
        <v>156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35</v>
      </c>
      <c r="B352">
        <v>2022</v>
      </c>
      <c r="C352" t="s">
        <v>50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 t="s">
        <v>156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52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52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 t="s">
        <v>157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35</v>
      </c>
      <c r="B355">
        <v>2022</v>
      </c>
      <c r="C355" t="s">
        <v>52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 t="s">
        <v>157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54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54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 t="s">
        <v>158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35</v>
      </c>
      <c r="B358">
        <v>2022</v>
      </c>
      <c r="C358" t="s">
        <v>54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 t="s">
        <v>158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 t="s">
        <v>159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35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 t="s">
        <v>159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36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36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 t="s">
        <v>160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35</v>
      </c>
      <c r="B364">
        <v>2023</v>
      </c>
      <c r="C364" t="s">
        <v>36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 t="s">
        <v>160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38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38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 t="s">
        <v>160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35</v>
      </c>
      <c r="B367">
        <v>2023</v>
      </c>
      <c r="C367" t="s">
        <v>38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 t="s">
        <v>160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39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137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39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 t="s">
        <v>161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35</v>
      </c>
      <c r="B370">
        <v>2023</v>
      </c>
      <c r="C370" t="s">
        <v>39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 t="s">
        <v>161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41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137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41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 t="s">
        <v>162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35</v>
      </c>
      <c r="B373">
        <v>2023</v>
      </c>
      <c r="C373" t="s">
        <v>41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 t="s">
        <v>162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F5B2-5B5B-4D7D-B551-903B08C77EFD}">
  <dimension ref="A1:A19"/>
  <sheetViews>
    <sheetView tabSelected="1" workbookViewId="0">
      <selection activeCell="D10" sqref="D10"/>
    </sheetView>
  </sheetViews>
  <sheetFormatPr defaultRowHeight="14.4" x14ac:dyDescent="0.3"/>
  <sheetData>
    <row r="1" spans="1:1" ht="15.6" x14ac:dyDescent="0.3">
      <c r="A1" s="73" t="s">
        <v>218</v>
      </c>
    </row>
    <row r="2" spans="1:1" ht="15.6" x14ac:dyDescent="0.3">
      <c r="A2" s="74" t="s">
        <v>219</v>
      </c>
    </row>
    <row r="3" spans="1:1" ht="15.6" x14ac:dyDescent="0.3">
      <c r="A3" s="75" t="s">
        <v>220</v>
      </c>
    </row>
    <row r="4" spans="1:1" ht="15.6" x14ac:dyDescent="0.3">
      <c r="A4" s="76" t="s">
        <v>221</v>
      </c>
    </row>
    <row r="5" spans="1:1" ht="15.6" x14ac:dyDescent="0.3">
      <c r="A5" s="73" t="s">
        <v>222</v>
      </c>
    </row>
    <row r="6" spans="1:1" ht="15.6" x14ac:dyDescent="0.3">
      <c r="A6" s="77" t="s">
        <v>223</v>
      </c>
    </row>
    <row r="7" spans="1:1" ht="15.6" x14ac:dyDescent="0.3">
      <c r="A7" s="77" t="s">
        <v>224</v>
      </c>
    </row>
    <row r="8" spans="1:1" ht="15.6" x14ac:dyDescent="0.3">
      <c r="A8" s="78"/>
    </row>
    <row r="9" spans="1:1" ht="15.6" x14ac:dyDescent="0.3">
      <c r="A9" s="73" t="s">
        <v>225</v>
      </c>
    </row>
    <row r="10" spans="1:1" ht="15.6" x14ac:dyDescent="0.3">
      <c r="A10" s="77" t="s">
        <v>226</v>
      </c>
    </row>
    <row r="11" spans="1:1" ht="15.6" x14ac:dyDescent="0.3">
      <c r="A11" s="77" t="s">
        <v>227</v>
      </c>
    </row>
    <row r="12" spans="1:1" ht="15.6" x14ac:dyDescent="0.3">
      <c r="A12" s="79"/>
    </row>
    <row r="13" spans="1:1" ht="15.6" x14ac:dyDescent="0.3">
      <c r="A13" s="73" t="s">
        <v>228</v>
      </c>
    </row>
    <row r="14" spans="1:1" ht="15.6" x14ac:dyDescent="0.3">
      <c r="A14" s="80" t="s">
        <v>229</v>
      </c>
    </row>
    <row r="15" spans="1:1" ht="15.6" x14ac:dyDescent="0.3">
      <c r="A15" s="78"/>
    </row>
    <row r="16" spans="1:1" ht="15.6" x14ac:dyDescent="0.3">
      <c r="A16" s="73" t="s">
        <v>230</v>
      </c>
    </row>
    <row r="17" spans="1:1" ht="15.6" x14ac:dyDescent="0.3">
      <c r="A17" s="78"/>
    </row>
    <row r="18" spans="1:1" ht="15.6" x14ac:dyDescent="0.3">
      <c r="A18" s="77" t="s">
        <v>231</v>
      </c>
    </row>
    <row r="19" spans="1:1" ht="15.6" x14ac:dyDescent="0.3">
      <c r="A19" s="77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6ACD-4939-4F35-98AA-90A7326AA364}">
  <dimension ref="A1:AD373"/>
  <sheetViews>
    <sheetView topLeftCell="Q1" workbookViewId="0">
      <selection activeCell="U289" sqref="U289:U358"/>
    </sheetView>
  </sheetViews>
  <sheetFormatPr defaultRowHeight="14.4" x14ac:dyDescent="0.3"/>
  <cols>
    <col min="1" max="1" width="11.21875" bestFit="1" customWidth="1"/>
    <col min="2" max="2" width="6.88671875" bestFit="1" customWidth="1"/>
    <col min="3" max="3" width="9.77734375" bestFit="1" customWidth="1"/>
    <col min="4" max="4" width="21" bestFit="1" customWidth="1"/>
    <col min="5" max="5" width="14.88671875" bestFit="1" customWidth="1"/>
    <col min="6" max="6" width="10.5546875" bestFit="1" customWidth="1"/>
    <col min="7" max="7" width="18.6640625" bestFit="1" customWidth="1"/>
    <col min="8" max="8" width="13.5546875" bestFit="1" customWidth="1"/>
    <col min="9" max="9" width="10.5546875" bestFit="1" customWidth="1"/>
    <col min="10" max="10" width="12.5546875" bestFit="1" customWidth="1"/>
    <col min="11" max="11" width="20.33203125" bestFit="1" customWidth="1"/>
    <col min="12" max="12" width="24.44140625" bestFit="1" customWidth="1"/>
    <col min="13" max="13" width="10.5546875" bestFit="1" customWidth="1"/>
    <col min="14" max="14" width="24.33203125" bestFit="1" customWidth="1"/>
    <col min="15" max="15" width="33.6640625" bestFit="1" customWidth="1"/>
    <col min="16" max="16" width="20.44140625" bestFit="1" customWidth="1"/>
    <col min="17" max="17" width="28" bestFit="1" customWidth="1"/>
    <col min="18" max="18" width="10.5546875" bestFit="1" customWidth="1"/>
    <col min="19" max="19" width="11.21875" bestFit="1" customWidth="1"/>
    <col min="20" max="20" width="22.33203125" bestFit="1" customWidth="1"/>
    <col min="21" max="21" width="10" bestFit="1" customWidth="1"/>
    <col min="22" max="22" width="14.5546875" bestFit="1" customWidth="1"/>
    <col min="23" max="23" width="29" bestFit="1" customWidth="1"/>
    <col min="24" max="24" width="10.5546875" bestFit="1" customWidth="1"/>
    <col min="25" max="25" width="29.21875" bestFit="1" customWidth="1"/>
    <col min="26" max="26" width="26.77734375" bestFit="1" customWidth="1"/>
    <col min="27" max="27" width="11.77734375" bestFit="1" customWidth="1"/>
    <col min="28" max="28" width="24.6640625" bestFit="1" customWidth="1"/>
    <col min="29" max="29" width="15.21875" bestFit="1" customWidth="1"/>
    <col min="30" max="30" width="14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idden="1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hidden="1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34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hidden="1" x14ac:dyDescent="0.3">
      <c r="A4" t="s">
        <v>35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34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hidden="1" x14ac:dyDescent="0.3">
      <c r="A5" t="s">
        <v>30</v>
      </c>
      <c r="B5">
        <v>2013</v>
      </c>
      <c r="C5" t="s">
        <v>36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hidden="1" x14ac:dyDescent="0.3">
      <c r="A6" t="s">
        <v>33</v>
      </c>
      <c r="B6">
        <v>2013</v>
      </c>
      <c r="C6" t="s">
        <v>36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t="s">
        <v>37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hidden="1" x14ac:dyDescent="0.3">
      <c r="A7" t="s">
        <v>35</v>
      </c>
      <c r="B7">
        <v>2013</v>
      </c>
      <c r="C7" t="s">
        <v>36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t="s">
        <v>37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hidden="1" x14ac:dyDescent="0.3">
      <c r="A8" t="s">
        <v>30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hidden="1" x14ac:dyDescent="0.3">
      <c r="A9" t="s">
        <v>33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t="s">
        <v>37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hidden="1" x14ac:dyDescent="0.3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t="s">
        <v>37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hidden="1" x14ac:dyDescent="0.3">
      <c r="A11" t="s">
        <v>30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hidden="1" x14ac:dyDescent="0.3">
      <c r="A12" t="s">
        <v>33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t="s">
        <v>40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hidden="1" x14ac:dyDescent="0.3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t="s">
        <v>40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hidden="1" x14ac:dyDescent="0.3">
      <c r="A14" t="s">
        <v>30</v>
      </c>
      <c r="B14">
        <v>2013</v>
      </c>
      <c r="C14" t="s">
        <v>41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hidden="1" x14ac:dyDescent="0.3">
      <c r="A15" t="s">
        <v>33</v>
      </c>
      <c r="B15">
        <v>2013</v>
      </c>
      <c r="C15" t="s">
        <v>41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t="s">
        <v>40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hidden="1" x14ac:dyDescent="0.3">
      <c r="A16" t="s">
        <v>35</v>
      </c>
      <c r="B16">
        <v>2013</v>
      </c>
      <c r="C16" t="s">
        <v>41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t="s">
        <v>40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hidden="1" x14ac:dyDescent="0.3">
      <c r="A17" t="s">
        <v>30</v>
      </c>
      <c r="B17">
        <v>2013</v>
      </c>
      <c r="C17" t="s">
        <v>42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hidden="1" x14ac:dyDescent="0.3">
      <c r="A18" t="s">
        <v>33</v>
      </c>
      <c r="B18">
        <v>2013</v>
      </c>
      <c r="C18" t="s">
        <v>42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t="s">
        <v>43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hidden="1" x14ac:dyDescent="0.3">
      <c r="A19" t="s">
        <v>35</v>
      </c>
      <c r="B19">
        <v>2013</v>
      </c>
      <c r="C19" t="s">
        <v>42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t="s">
        <v>43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hidden="1" x14ac:dyDescent="0.3">
      <c r="A20" t="s">
        <v>30</v>
      </c>
      <c r="B20">
        <v>2013</v>
      </c>
      <c r="C20" t="s">
        <v>44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hidden="1" x14ac:dyDescent="0.3">
      <c r="A21" t="s">
        <v>33</v>
      </c>
      <c r="B21">
        <v>2013</v>
      </c>
      <c r="C21" t="s">
        <v>44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t="s">
        <v>45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hidden="1" x14ac:dyDescent="0.3">
      <c r="A22" t="s">
        <v>35</v>
      </c>
      <c r="B22">
        <v>2013</v>
      </c>
      <c r="C22" t="s">
        <v>44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t="s">
        <v>45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hidden="1" x14ac:dyDescent="0.3">
      <c r="A23" t="s">
        <v>30</v>
      </c>
      <c r="B23">
        <v>2013</v>
      </c>
      <c r="C23" t="s">
        <v>46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hidden="1" x14ac:dyDescent="0.3">
      <c r="A24" t="s">
        <v>33</v>
      </c>
      <c r="B24">
        <v>2013</v>
      </c>
      <c r="C24" t="s">
        <v>46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t="s">
        <v>47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hidden="1" x14ac:dyDescent="0.3">
      <c r="A25" t="s">
        <v>35</v>
      </c>
      <c r="B25">
        <v>2013</v>
      </c>
      <c r="C25" t="s">
        <v>46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t="s">
        <v>47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hidden="1" x14ac:dyDescent="0.3">
      <c r="A26" t="s">
        <v>30</v>
      </c>
      <c r="B26">
        <v>2013</v>
      </c>
      <c r="C26" t="s">
        <v>48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hidden="1" x14ac:dyDescent="0.3">
      <c r="A27" t="s">
        <v>33</v>
      </c>
      <c r="B27">
        <v>2013</v>
      </c>
      <c r="C27" t="s">
        <v>48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t="s">
        <v>49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hidden="1" x14ac:dyDescent="0.3">
      <c r="A28" t="s">
        <v>35</v>
      </c>
      <c r="B28">
        <v>2013</v>
      </c>
      <c r="C28" t="s">
        <v>48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t="s">
        <v>49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hidden="1" x14ac:dyDescent="0.3">
      <c r="A29" t="s">
        <v>30</v>
      </c>
      <c r="B29">
        <v>2013</v>
      </c>
      <c r="C29" t="s">
        <v>50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hidden="1" x14ac:dyDescent="0.3">
      <c r="A30" t="s">
        <v>33</v>
      </c>
      <c r="B30">
        <v>2013</v>
      </c>
      <c r="C30" t="s">
        <v>50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t="s">
        <v>51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hidden="1" x14ac:dyDescent="0.3">
      <c r="A31" t="s">
        <v>35</v>
      </c>
      <c r="B31">
        <v>2013</v>
      </c>
      <c r="C31" t="s">
        <v>50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t="s">
        <v>51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hidden="1" x14ac:dyDescent="0.3">
      <c r="A32" t="s">
        <v>30</v>
      </c>
      <c r="B32">
        <v>2013</v>
      </c>
      <c r="C32" t="s">
        <v>52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hidden="1" x14ac:dyDescent="0.3">
      <c r="A33" t="s">
        <v>33</v>
      </c>
      <c r="B33">
        <v>2013</v>
      </c>
      <c r="C33" t="s">
        <v>52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t="s">
        <v>53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hidden="1" x14ac:dyDescent="0.3">
      <c r="A34" t="s">
        <v>35</v>
      </c>
      <c r="B34">
        <v>2013</v>
      </c>
      <c r="C34" t="s">
        <v>52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t="s">
        <v>53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hidden="1" x14ac:dyDescent="0.3">
      <c r="A35" t="s">
        <v>30</v>
      </c>
      <c r="B35">
        <v>2013</v>
      </c>
      <c r="C35" t="s">
        <v>54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hidden="1" x14ac:dyDescent="0.3">
      <c r="A36" t="s">
        <v>33</v>
      </c>
      <c r="B36">
        <v>2013</v>
      </c>
      <c r="C36" t="s">
        <v>54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t="s">
        <v>55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hidden="1" x14ac:dyDescent="0.3">
      <c r="A37" t="s">
        <v>35</v>
      </c>
      <c r="B37">
        <v>2013</v>
      </c>
      <c r="C37" t="s">
        <v>54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t="s">
        <v>55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hidden="1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hidden="1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t="s">
        <v>56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hidden="1" x14ac:dyDescent="0.3">
      <c r="A40" t="s">
        <v>35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t="s">
        <v>56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hidden="1" x14ac:dyDescent="0.3">
      <c r="A41" t="s">
        <v>30</v>
      </c>
      <c r="B41">
        <v>2014</v>
      </c>
      <c r="C41" t="s">
        <v>36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hidden="1" x14ac:dyDescent="0.3">
      <c r="A42" t="s">
        <v>33</v>
      </c>
      <c r="B42">
        <v>2014</v>
      </c>
      <c r="C42" t="s">
        <v>36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t="s">
        <v>57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hidden="1" x14ac:dyDescent="0.3">
      <c r="A43" t="s">
        <v>35</v>
      </c>
      <c r="B43">
        <v>2014</v>
      </c>
      <c r="C43" t="s">
        <v>36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t="s">
        <v>57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hidden="1" x14ac:dyDescent="0.3">
      <c r="A44" t="s">
        <v>30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hidden="1" x14ac:dyDescent="0.3">
      <c r="A45" t="s">
        <v>33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t="s">
        <v>58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hidden="1" x14ac:dyDescent="0.3">
      <c r="A46" t="s">
        <v>35</v>
      </c>
      <c r="B46">
        <v>2014</v>
      </c>
      <c r="C46" t="s">
        <v>38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t="s">
        <v>58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hidden="1" x14ac:dyDescent="0.3">
      <c r="A47" t="s">
        <v>30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hidden="1" x14ac:dyDescent="0.3">
      <c r="A48" t="s">
        <v>33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t="s">
        <v>59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hidden="1" x14ac:dyDescent="0.3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t="s">
        <v>59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hidden="1" x14ac:dyDescent="0.3">
      <c r="A50" t="s">
        <v>30</v>
      </c>
      <c r="B50">
        <v>2014</v>
      </c>
      <c r="C50" t="s">
        <v>41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hidden="1" x14ac:dyDescent="0.3">
      <c r="A51" t="s">
        <v>33</v>
      </c>
      <c r="B51">
        <v>2014</v>
      </c>
      <c r="C51" t="s">
        <v>41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t="s">
        <v>60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hidden="1" x14ac:dyDescent="0.3">
      <c r="A52" t="s">
        <v>35</v>
      </c>
      <c r="B52">
        <v>2014</v>
      </c>
      <c r="C52" t="s">
        <v>41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t="s">
        <v>60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hidden="1" x14ac:dyDescent="0.3">
      <c r="A53" t="s">
        <v>30</v>
      </c>
      <c r="B53">
        <v>2014</v>
      </c>
      <c r="C53" t="s">
        <v>42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hidden="1" x14ac:dyDescent="0.3">
      <c r="A54" t="s">
        <v>33</v>
      </c>
      <c r="B54">
        <v>2014</v>
      </c>
      <c r="C54" t="s">
        <v>42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t="s">
        <v>59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hidden="1" x14ac:dyDescent="0.3">
      <c r="A55" t="s">
        <v>35</v>
      </c>
      <c r="B55">
        <v>2014</v>
      </c>
      <c r="C55" t="s">
        <v>42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t="s">
        <v>59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hidden="1" x14ac:dyDescent="0.3">
      <c r="A56" t="s">
        <v>30</v>
      </c>
      <c r="B56">
        <v>2014</v>
      </c>
      <c r="C56" t="s">
        <v>44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hidden="1" x14ac:dyDescent="0.3">
      <c r="A57" t="s">
        <v>33</v>
      </c>
      <c r="B57">
        <v>2014</v>
      </c>
      <c r="C57" t="s">
        <v>44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t="s">
        <v>61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hidden="1" x14ac:dyDescent="0.3">
      <c r="A58" t="s">
        <v>35</v>
      </c>
      <c r="B58">
        <v>2014</v>
      </c>
      <c r="C58" t="s">
        <v>44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t="s">
        <v>61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hidden="1" x14ac:dyDescent="0.3">
      <c r="A59" t="s">
        <v>30</v>
      </c>
      <c r="B59">
        <v>2014</v>
      </c>
      <c r="C59" t="s">
        <v>46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hidden="1" x14ac:dyDescent="0.3">
      <c r="A60" t="s">
        <v>33</v>
      </c>
      <c r="B60">
        <v>2014</v>
      </c>
      <c r="C60" t="s">
        <v>46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t="s">
        <v>62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hidden="1" x14ac:dyDescent="0.3">
      <c r="A61" t="s">
        <v>35</v>
      </c>
      <c r="B61">
        <v>2014</v>
      </c>
      <c r="C61" t="s">
        <v>46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t="s">
        <v>62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hidden="1" x14ac:dyDescent="0.3">
      <c r="A62" t="s">
        <v>30</v>
      </c>
      <c r="B62">
        <v>2014</v>
      </c>
      <c r="C62" t="s">
        <v>48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hidden="1" x14ac:dyDescent="0.3">
      <c r="A63" t="s">
        <v>33</v>
      </c>
      <c r="B63">
        <v>2014</v>
      </c>
      <c r="C63" t="s">
        <v>48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t="s">
        <v>63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hidden="1" x14ac:dyDescent="0.3">
      <c r="A64" t="s">
        <v>35</v>
      </c>
      <c r="B64">
        <v>2014</v>
      </c>
      <c r="C64" t="s">
        <v>48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t="s">
        <v>63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hidden="1" x14ac:dyDescent="0.3">
      <c r="A65" t="s">
        <v>30</v>
      </c>
      <c r="B65">
        <v>2014</v>
      </c>
      <c r="C65" t="s">
        <v>50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hidden="1" x14ac:dyDescent="0.3">
      <c r="A66" t="s">
        <v>33</v>
      </c>
      <c r="B66">
        <v>2014</v>
      </c>
      <c r="C66" t="s">
        <v>50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t="s">
        <v>64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hidden="1" x14ac:dyDescent="0.3">
      <c r="A67" t="s">
        <v>35</v>
      </c>
      <c r="B67">
        <v>2014</v>
      </c>
      <c r="C67" t="s">
        <v>50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t="s">
        <v>64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hidden="1" x14ac:dyDescent="0.3">
      <c r="A68" t="s">
        <v>30</v>
      </c>
      <c r="B68">
        <v>2014</v>
      </c>
      <c r="C68" t="s">
        <v>52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hidden="1" x14ac:dyDescent="0.3">
      <c r="A69" t="s">
        <v>33</v>
      </c>
      <c r="B69">
        <v>2014</v>
      </c>
      <c r="C69" t="s">
        <v>52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t="s">
        <v>65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hidden="1" x14ac:dyDescent="0.3">
      <c r="A70" t="s">
        <v>35</v>
      </c>
      <c r="B70">
        <v>2014</v>
      </c>
      <c r="C70" t="s">
        <v>52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t="s">
        <v>65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hidden="1" x14ac:dyDescent="0.3">
      <c r="A71" t="s">
        <v>30</v>
      </c>
      <c r="B71">
        <v>2014</v>
      </c>
      <c r="C71" t="s">
        <v>54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hidden="1" x14ac:dyDescent="0.3">
      <c r="A72" t="s">
        <v>33</v>
      </c>
      <c r="B72">
        <v>2014</v>
      </c>
      <c r="C72" t="s">
        <v>54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t="s">
        <v>66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hidden="1" x14ac:dyDescent="0.3">
      <c r="A73" t="s">
        <v>35</v>
      </c>
      <c r="B73">
        <v>2014</v>
      </c>
      <c r="C73" t="s">
        <v>54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t="s">
        <v>66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hidden="1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hidden="1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t="s">
        <v>67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hidden="1" x14ac:dyDescent="0.3">
      <c r="A76" t="s">
        <v>35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t="s">
        <v>67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hidden="1" x14ac:dyDescent="0.3">
      <c r="A77" t="s">
        <v>30</v>
      </c>
      <c r="B77">
        <v>2015</v>
      </c>
      <c r="C77" t="s">
        <v>36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hidden="1" x14ac:dyDescent="0.3">
      <c r="A78" t="s">
        <v>33</v>
      </c>
      <c r="B78">
        <v>2015</v>
      </c>
      <c r="C78" t="s">
        <v>36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t="s">
        <v>68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hidden="1" x14ac:dyDescent="0.3">
      <c r="A79" t="s">
        <v>35</v>
      </c>
      <c r="B79">
        <v>2015</v>
      </c>
      <c r="C79" t="s">
        <v>36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t="s">
        <v>68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hidden="1" x14ac:dyDescent="0.3">
      <c r="A80" t="s">
        <v>30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hidden="1" x14ac:dyDescent="0.3">
      <c r="A81" t="s">
        <v>33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t="s">
        <v>69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hidden="1" x14ac:dyDescent="0.3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t="s">
        <v>69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hidden="1" x14ac:dyDescent="0.3">
      <c r="A83" t="s">
        <v>30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hidden="1" x14ac:dyDescent="0.3">
      <c r="A84" t="s">
        <v>33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t="s">
        <v>70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hidden="1" x14ac:dyDescent="0.3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t="s">
        <v>70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hidden="1" x14ac:dyDescent="0.3">
      <c r="A86" t="s">
        <v>30</v>
      </c>
      <c r="B86">
        <v>2015</v>
      </c>
      <c r="C86" t="s">
        <v>41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hidden="1" x14ac:dyDescent="0.3">
      <c r="A87" t="s">
        <v>33</v>
      </c>
      <c r="B87">
        <v>2015</v>
      </c>
      <c r="C87" t="s">
        <v>41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t="s">
        <v>71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hidden="1" x14ac:dyDescent="0.3">
      <c r="A88" t="s">
        <v>35</v>
      </c>
      <c r="B88">
        <v>2015</v>
      </c>
      <c r="C88" t="s">
        <v>41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t="s">
        <v>71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hidden="1" x14ac:dyDescent="0.3">
      <c r="A89" t="s">
        <v>30</v>
      </c>
      <c r="B89">
        <v>2015</v>
      </c>
      <c r="C89" t="s">
        <v>42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hidden="1" x14ac:dyDescent="0.3">
      <c r="A90" t="s">
        <v>33</v>
      </c>
      <c r="B90">
        <v>2015</v>
      </c>
      <c r="C90" t="s">
        <v>42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t="s">
        <v>72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hidden="1" x14ac:dyDescent="0.3">
      <c r="A91" t="s">
        <v>35</v>
      </c>
      <c r="B91">
        <v>2015</v>
      </c>
      <c r="C91" t="s">
        <v>42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t="s">
        <v>72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hidden="1" x14ac:dyDescent="0.3">
      <c r="A92" t="s">
        <v>30</v>
      </c>
      <c r="B92">
        <v>2015</v>
      </c>
      <c r="C92" t="s">
        <v>44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hidden="1" x14ac:dyDescent="0.3">
      <c r="A93" t="s">
        <v>33</v>
      </c>
      <c r="B93">
        <v>2015</v>
      </c>
      <c r="C93" t="s">
        <v>44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t="s">
        <v>73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hidden="1" x14ac:dyDescent="0.3">
      <c r="A94" t="s">
        <v>35</v>
      </c>
      <c r="B94">
        <v>2015</v>
      </c>
      <c r="C94" t="s">
        <v>44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t="s">
        <v>73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hidden="1" x14ac:dyDescent="0.3">
      <c r="A95" t="s">
        <v>30</v>
      </c>
      <c r="B95">
        <v>2015</v>
      </c>
      <c r="C95" t="s">
        <v>46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hidden="1" x14ac:dyDescent="0.3">
      <c r="A96" t="s">
        <v>33</v>
      </c>
      <c r="B96">
        <v>2015</v>
      </c>
      <c r="C96" t="s">
        <v>46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t="s">
        <v>74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hidden="1" x14ac:dyDescent="0.3">
      <c r="A97" t="s">
        <v>35</v>
      </c>
      <c r="B97">
        <v>2015</v>
      </c>
      <c r="C97" t="s">
        <v>46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t="s">
        <v>74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hidden="1" x14ac:dyDescent="0.3">
      <c r="A98" t="s">
        <v>30</v>
      </c>
      <c r="B98">
        <v>2015</v>
      </c>
      <c r="C98" t="s">
        <v>48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hidden="1" x14ac:dyDescent="0.3">
      <c r="A99" t="s">
        <v>33</v>
      </c>
      <c r="B99">
        <v>2015</v>
      </c>
      <c r="C99" t="s">
        <v>48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t="s">
        <v>75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hidden="1" x14ac:dyDescent="0.3">
      <c r="A100" t="s">
        <v>35</v>
      </c>
      <c r="B100">
        <v>2015</v>
      </c>
      <c r="C100" t="s">
        <v>48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t="s">
        <v>75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hidden="1" x14ac:dyDescent="0.3">
      <c r="A101" t="s">
        <v>30</v>
      </c>
      <c r="B101">
        <v>2015</v>
      </c>
      <c r="C101" t="s">
        <v>50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hidden="1" x14ac:dyDescent="0.3">
      <c r="A102" t="s">
        <v>33</v>
      </c>
      <c r="B102">
        <v>2015</v>
      </c>
      <c r="C102" t="s">
        <v>50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t="s">
        <v>76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hidden="1" x14ac:dyDescent="0.3">
      <c r="A103" t="s">
        <v>35</v>
      </c>
      <c r="B103">
        <v>2015</v>
      </c>
      <c r="C103" t="s">
        <v>50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t="s">
        <v>76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hidden="1" x14ac:dyDescent="0.3">
      <c r="A104" t="s">
        <v>30</v>
      </c>
      <c r="B104">
        <v>2015</v>
      </c>
      <c r="C104" t="s">
        <v>52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hidden="1" x14ac:dyDescent="0.3">
      <c r="A105" t="s">
        <v>33</v>
      </c>
      <c r="B105">
        <v>2015</v>
      </c>
      <c r="C105" t="s">
        <v>52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t="s">
        <v>77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hidden="1" x14ac:dyDescent="0.3">
      <c r="A106" t="s">
        <v>35</v>
      </c>
      <c r="B106">
        <v>2015</v>
      </c>
      <c r="C106" t="s">
        <v>52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t="s">
        <v>77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hidden="1" x14ac:dyDescent="0.3">
      <c r="A107" t="s">
        <v>30</v>
      </c>
      <c r="B107">
        <v>2015</v>
      </c>
      <c r="C107" t="s">
        <v>54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hidden="1" x14ac:dyDescent="0.3">
      <c r="A108" t="s">
        <v>33</v>
      </c>
      <c r="B108">
        <v>2015</v>
      </c>
      <c r="C108" t="s">
        <v>54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t="s">
        <v>76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hidden="1" x14ac:dyDescent="0.3">
      <c r="A109" t="s">
        <v>35</v>
      </c>
      <c r="B109">
        <v>2015</v>
      </c>
      <c r="C109" t="s">
        <v>54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t="s">
        <v>76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hidden="1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hidden="1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t="s">
        <v>78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hidden="1" x14ac:dyDescent="0.3">
      <c r="A112" t="s">
        <v>35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t="s">
        <v>78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hidden="1" x14ac:dyDescent="0.3">
      <c r="A113" t="s">
        <v>30</v>
      </c>
      <c r="B113">
        <v>2016</v>
      </c>
      <c r="C113" t="s">
        <v>36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hidden="1" x14ac:dyDescent="0.3">
      <c r="A114" t="s">
        <v>33</v>
      </c>
      <c r="B114">
        <v>2016</v>
      </c>
      <c r="C114" t="s">
        <v>36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t="s">
        <v>79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hidden="1" x14ac:dyDescent="0.3">
      <c r="A115" t="s">
        <v>35</v>
      </c>
      <c r="B115">
        <v>2016</v>
      </c>
      <c r="C115" t="s">
        <v>36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t="s">
        <v>79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hidden="1" x14ac:dyDescent="0.3">
      <c r="A116" t="s">
        <v>30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hidden="1" x14ac:dyDescent="0.3">
      <c r="A117" t="s">
        <v>33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t="s">
        <v>80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hidden="1" x14ac:dyDescent="0.3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t="s">
        <v>80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hidden="1" x14ac:dyDescent="0.3">
      <c r="A119" t="s">
        <v>30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hidden="1" x14ac:dyDescent="0.3">
      <c r="A120" t="s">
        <v>33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t="s">
        <v>81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hidden="1" x14ac:dyDescent="0.3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t="s">
        <v>81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hidden="1" x14ac:dyDescent="0.3">
      <c r="A122" t="s">
        <v>30</v>
      </c>
      <c r="B122">
        <v>2016</v>
      </c>
      <c r="C122" t="s">
        <v>41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hidden="1" x14ac:dyDescent="0.3">
      <c r="A123" t="s">
        <v>33</v>
      </c>
      <c r="B123">
        <v>2016</v>
      </c>
      <c r="C123" t="s">
        <v>41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t="s">
        <v>82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hidden="1" x14ac:dyDescent="0.3">
      <c r="A124" t="s">
        <v>35</v>
      </c>
      <c r="B124">
        <v>2016</v>
      </c>
      <c r="C124" t="s">
        <v>41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t="s">
        <v>82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hidden="1" x14ac:dyDescent="0.3">
      <c r="A125" t="s">
        <v>30</v>
      </c>
      <c r="B125">
        <v>2016</v>
      </c>
      <c r="C125" t="s">
        <v>42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hidden="1" x14ac:dyDescent="0.3">
      <c r="A126" t="s">
        <v>33</v>
      </c>
      <c r="B126">
        <v>2016</v>
      </c>
      <c r="C126" t="s">
        <v>42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t="s">
        <v>83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hidden="1" x14ac:dyDescent="0.3">
      <c r="A127" t="s">
        <v>35</v>
      </c>
      <c r="B127">
        <v>2016</v>
      </c>
      <c r="C127" t="s">
        <v>42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t="s">
        <v>83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hidden="1" x14ac:dyDescent="0.3">
      <c r="A128" t="s">
        <v>30</v>
      </c>
      <c r="B128">
        <v>2016</v>
      </c>
      <c r="C128" t="s">
        <v>44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hidden="1" x14ac:dyDescent="0.3">
      <c r="A129" t="s">
        <v>33</v>
      </c>
      <c r="B129">
        <v>2016</v>
      </c>
      <c r="C129" t="s">
        <v>44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t="s">
        <v>84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hidden="1" x14ac:dyDescent="0.3">
      <c r="A130" t="s">
        <v>35</v>
      </c>
      <c r="B130">
        <v>2016</v>
      </c>
      <c r="C130" t="s">
        <v>44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t="s">
        <v>84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hidden="1" x14ac:dyDescent="0.3">
      <c r="A131" t="s">
        <v>30</v>
      </c>
      <c r="B131">
        <v>2016</v>
      </c>
      <c r="C131" t="s">
        <v>46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hidden="1" x14ac:dyDescent="0.3">
      <c r="A132" t="s">
        <v>33</v>
      </c>
      <c r="B132">
        <v>2016</v>
      </c>
      <c r="C132" t="s">
        <v>46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t="s">
        <v>85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hidden="1" x14ac:dyDescent="0.3">
      <c r="A133" t="s">
        <v>35</v>
      </c>
      <c r="B133">
        <v>2016</v>
      </c>
      <c r="C133" t="s">
        <v>46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t="s">
        <v>85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hidden="1" x14ac:dyDescent="0.3">
      <c r="A134" t="s">
        <v>30</v>
      </c>
      <c r="B134">
        <v>2016</v>
      </c>
      <c r="C134" t="s">
        <v>48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hidden="1" x14ac:dyDescent="0.3">
      <c r="A135" t="s">
        <v>33</v>
      </c>
      <c r="B135">
        <v>2016</v>
      </c>
      <c r="C135" t="s">
        <v>48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t="s">
        <v>86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hidden="1" x14ac:dyDescent="0.3">
      <c r="A136" t="s">
        <v>35</v>
      </c>
      <c r="B136">
        <v>2016</v>
      </c>
      <c r="C136" t="s">
        <v>48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t="s">
        <v>86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hidden="1" x14ac:dyDescent="0.3">
      <c r="A137" t="s">
        <v>30</v>
      </c>
      <c r="B137">
        <v>2016</v>
      </c>
      <c r="C137" t="s">
        <v>50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hidden="1" x14ac:dyDescent="0.3">
      <c r="A138" t="s">
        <v>33</v>
      </c>
      <c r="B138">
        <v>2016</v>
      </c>
      <c r="C138" t="s">
        <v>50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t="s">
        <v>87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hidden="1" x14ac:dyDescent="0.3">
      <c r="A139" t="s">
        <v>35</v>
      </c>
      <c r="B139">
        <v>2016</v>
      </c>
      <c r="C139" t="s">
        <v>50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t="s">
        <v>87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hidden="1" x14ac:dyDescent="0.3">
      <c r="A140" t="s">
        <v>30</v>
      </c>
      <c r="B140">
        <v>2016</v>
      </c>
      <c r="C140" t="s">
        <v>52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hidden="1" x14ac:dyDescent="0.3">
      <c r="A141" t="s">
        <v>33</v>
      </c>
      <c r="B141">
        <v>2016</v>
      </c>
      <c r="C141" t="s">
        <v>52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t="s">
        <v>88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hidden="1" x14ac:dyDescent="0.3">
      <c r="A142" t="s">
        <v>35</v>
      </c>
      <c r="B142">
        <v>2016</v>
      </c>
      <c r="C142" t="s">
        <v>52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t="s">
        <v>88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hidden="1" x14ac:dyDescent="0.3">
      <c r="A143" t="s">
        <v>30</v>
      </c>
      <c r="B143">
        <v>2016</v>
      </c>
      <c r="C143" t="s">
        <v>54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hidden="1" x14ac:dyDescent="0.3">
      <c r="A144" t="s">
        <v>33</v>
      </c>
      <c r="B144">
        <v>2016</v>
      </c>
      <c r="C144" t="s">
        <v>54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t="s">
        <v>89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hidden="1" x14ac:dyDescent="0.3">
      <c r="A145" t="s">
        <v>35</v>
      </c>
      <c r="B145">
        <v>2016</v>
      </c>
      <c r="C145" t="s">
        <v>54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t="s">
        <v>89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hidden="1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hidden="1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t="s">
        <v>90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hidden="1" x14ac:dyDescent="0.3">
      <c r="A148" t="s">
        <v>35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t="s">
        <v>90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hidden="1" x14ac:dyDescent="0.3">
      <c r="A149" t="s">
        <v>30</v>
      </c>
      <c r="B149">
        <v>2017</v>
      </c>
      <c r="C149" t="s">
        <v>36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hidden="1" x14ac:dyDescent="0.3">
      <c r="A150" t="s">
        <v>33</v>
      </c>
      <c r="B150">
        <v>2017</v>
      </c>
      <c r="C150" t="s">
        <v>36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t="s">
        <v>91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hidden="1" x14ac:dyDescent="0.3">
      <c r="A151" t="s">
        <v>35</v>
      </c>
      <c r="B151">
        <v>2017</v>
      </c>
      <c r="C151" t="s">
        <v>36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t="s">
        <v>91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hidden="1" x14ac:dyDescent="0.3">
      <c r="A152" t="s">
        <v>30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hidden="1" x14ac:dyDescent="0.3">
      <c r="A153" t="s">
        <v>33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t="s">
        <v>92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hidden="1" x14ac:dyDescent="0.3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t="s">
        <v>92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hidden="1" x14ac:dyDescent="0.3">
      <c r="A155" t="s">
        <v>30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hidden="1" x14ac:dyDescent="0.3">
      <c r="A156" t="s">
        <v>33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t="s">
        <v>93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hidden="1" x14ac:dyDescent="0.3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t="s">
        <v>93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hidden="1" x14ac:dyDescent="0.3">
      <c r="A158" t="s">
        <v>30</v>
      </c>
      <c r="B158">
        <v>2017</v>
      </c>
      <c r="C158" t="s">
        <v>41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hidden="1" x14ac:dyDescent="0.3">
      <c r="A159" t="s">
        <v>33</v>
      </c>
      <c r="B159">
        <v>2017</v>
      </c>
      <c r="C159" t="s">
        <v>41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t="s">
        <v>94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hidden="1" x14ac:dyDescent="0.3">
      <c r="A160" t="s">
        <v>35</v>
      </c>
      <c r="B160">
        <v>2017</v>
      </c>
      <c r="C160" t="s">
        <v>41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t="s">
        <v>94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hidden="1" x14ac:dyDescent="0.3">
      <c r="A161" t="s">
        <v>30</v>
      </c>
      <c r="B161">
        <v>2017</v>
      </c>
      <c r="C161" t="s">
        <v>42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hidden="1" x14ac:dyDescent="0.3">
      <c r="A162" t="s">
        <v>33</v>
      </c>
      <c r="B162">
        <v>2017</v>
      </c>
      <c r="C162" t="s">
        <v>42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t="s">
        <v>95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hidden="1" x14ac:dyDescent="0.3">
      <c r="A163" t="s">
        <v>35</v>
      </c>
      <c r="B163">
        <v>2017</v>
      </c>
      <c r="C163" t="s">
        <v>42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t="s">
        <v>95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hidden="1" x14ac:dyDescent="0.3">
      <c r="A164" t="s">
        <v>30</v>
      </c>
      <c r="B164">
        <v>2017</v>
      </c>
      <c r="C164" t="s">
        <v>44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hidden="1" x14ac:dyDescent="0.3">
      <c r="A165" t="s">
        <v>33</v>
      </c>
      <c r="B165">
        <v>2017</v>
      </c>
      <c r="C165" t="s">
        <v>44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t="s">
        <v>96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hidden="1" x14ac:dyDescent="0.3">
      <c r="A166" t="s">
        <v>35</v>
      </c>
      <c r="B166">
        <v>2017</v>
      </c>
      <c r="C166" t="s">
        <v>44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t="s">
        <v>96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hidden="1" x14ac:dyDescent="0.3">
      <c r="A167" t="s">
        <v>30</v>
      </c>
      <c r="B167">
        <v>2017</v>
      </c>
      <c r="C167" t="s">
        <v>46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hidden="1" x14ac:dyDescent="0.3">
      <c r="A168" t="s">
        <v>33</v>
      </c>
      <c r="B168">
        <v>2017</v>
      </c>
      <c r="C168" t="s">
        <v>46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t="s">
        <v>97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hidden="1" x14ac:dyDescent="0.3">
      <c r="A169" t="s">
        <v>35</v>
      </c>
      <c r="B169">
        <v>2017</v>
      </c>
      <c r="C169" t="s">
        <v>46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t="s">
        <v>97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hidden="1" x14ac:dyDescent="0.3">
      <c r="A170" t="s">
        <v>30</v>
      </c>
      <c r="B170">
        <v>2017</v>
      </c>
      <c r="C170" t="s">
        <v>48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hidden="1" x14ac:dyDescent="0.3">
      <c r="A171" t="s">
        <v>33</v>
      </c>
      <c r="B171">
        <v>2017</v>
      </c>
      <c r="C171" t="s">
        <v>48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t="s">
        <v>98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hidden="1" x14ac:dyDescent="0.3">
      <c r="A172" t="s">
        <v>35</v>
      </c>
      <c r="B172">
        <v>2017</v>
      </c>
      <c r="C172" t="s">
        <v>48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t="s">
        <v>98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hidden="1" x14ac:dyDescent="0.3">
      <c r="A173" t="s">
        <v>30</v>
      </c>
      <c r="B173">
        <v>2017</v>
      </c>
      <c r="C173" t="s">
        <v>50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hidden="1" x14ac:dyDescent="0.3">
      <c r="A174" t="s">
        <v>33</v>
      </c>
      <c r="B174">
        <v>2017</v>
      </c>
      <c r="C174" t="s">
        <v>50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t="s">
        <v>99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hidden="1" x14ac:dyDescent="0.3">
      <c r="A175" t="s">
        <v>35</v>
      </c>
      <c r="B175">
        <v>2017</v>
      </c>
      <c r="C175" t="s">
        <v>50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t="s">
        <v>99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hidden="1" x14ac:dyDescent="0.3">
      <c r="A176" t="s">
        <v>30</v>
      </c>
      <c r="B176">
        <v>2017</v>
      </c>
      <c r="C176" t="s">
        <v>52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hidden="1" x14ac:dyDescent="0.3">
      <c r="A177" t="s">
        <v>33</v>
      </c>
      <c r="B177">
        <v>2017</v>
      </c>
      <c r="C177" t="s">
        <v>52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t="s">
        <v>100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hidden="1" x14ac:dyDescent="0.3">
      <c r="A178" t="s">
        <v>35</v>
      </c>
      <c r="B178">
        <v>2017</v>
      </c>
      <c r="C178" t="s">
        <v>52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t="s">
        <v>100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hidden="1" x14ac:dyDescent="0.3">
      <c r="A179" t="s">
        <v>30</v>
      </c>
      <c r="B179">
        <v>2017</v>
      </c>
      <c r="C179" t="s">
        <v>54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hidden="1" x14ac:dyDescent="0.3">
      <c r="A180" t="s">
        <v>33</v>
      </c>
      <c r="B180">
        <v>2017</v>
      </c>
      <c r="C180" t="s">
        <v>54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t="s">
        <v>101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hidden="1" x14ac:dyDescent="0.3">
      <c r="A181" t="s">
        <v>35</v>
      </c>
      <c r="B181">
        <v>2017</v>
      </c>
      <c r="C181" t="s">
        <v>54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t="s">
        <v>101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hidden="1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hidden="1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t="s">
        <v>102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hidden="1" x14ac:dyDescent="0.3">
      <c r="A184" t="s">
        <v>35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t="s">
        <v>102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hidden="1" x14ac:dyDescent="0.3">
      <c r="A185" t="s">
        <v>30</v>
      </c>
      <c r="B185">
        <v>2018</v>
      </c>
      <c r="C185" t="s">
        <v>36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hidden="1" x14ac:dyDescent="0.3">
      <c r="A186" t="s">
        <v>33</v>
      </c>
      <c r="B186">
        <v>2018</v>
      </c>
      <c r="C186" t="s">
        <v>36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t="s">
        <v>103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hidden="1" x14ac:dyDescent="0.3">
      <c r="A187" t="s">
        <v>35</v>
      </c>
      <c r="B187">
        <v>2018</v>
      </c>
      <c r="C187" t="s">
        <v>36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t="s">
        <v>103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hidden="1" x14ac:dyDescent="0.3">
      <c r="A188" t="s">
        <v>30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hidden="1" x14ac:dyDescent="0.3">
      <c r="A189" t="s">
        <v>33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t="s">
        <v>104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hidden="1" x14ac:dyDescent="0.3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t="s">
        <v>104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hidden="1" x14ac:dyDescent="0.3">
      <c r="A191" t="s">
        <v>30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hidden="1" x14ac:dyDescent="0.3">
      <c r="A192" t="s">
        <v>33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t="s">
        <v>105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hidden="1" x14ac:dyDescent="0.3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t="s">
        <v>105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hidden="1" x14ac:dyDescent="0.3">
      <c r="A194" t="s">
        <v>30</v>
      </c>
      <c r="B194">
        <v>2018</v>
      </c>
      <c r="C194" t="s">
        <v>41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hidden="1" x14ac:dyDescent="0.3">
      <c r="A195" t="s">
        <v>33</v>
      </c>
      <c r="B195">
        <v>2018</v>
      </c>
      <c r="C195" t="s">
        <v>41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t="s">
        <v>106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hidden="1" x14ac:dyDescent="0.3">
      <c r="A196" t="s">
        <v>35</v>
      </c>
      <c r="B196">
        <v>2018</v>
      </c>
      <c r="C196" t="s">
        <v>41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t="s">
        <v>106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hidden="1" x14ac:dyDescent="0.3">
      <c r="A197" t="s">
        <v>30</v>
      </c>
      <c r="B197">
        <v>2018</v>
      </c>
      <c r="C197" t="s">
        <v>42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hidden="1" x14ac:dyDescent="0.3">
      <c r="A198" t="s">
        <v>33</v>
      </c>
      <c r="B198">
        <v>2018</v>
      </c>
      <c r="C198" t="s">
        <v>42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t="s">
        <v>107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hidden="1" x14ac:dyDescent="0.3">
      <c r="A199" t="s">
        <v>35</v>
      </c>
      <c r="B199">
        <v>2018</v>
      </c>
      <c r="C199" t="s">
        <v>42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t="s">
        <v>107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hidden="1" x14ac:dyDescent="0.3">
      <c r="A200" t="s">
        <v>30</v>
      </c>
      <c r="B200">
        <v>2018</v>
      </c>
      <c r="C200" t="s">
        <v>44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hidden="1" x14ac:dyDescent="0.3">
      <c r="A201" t="s">
        <v>33</v>
      </c>
      <c r="B201">
        <v>2018</v>
      </c>
      <c r="C201" t="s">
        <v>44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t="s">
        <v>108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hidden="1" x14ac:dyDescent="0.3">
      <c r="A202" t="s">
        <v>35</v>
      </c>
      <c r="B202">
        <v>2018</v>
      </c>
      <c r="C202" t="s">
        <v>44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t="s">
        <v>108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hidden="1" x14ac:dyDescent="0.3">
      <c r="A203" t="s">
        <v>30</v>
      </c>
      <c r="B203">
        <v>2018</v>
      </c>
      <c r="C203" t="s">
        <v>46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hidden="1" x14ac:dyDescent="0.3">
      <c r="A204" t="s">
        <v>33</v>
      </c>
      <c r="B204">
        <v>2018</v>
      </c>
      <c r="C204" t="s">
        <v>46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t="s">
        <v>109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hidden="1" x14ac:dyDescent="0.3">
      <c r="A205" t="s">
        <v>35</v>
      </c>
      <c r="B205">
        <v>2018</v>
      </c>
      <c r="C205" t="s">
        <v>46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t="s">
        <v>109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hidden="1" x14ac:dyDescent="0.3">
      <c r="A206" t="s">
        <v>30</v>
      </c>
      <c r="B206">
        <v>2018</v>
      </c>
      <c r="C206" t="s">
        <v>48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hidden="1" x14ac:dyDescent="0.3">
      <c r="A207" t="s">
        <v>33</v>
      </c>
      <c r="B207">
        <v>2018</v>
      </c>
      <c r="C207" t="s">
        <v>48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t="s">
        <v>110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hidden="1" x14ac:dyDescent="0.3">
      <c r="A208" t="s">
        <v>35</v>
      </c>
      <c r="B208">
        <v>2018</v>
      </c>
      <c r="C208" t="s">
        <v>48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t="s">
        <v>110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hidden="1" x14ac:dyDescent="0.3">
      <c r="A209" t="s">
        <v>30</v>
      </c>
      <c r="B209">
        <v>2018</v>
      </c>
      <c r="C209" t="s">
        <v>50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hidden="1" x14ac:dyDescent="0.3">
      <c r="A210" t="s">
        <v>33</v>
      </c>
      <c r="B210">
        <v>2018</v>
      </c>
      <c r="C210" t="s">
        <v>50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t="s">
        <v>111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hidden="1" x14ac:dyDescent="0.3">
      <c r="A211" t="s">
        <v>35</v>
      </c>
      <c r="B211">
        <v>2018</v>
      </c>
      <c r="C211" t="s">
        <v>50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t="s">
        <v>112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hidden="1" x14ac:dyDescent="0.3">
      <c r="A212" t="s">
        <v>30</v>
      </c>
      <c r="B212">
        <v>2018</v>
      </c>
      <c r="C212" t="s">
        <v>52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hidden="1" x14ac:dyDescent="0.3">
      <c r="A213" t="s">
        <v>33</v>
      </c>
      <c r="B213">
        <v>2018</v>
      </c>
      <c r="C213" t="s">
        <v>52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t="s">
        <v>112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hidden="1" x14ac:dyDescent="0.3">
      <c r="A214" t="s">
        <v>35</v>
      </c>
      <c r="B214">
        <v>2018</v>
      </c>
      <c r="C214" t="s">
        <v>52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t="s">
        <v>112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hidden="1" x14ac:dyDescent="0.3">
      <c r="A215" t="s">
        <v>30</v>
      </c>
      <c r="B215">
        <v>2018</v>
      </c>
      <c r="C215" t="s">
        <v>54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hidden="1" x14ac:dyDescent="0.3">
      <c r="A216" t="s">
        <v>33</v>
      </c>
      <c r="B216">
        <v>2018</v>
      </c>
      <c r="C216" t="s">
        <v>54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t="s">
        <v>113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hidden="1" x14ac:dyDescent="0.3">
      <c r="A217" t="s">
        <v>35</v>
      </c>
      <c r="B217">
        <v>2018</v>
      </c>
      <c r="C217" t="s">
        <v>54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t="s">
        <v>113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hidden="1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hidden="1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t="s">
        <v>114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hidden="1" x14ac:dyDescent="0.3">
      <c r="A220" t="s">
        <v>35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t="s">
        <v>114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hidden="1" x14ac:dyDescent="0.3">
      <c r="A221" t="s">
        <v>30</v>
      </c>
      <c r="B221">
        <v>2019</v>
      </c>
      <c r="C221" t="s">
        <v>36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hidden="1" x14ac:dyDescent="0.3">
      <c r="A222" t="s">
        <v>33</v>
      </c>
      <c r="B222">
        <v>2019</v>
      </c>
      <c r="C222" t="s">
        <v>36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t="s">
        <v>115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hidden="1" x14ac:dyDescent="0.3">
      <c r="A223" t="s">
        <v>35</v>
      </c>
      <c r="B223">
        <v>2019</v>
      </c>
      <c r="C223" t="s">
        <v>36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t="s">
        <v>115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hidden="1" x14ac:dyDescent="0.3">
      <c r="A224" t="s">
        <v>30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hidden="1" x14ac:dyDescent="0.3">
      <c r="A225" t="s">
        <v>33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t="s">
        <v>116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hidden="1" x14ac:dyDescent="0.3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t="s">
        <v>116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hidden="1" x14ac:dyDescent="0.3">
      <c r="A227" t="s">
        <v>30</v>
      </c>
      <c r="B227">
        <v>2019</v>
      </c>
      <c r="C227" t="s">
        <v>41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hidden="1" x14ac:dyDescent="0.3">
      <c r="A228" t="s">
        <v>33</v>
      </c>
      <c r="B228">
        <v>2019</v>
      </c>
      <c r="C228" t="s">
        <v>41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 t="s">
        <v>117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hidden="1" x14ac:dyDescent="0.3">
      <c r="A229" t="s">
        <v>35</v>
      </c>
      <c r="B229">
        <v>2019</v>
      </c>
      <c r="C229" t="s">
        <v>41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 t="s">
        <v>117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hidden="1" x14ac:dyDescent="0.3">
      <c r="A230" t="s">
        <v>30</v>
      </c>
      <c r="B230">
        <v>2019</v>
      </c>
      <c r="C230" t="s">
        <v>42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hidden="1" x14ac:dyDescent="0.3">
      <c r="A231" t="s">
        <v>33</v>
      </c>
      <c r="B231">
        <v>2019</v>
      </c>
      <c r="C231" t="s">
        <v>42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 t="s">
        <v>118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hidden="1" x14ac:dyDescent="0.3">
      <c r="A232" t="s">
        <v>35</v>
      </c>
      <c r="B232">
        <v>2019</v>
      </c>
      <c r="C232" t="s">
        <v>42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 t="s">
        <v>118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hidden="1" x14ac:dyDescent="0.3">
      <c r="A233" t="s">
        <v>30</v>
      </c>
      <c r="B233">
        <v>2019</v>
      </c>
      <c r="C233" t="s">
        <v>44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hidden="1" x14ac:dyDescent="0.3">
      <c r="A234" t="s">
        <v>33</v>
      </c>
      <c r="B234">
        <v>2019</v>
      </c>
      <c r="C234" t="s">
        <v>44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 t="s">
        <v>119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hidden="1" x14ac:dyDescent="0.3">
      <c r="A235" t="s">
        <v>35</v>
      </c>
      <c r="B235">
        <v>2019</v>
      </c>
      <c r="C235" t="s">
        <v>44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 t="s">
        <v>119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hidden="1" x14ac:dyDescent="0.3">
      <c r="A236" t="s">
        <v>30</v>
      </c>
      <c r="B236">
        <v>2019</v>
      </c>
      <c r="C236" t="s">
        <v>46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hidden="1" x14ac:dyDescent="0.3">
      <c r="A237" t="s">
        <v>33</v>
      </c>
      <c r="B237">
        <v>2019</v>
      </c>
      <c r="C237" t="s">
        <v>46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 t="s">
        <v>120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hidden="1" x14ac:dyDescent="0.3">
      <c r="A238" t="s">
        <v>35</v>
      </c>
      <c r="B238">
        <v>2019</v>
      </c>
      <c r="C238" t="s">
        <v>46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 t="s">
        <v>120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hidden="1" x14ac:dyDescent="0.3">
      <c r="A239" t="s">
        <v>30</v>
      </c>
      <c r="B239">
        <v>2019</v>
      </c>
      <c r="C239" t="s">
        <v>48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hidden="1" x14ac:dyDescent="0.3">
      <c r="A240" t="s">
        <v>33</v>
      </c>
      <c r="B240">
        <v>2019</v>
      </c>
      <c r="C240" t="s">
        <v>48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 t="s">
        <v>121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hidden="1" x14ac:dyDescent="0.3">
      <c r="A241" t="s">
        <v>35</v>
      </c>
      <c r="B241">
        <v>2019</v>
      </c>
      <c r="C241" t="s">
        <v>48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 t="s">
        <v>121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hidden="1" x14ac:dyDescent="0.3">
      <c r="A242" t="s">
        <v>30</v>
      </c>
      <c r="B242">
        <v>2019</v>
      </c>
      <c r="C242" t="s">
        <v>50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hidden="1" x14ac:dyDescent="0.3">
      <c r="A243" t="s">
        <v>33</v>
      </c>
      <c r="B243">
        <v>2019</v>
      </c>
      <c r="C243" t="s">
        <v>50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 t="s">
        <v>122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hidden="1" x14ac:dyDescent="0.3">
      <c r="A244" t="s">
        <v>35</v>
      </c>
      <c r="B244">
        <v>2019</v>
      </c>
      <c r="C244" t="s">
        <v>50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 t="s">
        <v>122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hidden="1" x14ac:dyDescent="0.3">
      <c r="A245" t="s">
        <v>30</v>
      </c>
      <c r="B245">
        <v>2019</v>
      </c>
      <c r="C245" t="s">
        <v>52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hidden="1" x14ac:dyDescent="0.3">
      <c r="A246" t="s">
        <v>33</v>
      </c>
      <c r="B246">
        <v>2019</v>
      </c>
      <c r="C246" t="s">
        <v>52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 t="s">
        <v>123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hidden="1" x14ac:dyDescent="0.3">
      <c r="A247" t="s">
        <v>35</v>
      </c>
      <c r="B247">
        <v>2019</v>
      </c>
      <c r="C247" t="s">
        <v>52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 t="s">
        <v>123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hidden="1" x14ac:dyDescent="0.3">
      <c r="A248" t="s">
        <v>30</v>
      </c>
      <c r="B248">
        <v>2019</v>
      </c>
      <c r="C248" t="s">
        <v>54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hidden="1" x14ac:dyDescent="0.3">
      <c r="A249" t="s">
        <v>33</v>
      </c>
      <c r="B249">
        <v>2019</v>
      </c>
      <c r="C249" t="s">
        <v>54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 t="s">
        <v>124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hidden="1" x14ac:dyDescent="0.3">
      <c r="A250" t="s">
        <v>35</v>
      </c>
      <c r="B250">
        <v>2019</v>
      </c>
      <c r="C250" t="s">
        <v>54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 t="s">
        <v>124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hidden="1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hidden="1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 t="s">
        <v>125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hidden="1" x14ac:dyDescent="0.3">
      <c r="A253" t="s">
        <v>35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 t="s">
        <v>125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hidden="1" x14ac:dyDescent="0.3">
      <c r="A254" t="s">
        <v>30</v>
      </c>
      <c r="B254">
        <v>2020</v>
      </c>
      <c r="C254" t="s">
        <v>36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hidden="1" x14ac:dyDescent="0.3">
      <c r="A255" t="s">
        <v>33</v>
      </c>
      <c r="B255">
        <v>2020</v>
      </c>
      <c r="C255" t="s">
        <v>36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 t="s">
        <v>126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hidden="1" x14ac:dyDescent="0.3">
      <c r="A256" t="s">
        <v>35</v>
      </c>
      <c r="B256">
        <v>2020</v>
      </c>
      <c r="C256" t="s">
        <v>36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 t="s">
        <v>126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hidden="1" x14ac:dyDescent="0.3">
      <c r="A257" t="s">
        <v>30</v>
      </c>
      <c r="B257">
        <v>2020</v>
      </c>
      <c r="C257" t="s">
        <v>38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hidden="1" x14ac:dyDescent="0.3">
      <c r="A258" t="s">
        <v>33</v>
      </c>
      <c r="B258">
        <v>2020</v>
      </c>
      <c r="C258" t="s">
        <v>38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 t="s">
        <v>127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hidden="1" x14ac:dyDescent="0.3">
      <c r="A259" t="s">
        <v>35</v>
      </c>
      <c r="B259">
        <v>2020</v>
      </c>
      <c r="C259" t="s">
        <v>38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 t="s">
        <v>127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hidden="1" x14ac:dyDescent="0.3">
      <c r="A260" t="s">
        <v>30</v>
      </c>
      <c r="B260">
        <v>2020</v>
      </c>
      <c r="C260" t="s">
        <v>39</v>
      </c>
      <c r="D260">
        <v>147.19999999999999</v>
      </c>
      <c r="E260" s="1">
        <v>167.3857142857143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s="1">
        <v>159.01428571428571</v>
      </c>
      <c r="P260">
        <v>150.1</v>
      </c>
      <c r="Q260" s="1">
        <v>170.08571428571426</v>
      </c>
      <c r="R260" s="1">
        <v>150.68571428571428</v>
      </c>
      <c r="S260" s="1">
        <v>141.77142857142857</v>
      </c>
      <c r="T260" s="1">
        <v>149.3857142857143</v>
      </c>
      <c r="U260" t="s">
        <v>32</v>
      </c>
      <c r="V260">
        <v>148.4</v>
      </c>
      <c r="W260" s="1">
        <v>146.87142857142857</v>
      </c>
      <c r="X260">
        <v>154.30000000000001</v>
      </c>
      <c r="Y260" s="1">
        <v>131.51428571428571</v>
      </c>
      <c r="Z260" s="1">
        <v>144.65714285714287</v>
      </c>
      <c r="AA260" s="1">
        <v>157.34285714285716</v>
      </c>
      <c r="AB260" s="1">
        <v>143.18571428571428</v>
      </c>
      <c r="AC260" s="1">
        <v>144.12857142857143</v>
      </c>
      <c r="AD260" s="1">
        <v>149.61428571428573</v>
      </c>
    </row>
    <row r="261" spans="1:30" hidden="1" x14ac:dyDescent="0.3">
      <c r="A261" t="s">
        <v>33</v>
      </c>
      <c r="B261">
        <v>2020</v>
      </c>
      <c r="C261" t="s">
        <v>39</v>
      </c>
      <c r="D261">
        <v>151.80000000000001</v>
      </c>
      <c r="E261" s="1">
        <v>167.41428571428574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s="1">
        <v>159.07142857142858</v>
      </c>
      <c r="P261">
        <v>153.5</v>
      </c>
      <c r="Q261" s="1">
        <v>170.75714285714284</v>
      </c>
      <c r="R261" s="1">
        <v>149.95714285714283</v>
      </c>
      <c r="S261" s="1">
        <v>139.82857142857145</v>
      </c>
      <c r="T261" s="1">
        <v>148.45714285714286</v>
      </c>
      <c r="U261" t="s">
        <v>128</v>
      </c>
      <c r="V261">
        <v>137.1</v>
      </c>
      <c r="W261" s="1">
        <v>145.31428571428572</v>
      </c>
      <c r="X261">
        <v>144.80000000000001</v>
      </c>
      <c r="Y261" s="1">
        <v>129.84285714285713</v>
      </c>
      <c r="Z261" s="1">
        <v>142.91428571428571</v>
      </c>
      <c r="AA261" s="1">
        <v>156.02857142857144</v>
      </c>
      <c r="AB261" s="1">
        <v>143.58571428571426</v>
      </c>
      <c r="AC261" s="1">
        <v>142.78571428571428</v>
      </c>
      <c r="AD261" s="1">
        <v>148.95714285714286</v>
      </c>
    </row>
    <row r="262" spans="1:30" hidden="1" x14ac:dyDescent="0.3">
      <c r="A262" t="s">
        <v>35</v>
      </c>
      <c r="B262">
        <v>2020</v>
      </c>
      <c r="C262" t="s">
        <v>39</v>
      </c>
      <c r="D262">
        <v>148.69999999999999</v>
      </c>
      <c r="E262" s="1">
        <v>167.32857142857142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s="1">
        <v>159.22857142857143</v>
      </c>
      <c r="P262">
        <v>151.4</v>
      </c>
      <c r="Q262" s="1">
        <v>170.81428571428572</v>
      </c>
      <c r="R262" s="1">
        <v>150.55714285714288</v>
      </c>
      <c r="S262" s="1">
        <v>141.07142857142858</v>
      </c>
      <c r="T262" s="1">
        <v>149.15714285714287</v>
      </c>
      <c r="U262" t="s">
        <v>128</v>
      </c>
      <c r="V262">
        <v>144.1</v>
      </c>
      <c r="W262" s="1">
        <v>146.21428571428569</v>
      </c>
      <c r="X262">
        <v>150.69999999999999</v>
      </c>
      <c r="Y262" s="1">
        <v>130.3857142857143</v>
      </c>
      <c r="Z262" s="1">
        <v>143.84285714285713</v>
      </c>
      <c r="AA262" s="1">
        <v>156.59999999999997</v>
      </c>
      <c r="AB262" s="1">
        <v>144.02857142857144</v>
      </c>
      <c r="AC262" s="1">
        <v>143.55714285714288</v>
      </c>
      <c r="AD262" s="1">
        <v>149.01428571428571</v>
      </c>
    </row>
    <row r="263" spans="1:30" hidden="1" x14ac:dyDescent="0.3">
      <c r="A263" t="s">
        <v>30</v>
      </c>
      <c r="B263">
        <v>2020</v>
      </c>
      <c r="C263" t="s">
        <v>41</v>
      </c>
      <c r="D263">
        <v>147.69999999999999</v>
      </c>
      <c r="E263" s="1">
        <v>178.84285714285716</v>
      </c>
      <c r="F263" s="1">
        <v>148.15</v>
      </c>
      <c r="G263" s="1">
        <v>154.44999999999999</v>
      </c>
      <c r="H263" s="1">
        <v>137.64999999999998</v>
      </c>
      <c r="I263" s="1">
        <v>145.25</v>
      </c>
      <c r="J263" s="1">
        <v>155.80000000000001</v>
      </c>
      <c r="K263" s="1">
        <v>150.25</v>
      </c>
      <c r="L263" s="1">
        <v>116.5</v>
      </c>
      <c r="M263" s="1">
        <v>159.25</v>
      </c>
      <c r="N263" s="1">
        <v>140.64999999999998</v>
      </c>
      <c r="O263" s="1">
        <v>160.40714285714284</v>
      </c>
      <c r="P263" s="1">
        <v>151.19999999999999</v>
      </c>
      <c r="Q263" s="1">
        <v>176.24285714285713</v>
      </c>
      <c r="R263" s="1">
        <v>152.69285714285712</v>
      </c>
      <c r="S263" s="1">
        <v>145.8857142857143</v>
      </c>
      <c r="T263" s="1">
        <v>151.74285714285713</v>
      </c>
      <c r="U263" s="1" t="s">
        <v>32</v>
      </c>
      <c r="V263" s="1">
        <v>146.65</v>
      </c>
      <c r="W263" s="1">
        <v>149.28571428571428</v>
      </c>
      <c r="X263" s="1">
        <v>156.25</v>
      </c>
      <c r="Y263" s="1">
        <v>136.45714285714286</v>
      </c>
      <c r="Z263" s="1">
        <v>148.92857142857144</v>
      </c>
      <c r="AA263" s="1">
        <v>159.57142857142858</v>
      </c>
      <c r="AB263" s="1">
        <v>147.19285714285712</v>
      </c>
      <c r="AC263" s="1">
        <v>147.91428571428571</v>
      </c>
      <c r="AD263" s="1">
        <v>151.15714285714284</v>
      </c>
    </row>
    <row r="264" spans="1:30" hidden="1" x14ac:dyDescent="0.3">
      <c r="A264" t="s">
        <v>33</v>
      </c>
      <c r="B264">
        <v>2020</v>
      </c>
      <c r="C264" t="s">
        <v>41</v>
      </c>
      <c r="D264" s="1">
        <v>152.25</v>
      </c>
      <c r="E264" s="1">
        <v>182.20714285714286</v>
      </c>
      <c r="F264" s="1">
        <v>153.25</v>
      </c>
      <c r="G264" s="1">
        <v>154.44999999999999</v>
      </c>
      <c r="H264" s="1">
        <v>132.25</v>
      </c>
      <c r="I264" s="1">
        <v>152.35000000000002</v>
      </c>
      <c r="J264" s="1">
        <v>175.6</v>
      </c>
      <c r="K264" s="1">
        <v>151.4</v>
      </c>
      <c r="L264" s="1">
        <v>118.75</v>
      </c>
      <c r="M264" s="1">
        <v>156.4</v>
      </c>
      <c r="N264" s="1">
        <v>134.55000000000001</v>
      </c>
      <c r="O264" s="1">
        <v>160.3857142857143</v>
      </c>
      <c r="P264" s="1">
        <v>155.25</v>
      </c>
      <c r="Q264" s="1">
        <v>178.7285714285714</v>
      </c>
      <c r="R264" s="1">
        <v>149.52857142857141</v>
      </c>
      <c r="S264" s="1">
        <v>138.21428571428572</v>
      </c>
      <c r="T264" s="1">
        <v>147.82857142857142</v>
      </c>
      <c r="U264" t="s">
        <v>32</v>
      </c>
      <c r="V264" s="1">
        <v>137.1</v>
      </c>
      <c r="W264" s="1">
        <v>142.85714285714286</v>
      </c>
      <c r="X264" s="1">
        <v>146.44999999999999</v>
      </c>
      <c r="Y264" s="1">
        <v>129.57142857142856</v>
      </c>
      <c r="Z264" s="1">
        <v>143.70714285714286</v>
      </c>
      <c r="AA264" s="1">
        <v>154.26428571428573</v>
      </c>
      <c r="AB264" s="1">
        <v>147.89285714285711</v>
      </c>
      <c r="AC264" s="1">
        <v>142.39285714285714</v>
      </c>
      <c r="AD264" s="1">
        <v>149.87857142857143</v>
      </c>
    </row>
    <row r="265" spans="1:30" hidden="1" x14ac:dyDescent="0.3">
      <c r="A265" t="s">
        <v>35</v>
      </c>
      <c r="B265">
        <v>2020</v>
      </c>
      <c r="C265" t="s">
        <v>41</v>
      </c>
      <c r="D265" s="1">
        <v>149.14999999999998</v>
      </c>
      <c r="E265" s="1">
        <v>180.01428571428571</v>
      </c>
      <c r="F265" s="1">
        <v>150.10000000000002</v>
      </c>
      <c r="G265" s="1">
        <v>154.44999999999999</v>
      </c>
      <c r="H265" s="1">
        <v>135.69999999999999</v>
      </c>
      <c r="I265" s="1">
        <v>148.55000000000001</v>
      </c>
      <c r="J265" s="1">
        <v>162.55000000000001</v>
      </c>
      <c r="K265" s="1">
        <v>150.65</v>
      </c>
      <c r="L265" s="1">
        <v>117.25</v>
      </c>
      <c r="M265" s="1">
        <v>158.30000000000001</v>
      </c>
      <c r="N265" s="1">
        <v>138.10000000000002</v>
      </c>
      <c r="O265" s="1">
        <v>160.51428571428573</v>
      </c>
      <c r="P265" s="1">
        <v>152.69999999999999</v>
      </c>
      <c r="Q265" s="1">
        <v>177.15714285714284</v>
      </c>
      <c r="R265" s="1">
        <v>151.52857142857144</v>
      </c>
      <c r="S265" s="1">
        <v>142.73571428571429</v>
      </c>
      <c r="T265" s="1">
        <v>150.27857142857144</v>
      </c>
      <c r="U265" t="s">
        <v>32</v>
      </c>
      <c r="V265" s="1">
        <v>143</v>
      </c>
      <c r="W265" s="1">
        <v>146.30714285714285</v>
      </c>
      <c r="X265" s="1">
        <v>152.55000000000001</v>
      </c>
      <c r="Y265" s="1">
        <v>132.69285714285715</v>
      </c>
      <c r="Z265" s="1">
        <v>146.07142857142856</v>
      </c>
      <c r="AA265" s="1">
        <v>156.5</v>
      </c>
      <c r="AB265" s="1">
        <v>147.81428571428572</v>
      </c>
      <c r="AC265" s="1">
        <v>145.27857142857144</v>
      </c>
      <c r="AD265" s="1">
        <v>150.40714285714284</v>
      </c>
    </row>
    <row r="266" spans="1:30" hidden="1" x14ac:dyDescent="0.3">
      <c r="A266" t="s">
        <v>30</v>
      </c>
      <c r="B266">
        <v>2020</v>
      </c>
      <c r="C266" t="s">
        <v>42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hidden="1" x14ac:dyDescent="0.3">
      <c r="A267" t="s">
        <v>33</v>
      </c>
      <c r="B267">
        <v>2020</v>
      </c>
      <c r="C267" t="s">
        <v>42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 t="s">
        <v>129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hidden="1" x14ac:dyDescent="0.3">
      <c r="A268" t="s">
        <v>35</v>
      </c>
      <c r="B268">
        <v>2020</v>
      </c>
      <c r="C268" t="s">
        <v>42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 t="s">
        <v>129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hidden="1" x14ac:dyDescent="0.3">
      <c r="A269" t="s">
        <v>30</v>
      </c>
      <c r="B269">
        <v>2020</v>
      </c>
      <c r="C269" t="s">
        <v>44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hidden="1" x14ac:dyDescent="0.3">
      <c r="A270" t="s">
        <v>33</v>
      </c>
      <c r="B270">
        <v>2020</v>
      </c>
      <c r="C270" t="s">
        <v>44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t="s">
        <v>129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hidden="1" x14ac:dyDescent="0.3">
      <c r="A271" t="s">
        <v>35</v>
      </c>
      <c r="B271">
        <v>2020</v>
      </c>
      <c r="C271" t="s">
        <v>44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t="s">
        <v>129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hidden="1" x14ac:dyDescent="0.3">
      <c r="A272" t="s">
        <v>30</v>
      </c>
      <c r="B272">
        <v>2020</v>
      </c>
      <c r="C272" t="s">
        <v>46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hidden="1" x14ac:dyDescent="0.3">
      <c r="A273" t="s">
        <v>33</v>
      </c>
      <c r="B273">
        <v>2020</v>
      </c>
      <c r="C273" t="s">
        <v>46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 t="s">
        <v>130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hidden="1" x14ac:dyDescent="0.3">
      <c r="A274" t="s">
        <v>35</v>
      </c>
      <c r="B274">
        <v>2020</v>
      </c>
      <c r="C274" t="s">
        <v>46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 t="s">
        <v>130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hidden="1" x14ac:dyDescent="0.3">
      <c r="A275" t="s">
        <v>30</v>
      </c>
      <c r="B275">
        <v>2020</v>
      </c>
      <c r="C275" t="s">
        <v>48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hidden="1" x14ac:dyDescent="0.3">
      <c r="A276" t="s">
        <v>33</v>
      </c>
      <c r="B276">
        <v>2020</v>
      </c>
      <c r="C276" t="s">
        <v>48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 t="s">
        <v>131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hidden="1" x14ac:dyDescent="0.3">
      <c r="A277" t="s">
        <v>35</v>
      </c>
      <c r="B277">
        <v>2020</v>
      </c>
      <c r="C277" t="s">
        <v>48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 t="s">
        <v>131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hidden="1" x14ac:dyDescent="0.3">
      <c r="A278" t="s">
        <v>30</v>
      </c>
      <c r="B278">
        <v>2020</v>
      </c>
      <c r="C278" t="s">
        <v>50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hidden="1" x14ac:dyDescent="0.3">
      <c r="A279" t="s">
        <v>33</v>
      </c>
      <c r="B279">
        <v>2020</v>
      </c>
      <c r="C279" t="s">
        <v>50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 t="s">
        <v>132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hidden="1" x14ac:dyDescent="0.3">
      <c r="A280" t="s">
        <v>35</v>
      </c>
      <c r="B280">
        <v>2020</v>
      </c>
      <c r="C280" t="s">
        <v>50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 t="s">
        <v>132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hidden="1" x14ac:dyDescent="0.3">
      <c r="A281" t="s">
        <v>30</v>
      </c>
      <c r="B281">
        <v>2020</v>
      </c>
      <c r="C281" t="s">
        <v>52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hidden="1" x14ac:dyDescent="0.3">
      <c r="A282" t="s">
        <v>33</v>
      </c>
      <c r="B282">
        <v>2020</v>
      </c>
      <c r="C282" t="s">
        <v>52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 t="s">
        <v>133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hidden="1" x14ac:dyDescent="0.3">
      <c r="A283" t="s">
        <v>35</v>
      </c>
      <c r="B283">
        <v>2020</v>
      </c>
      <c r="C283" t="s">
        <v>52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 t="s">
        <v>133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hidden="1" x14ac:dyDescent="0.3">
      <c r="A284" t="s">
        <v>30</v>
      </c>
      <c r="B284">
        <v>2020</v>
      </c>
      <c r="C284" t="s">
        <v>54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hidden="1" x14ac:dyDescent="0.3">
      <c r="A285" t="s">
        <v>33</v>
      </c>
      <c r="B285">
        <v>2020</v>
      </c>
      <c r="C285" t="s">
        <v>54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 t="s">
        <v>134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hidden="1" x14ac:dyDescent="0.3">
      <c r="A286" t="s">
        <v>35</v>
      </c>
      <c r="B286">
        <v>2020</v>
      </c>
      <c r="C286" t="s">
        <v>54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 t="s">
        <v>134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hidden="1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hidden="1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 t="s">
        <v>135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35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 t="s">
        <v>135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hidden="1" x14ac:dyDescent="0.3">
      <c r="A290" t="s">
        <v>30</v>
      </c>
      <c r="B290">
        <v>2021</v>
      </c>
      <c r="C290" t="s">
        <v>36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hidden="1" x14ac:dyDescent="0.3">
      <c r="A291" t="s">
        <v>33</v>
      </c>
      <c r="B291">
        <v>2021</v>
      </c>
      <c r="C291" t="s">
        <v>36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 t="s">
        <v>136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35</v>
      </c>
      <c r="B292">
        <v>2021</v>
      </c>
      <c r="C292" t="s">
        <v>36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 t="s">
        <v>136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hidden="1" x14ac:dyDescent="0.3">
      <c r="A293" t="s">
        <v>30</v>
      </c>
      <c r="B293">
        <v>2021</v>
      </c>
      <c r="C293" t="s">
        <v>38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137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hidden="1" x14ac:dyDescent="0.3">
      <c r="A294" t="s">
        <v>33</v>
      </c>
      <c r="B294">
        <v>2021</v>
      </c>
      <c r="C294" t="s">
        <v>38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 t="s">
        <v>138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35</v>
      </c>
      <c r="B295">
        <v>2021</v>
      </c>
      <c r="C295" t="s">
        <v>38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 t="s">
        <v>138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hidden="1" x14ac:dyDescent="0.3">
      <c r="A296" t="s">
        <v>30</v>
      </c>
      <c r="B296">
        <v>2021</v>
      </c>
      <c r="C296" t="s">
        <v>39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137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hidden="1" x14ac:dyDescent="0.3">
      <c r="A297" t="s">
        <v>33</v>
      </c>
      <c r="B297">
        <v>2021</v>
      </c>
      <c r="C297" t="s">
        <v>39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 t="s">
        <v>139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35</v>
      </c>
      <c r="B298">
        <v>2021</v>
      </c>
      <c r="C298" t="s">
        <v>39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 t="s">
        <v>139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hidden="1" x14ac:dyDescent="0.3">
      <c r="A299" t="s">
        <v>30</v>
      </c>
      <c r="B299">
        <v>2021</v>
      </c>
      <c r="C299" t="s">
        <v>41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hidden="1" x14ac:dyDescent="0.3">
      <c r="A300" t="s">
        <v>33</v>
      </c>
      <c r="B300">
        <v>2021</v>
      </c>
      <c r="C300" t="s">
        <v>41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 t="s">
        <v>140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35</v>
      </c>
      <c r="B301">
        <v>2021</v>
      </c>
      <c r="C301" t="s">
        <v>41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 t="s">
        <v>140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hidden="1" x14ac:dyDescent="0.3">
      <c r="A302" t="s">
        <v>30</v>
      </c>
      <c r="B302">
        <v>2021</v>
      </c>
      <c r="C302" t="s">
        <v>42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hidden="1" x14ac:dyDescent="0.3">
      <c r="A303" t="s">
        <v>33</v>
      </c>
      <c r="B303">
        <v>2021</v>
      </c>
      <c r="C303" t="s">
        <v>42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 t="s">
        <v>141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35</v>
      </c>
      <c r="B304">
        <v>2021</v>
      </c>
      <c r="C304" t="s">
        <v>42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 t="s">
        <v>141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hidden="1" x14ac:dyDescent="0.3">
      <c r="A305" t="s">
        <v>30</v>
      </c>
      <c r="B305">
        <v>2021</v>
      </c>
      <c r="C305" t="s">
        <v>44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hidden="1" x14ac:dyDescent="0.3">
      <c r="A306" t="s">
        <v>33</v>
      </c>
      <c r="B306">
        <v>2021</v>
      </c>
      <c r="C306" t="s">
        <v>44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 t="s">
        <v>142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35</v>
      </c>
      <c r="B307">
        <v>2021</v>
      </c>
      <c r="C307" t="s">
        <v>44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 t="s">
        <v>142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hidden="1" x14ac:dyDescent="0.3">
      <c r="A308" t="s">
        <v>30</v>
      </c>
      <c r="B308">
        <v>2021</v>
      </c>
      <c r="C308" t="s">
        <v>46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hidden="1" x14ac:dyDescent="0.3">
      <c r="A309" t="s">
        <v>33</v>
      </c>
      <c r="B309">
        <v>2021</v>
      </c>
      <c r="C309" t="s">
        <v>46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 t="s">
        <v>143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35</v>
      </c>
      <c r="B310">
        <v>2021</v>
      </c>
      <c r="C310" t="s">
        <v>46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 t="s">
        <v>143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hidden="1" x14ac:dyDescent="0.3">
      <c r="A311" t="s">
        <v>30</v>
      </c>
      <c r="B311">
        <v>2021</v>
      </c>
      <c r="C311" t="s">
        <v>48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hidden="1" x14ac:dyDescent="0.3">
      <c r="A312" t="s">
        <v>33</v>
      </c>
      <c r="B312">
        <v>2021</v>
      </c>
      <c r="C312" t="s">
        <v>48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 t="s">
        <v>143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35</v>
      </c>
      <c r="B313">
        <v>2021</v>
      </c>
      <c r="C313" t="s">
        <v>48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 t="s">
        <v>143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hidden="1" x14ac:dyDescent="0.3">
      <c r="A314" t="s">
        <v>30</v>
      </c>
      <c r="B314">
        <v>2021</v>
      </c>
      <c r="C314" t="s">
        <v>50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hidden="1" x14ac:dyDescent="0.3">
      <c r="A315" t="s">
        <v>33</v>
      </c>
      <c r="B315">
        <v>2021</v>
      </c>
      <c r="C315" t="s">
        <v>50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 t="s">
        <v>144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35</v>
      </c>
      <c r="B316">
        <v>2021</v>
      </c>
      <c r="C316" t="s">
        <v>50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 t="s">
        <v>144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hidden="1" x14ac:dyDescent="0.3">
      <c r="A317" t="s">
        <v>30</v>
      </c>
      <c r="B317">
        <v>2021</v>
      </c>
      <c r="C317" t="s">
        <v>52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hidden="1" x14ac:dyDescent="0.3">
      <c r="A318" t="s">
        <v>33</v>
      </c>
      <c r="B318">
        <v>2021</v>
      </c>
      <c r="C318" t="s">
        <v>52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 t="s">
        <v>145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35</v>
      </c>
      <c r="B319">
        <v>2021</v>
      </c>
      <c r="C319" t="s">
        <v>52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 t="s">
        <v>145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hidden="1" x14ac:dyDescent="0.3">
      <c r="A320" t="s">
        <v>30</v>
      </c>
      <c r="B320">
        <v>2021</v>
      </c>
      <c r="C320" t="s">
        <v>54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hidden="1" x14ac:dyDescent="0.3">
      <c r="A321" t="s">
        <v>33</v>
      </c>
      <c r="B321">
        <v>2021</v>
      </c>
      <c r="C321" t="s">
        <v>54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 t="s">
        <v>146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35</v>
      </c>
      <c r="B322">
        <v>2021</v>
      </c>
      <c r="C322" t="s">
        <v>54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 t="s">
        <v>146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hidden="1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hidden="1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 t="s">
        <v>147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35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 t="s">
        <v>147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hidden="1" x14ac:dyDescent="0.3">
      <c r="A326" t="s">
        <v>30</v>
      </c>
      <c r="B326">
        <v>2022</v>
      </c>
      <c r="C326" t="s">
        <v>36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hidden="1" x14ac:dyDescent="0.3">
      <c r="A327" t="s">
        <v>33</v>
      </c>
      <c r="B327">
        <v>2022</v>
      </c>
      <c r="C327" t="s">
        <v>36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 t="s">
        <v>148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35</v>
      </c>
      <c r="B328">
        <v>2022</v>
      </c>
      <c r="C328" t="s">
        <v>36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 t="s">
        <v>148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hidden="1" x14ac:dyDescent="0.3">
      <c r="A329" t="s">
        <v>30</v>
      </c>
      <c r="B329">
        <v>2022</v>
      </c>
      <c r="C329" t="s">
        <v>38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hidden="1" x14ac:dyDescent="0.3">
      <c r="A330" t="s">
        <v>33</v>
      </c>
      <c r="B330">
        <v>2022</v>
      </c>
      <c r="C330" t="s">
        <v>38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 t="s">
        <v>149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35</v>
      </c>
      <c r="B331">
        <v>2022</v>
      </c>
      <c r="C331" t="s">
        <v>38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 t="s">
        <v>149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hidden="1" x14ac:dyDescent="0.3">
      <c r="A332" t="s">
        <v>30</v>
      </c>
      <c r="B332">
        <v>2022</v>
      </c>
      <c r="C332" t="s">
        <v>39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hidden="1" x14ac:dyDescent="0.3">
      <c r="A333" t="s">
        <v>33</v>
      </c>
      <c r="B333">
        <v>2022</v>
      </c>
      <c r="C333" t="s">
        <v>39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 t="s">
        <v>150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35</v>
      </c>
      <c r="B334">
        <v>2022</v>
      </c>
      <c r="C334" t="s">
        <v>39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 t="s">
        <v>150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hidden="1" x14ac:dyDescent="0.3">
      <c r="A335" t="s">
        <v>30</v>
      </c>
      <c r="B335">
        <v>2022</v>
      </c>
      <c r="C335" t="s">
        <v>41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hidden="1" x14ac:dyDescent="0.3">
      <c r="A336" t="s">
        <v>33</v>
      </c>
      <c r="B336">
        <v>2022</v>
      </c>
      <c r="C336" t="s">
        <v>41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 t="s">
        <v>151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35</v>
      </c>
      <c r="B337">
        <v>2022</v>
      </c>
      <c r="C337" t="s">
        <v>41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 t="s">
        <v>151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hidden="1" x14ac:dyDescent="0.3">
      <c r="A338" t="s">
        <v>30</v>
      </c>
      <c r="B338">
        <v>2022</v>
      </c>
      <c r="C338" t="s">
        <v>42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hidden="1" x14ac:dyDescent="0.3">
      <c r="A339" t="s">
        <v>33</v>
      </c>
      <c r="B339">
        <v>2022</v>
      </c>
      <c r="C339" t="s">
        <v>42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 t="s">
        <v>152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35</v>
      </c>
      <c r="B340">
        <v>2022</v>
      </c>
      <c r="C340" t="s">
        <v>42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 t="s">
        <v>152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hidden="1" x14ac:dyDescent="0.3">
      <c r="A341" t="s">
        <v>30</v>
      </c>
      <c r="B341">
        <v>2022</v>
      </c>
      <c r="C341" t="s">
        <v>44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hidden="1" x14ac:dyDescent="0.3">
      <c r="A342" t="s">
        <v>33</v>
      </c>
      <c r="B342">
        <v>2022</v>
      </c>
      <c r="C342" t="s">
        <v>44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 t="s">
        <v>153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35</v>
      </c>
      <c r="B343">
        <v>2022</v>
      </c>
      <c r="C343" t="s">
        <v>44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 t="s">
        <v>153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hidden="1" x14ac:dyDescent="0.3">
      <c r="A344" t="s">
        <v>30</v>
      </c>
      <c r="B344">
        <v>2022</v>
      </c>
      <c r="C344" t="s">
        <v>46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hidden="1" x14ac:dyDescent="0.3">
      <c r="A345" t="s">
        <v>33</v>
      </c>
      <c r="B345">
        <v>2022</v>
      </c>
      <c r="C345" t="s">
        <v>46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 t="s">
        <v>154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35</v>
      </c>
      <c r="B346">
        <v>2022</v>
      </c>
      <c r="C346" t="s">
        <v>46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 t="s">
        <v>154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hidden="1" x14ac:dyDescent="0.3">
      <c r="A347" t="s">
        <v>30</v>
      </c>
      <c r="B347">
        <v>2022</v>
      </c>
      <c r="C347" t="s">
        <v>48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hidden="1" x14ac:dyDescent="0.3">
      <c r="A348" t="s">
        <v>33</v>
      </c>
      <c r="B348">
        <v>2022</v>
      </c>
      <c r="C348" t="s">
        <v>48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 t="s">
        <v>155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35</v>
      </c>
      <c r="B349">
        <v>2022</v>
      </c>
      <c r="C349" t="s">
        <v>48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 t="s">
        <v>155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hidden="1" x14ac:dyDescent="0.3">
      <c r="A350" t="s">
        <v>30</v>
      </c>
      <c r="B350">
        <v>2022</v>
      </c>
      <c r="C350" t="s">
        <v>50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hidden="1" x14ac:dyDescent="0.3">
      <c r="A351" t="s">
        <v>33</v>
      </c>
      <c r="B351">
        <v>2022</v>
      </c>
      <c r="C351" t="s">
        <v>50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 t="s">
        <v>156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35</v>
      </c>
      <c r="B352">
        <v>2022</v>
      </c>
      <c r="C352" t="s">
        <v>50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 t="s">
        <v>156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hidden="1" x14ac:dyDescent="0.3">
      <c r="A353" t="s">
        <v>30</v>
      </c>
      <c r="B353">
        <v>2022</v>
      </c>
      <c r="C353" t="s">
        <v>52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hidden="1" x14ac:dyDescent="0.3">
      <c r="A354" t="s">
        <v>33</v>
      </c>
      <c r="B354">
        <v>2022</v>
      </c>
      <c r="C354" t="s">
        <v>52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 t="s">
        <v>157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35</v>
      </c>
      <c r="B355">
        <v>2022</v>
      </c>
      <c r="C355" t="s">
        <v>52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 t="s">
        <v>157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hidden="1" x14ac:dyDescent="0.3">
      <c r="A356" t="s">
        <v>30</v>
      </c>
      <c r="B356">
        <v>2022</v>
      </c>
      <c r="C356" t="s">
        <v>54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hidden="1" x14ac:dyDescent="0.3">
      <c r="A357" t="s">
        <v>33</v>
      </c>
      <c r="B357">
        <v>2022</v>
      </c>
      <c r="C357" t="s">
        <v>54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 t="s">
        <v>158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35</v>
      </c>
      <c r="B358">
        <v>2022</v>
      </c>
      <c r="C358" t="s">
        <v>54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 t="s">
        <v>158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hidden="1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hidden="1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 t="s">
        <v>159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hidden="1" x14ac:dyDescent="0.3">
      <c r="A361" t="s">
        <v>35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 t="s">
        <v>159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hidden="1" x14ac:dyDescent="0.3">
      <c r="A362" t="s">
        <v>30</v>
      </c>
      <c r="B362">
        <v>2023</v>
      </c>
      <c r="C362" t="s">
        <v>36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hidden="1" x14ac:dyDescent="0.3">
      <c r="A363" t="s">
        <v>33</v>
      </c>
      <c r="B363">
        <v>2023</v>
      </c>
      <c r="C363" t="s">
        <v>36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 t="s">
        <v>160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hidden="1" x14ac:dyDescent="0.3">
      <c r="A364" t="s">
        <v>35</v>
      </c>
      <c r="B364">
        <v>2023</v>
      </c>
      <c r="C364" t="s">
        <v>36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 t="s">
        <v>160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hidden="1" x14ac:dyDescent="0.3">
      <c r="A365" t="s">
        <v>30</v>
      </c>
      <c r="B365">
        <v>2023</v>
      </c>
      <c r="C365" t="s">
        <v>38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hidden="1" x14ac:dyDescent="0.3">
      <c r="A366" t="s">
        <v>33</v>
      </c>
      <c r="B366">
        <v>2023</v>
      </c>
      <c r="C366" t="s">
        <v>38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 t="s">
        <v>160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hidden="1" x14ac:dyDescent="0.3">
      <c r="A367" t="s">
        <v>35</v>
      </c>
      <c r="B367">
        <v>2023</v>
      </c>
      <c r="C367" t="s">
        <v>38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 t="s">
        <v>160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hidden="1" x14ac:dyDescent="0.3">
      <c r="A368" t="s">
        <v>30</v>
      </c>
      <c r="B368">
        <v>2023</v>
      </c>
      <c r="C368" t="s">
        <v>39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137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hidden="1" x14ac:dyDescent="0.3">
      <c r="A369" t="s">
        <v>33</v>
      </c>
      <c r="B369">
        <v>2023</v>
      </c>
      <c r="C369" t="s">
        <v>39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 t="s">
        <v>161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hidden="1" x14ac:dyDescent="0.3">
      <c r="A370" t="s">
        <v>35</v>
      </c>
      <c r="B370">
        <v>2023</v>
      </c>
      <c r="C370" t="s">
        <v>39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 t="s">
        <v>161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hidden="1" x14ac:dyDescent="0.3">
      <c r="A371" t="s">
        <v>30</v>
      </c>
      <c r="B371">
        <v>2023</v>
      </c>
      <c r="C371" t="s">
        <v>41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137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hidden="1" x14ac:dyDescent="0.3">
      <c r="A372" t="s">
        <v>33</v>
      </c>
      <c r="B372">
        <v>2023</v>
      </c>
      <c r="C372" t="s">
        <v>41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 t="s">
        <v>162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hidden="1" x14ac:dyDescent="0.3">
      <c r="A373" t="s">
        <v>35</v>
      </c>
      <c r="B373">
        <v>2023</v>
      </c>
      <c r="C373" t="s">
        <v>41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 t="s">
        <v>162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0F50-1B23-49B8-82A1-15A8F30DA142}">
  <dimension ref="A1:L373"/>
  <sheetViews>
    <sheetView topLeftCell="A220" workbookViewId="0">
      <selection activeCell="H298" sqref="H297:H298"/>
    </sheetView>
  </sheetViews>
  <sheetFormatPr defaultRowHeight="14.4" x14ac:dyDescent="0.3"/>
  <cols>
    <col min="1" max="1" width="11.21875" bestFit="1" customWidth="1"/>
    <col min="2" max="2" width="6.88671875" bestFit="1" customWidth="1"/>
    <col min="3" max="3" width="9.77734375" bestFit="1" customWidth="1"/>
    <col min="4" max="4" width="21" bestFit="1" customWidth="1"/>
    <col min="5" max="5" width="27.88671875" bestFit="1" customWidth="1"/>
    <col min="6" max="6" width="10.5546875" bestFit="1" customWidth="1"/>
    <col min="7" max="7" width="18.6640625" bestFit="1" customWidth="1"/>
    <col min="8" max="8" width="25.109375" bestFit="1" customWidth="1"/>
    <col min="9" max="9" width="12.21875" bestFit="1" customWidth="1"/>
    <col min="10" max="10" width="12.5546875" bestFit="1" customWidth="1"/>
    <col min="11" max="11" width="31" bestFit="1" customWidth="1"/>
    <col min="12" max="12" width="24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163</v>
      </c>
      <c r="E1" t="s">
        <v>16</v>
      </c>
      <c r="F1" t="s">
        <v>164</v>
      </c>
      <c r="G1" t="s">
        <v>165</v>
      </c>
      <c r="H1" t="s">
        <v>166</v>
      </c>
      <c r="I1" t="s">
        <v>167</v>
      </c>
      <c r="J1" t="s">
        <v>26</v>
      </c>
      <c r="K1" t="s">
        <v>168</v>
      </c>
      <c r="L1" t="s">
        <v>169</v>
      </c>
    </row>
    <row r="2" spans="1:12" hidden="1" x14ac:dyDescent="0.3">
      <c r="A2" t="s">
        <v>30</v>
      </c>
      <c r="B2">
        <v>2013</v>
      </c>
      <c r="C2" t="s">
        <v>31</v>
      </c>
      <c r="D2" s="1">
        <f>AVERAGE(CPI_Index_Jan13_Apr233[[#This Row],[Cereals and products]:[Food and beverages]])</f>
        <v>105.5153846153846</v>
      </c>
      <c r="E2">
        <v>105.1</v>
      </c>
      <c r="F2" s="1">
        <f>AVERAGE(CPI_Index_Jan13_Apr233[[#This Row],[Clothing]:[Clothing and footwear]])</f>
        <v>106.23333333333335</v>
      </c>
      <c r="G2" s="1">
        <f>AVERAGE('Complete data'!U2:W2,'Complete data'!Y2)</f>
        <v>104.53333333333335</v>
      </c>
      <c r="H2" s="1">
        <f>AVERAGE(CPI_Index_Jan13_Apr233[[#This Row],[Health]],CPI_Index_Jan13_Apr233[[#This Row],[Personal care and effects]])</f>
        <v>104.35</v>
      </c>
      <c r="I2">
        <v>103.4</v>
      </c>
      <c r="J2">
        <v>103.8</v>
      </c>
      <c r="K2" s="1">
        <f>AVERAGE(CPI_Index_Jan13_Apr233[[#This Row],[Miscellaneous]:[General index]])</f>
        <v>104.55</v>
      </c>
      <c r="L2" s="1">
        <f>SUM(CPI_Index_Jan13_Apr2334[[#This Row],[Food]:[Miscellaneous and General Index]])</f>
        <v>837.4820512820512</v>
      </c>
    </row>
    <row r="3" spans="1:12" hidden="1" x14ac:dyDescent="0.3">
      <c r="A3" t="s">
        <v>33</v>
      </c>
      <c r="B3">
        <v>2013</v>
      </c>
      <c r="C3" t="s">
        <v>31</v>
      </c>
      <c r="D3" s="1">
        <f>AVERAGE(CPI_Index_Jan13_Apr233[[#This Row],[Cereals and products]:[Food and beverages]])</f>
        <v>105.87692307692308</v>
      </c>
      <c r="E3">
        <v>105.2</v>
      </c>
      <c r="F3" s="1">
        <f>AVERAGE(CPI_Index_Jan13_Apr233[[#This Row],[Clothing]:[Clothing and footwear]])</f>
        <v>105.56666666666666</v>
      </c>
      <c r="G3" s="1">
        <f>AVERAGE('Complete data'!U3:W3,'Complete data'!Y3)</f>
        <v>104.46666666666665</v>
      </c>
      <c r="H3" s="1">
        <f>AVERAGE(CPI_Index_Jan13_Apr233[[#This Row],[Health]],CPI_Index_Jan13_Apr233[[#This Row],[Personal care and effects]])</f>
        <v>104.19999999999999</v>
      </c>
      <c r="I3">
        <v>102.9</v>
      </c>
      <c r="J3">
        <v>103.5</v>
      </c>
      <c r="K3" s="1">
        <f>AVERAGE(CPI_Index_Jan13_Apr233[[#This Row],[Miscellaneous]:[General index]])</f>
        <v>103.85</v>
      </c>
      <c r="L3" s="1">
        <f>SUM(CPI_Index_Jan13_Apr2334[[#This Row],[Food]:[Miscellaneous and General Index]])</f>
        <v>835.56025641025644</v>
      </c>
    </row>
    <row r="4" spans="1:12" hidden="1" x14ac:dyDescent="0.3">
      <c r="A4" t="s">
        <v>35</v>
      </c>
      <c r="B4">
        <v>2013</v>
      </c>
      <c r="C4" t="s">
        <v>31</v>
      </c>
      <c r="D4" s="1">
        <f>AVERAGE(CPI_Index_Jan13_Apr233[[#This Row],[Cereals and products]:[Food and beverages]])</f>
        <v>105.63846153846156</v>
      </c>
      <c r="E4">
        <v>105.1</v>
      </c>
      <c r="F4" s="1">
        <f>AVERAGE(CPI_Index_Jan13_Apr233[[#This Row],[Clothing]:[Clothing and footwear]])</f>
        <v>106</v>
      </c>
      <c r="G4" s="1">
        <f>AVERAGE('Complete data'!U4:W4,'Complete data'!Y4)</f>
        <v>104.5</v>
      </c>
      <c r="H4" s="1">
        <f>AVERAGE(CPI_Index_Jan13_Apr233[[#This Row],[Health]],CPI_Index_Jan13_Apr233[[#This Row],[Personal care and effects]])</f>
        <v>104.25</v>
      </c>
      <c r="I4">
        <v>103.1</v>
      </c>
      <c r="J4">
        <v>103.6</v>
      </c>
      <c r="K4" s="1">
        <f>AVERAGE(CPI_Index_Jan13_Apr233[[#This Row],[Miscellaneous]:[General index]])</f>
        <v>104.25</v>
      </c>
      <c r="L4" s="1">
        <f>SUM(CPI_Index_Jan13_Apr2334[[#This Row],[Food]:[Miscellaneous and General Index]])</f>
        <v>836.43846153846152</v>
      </c>
    </row>
    <row r="5" spans="1:12" hidden="1" x14ac:dyDescent="0.3">
      <c r="A5" t="s">
        <v>30</v>
      </c>
      <c r="B5">
        <v>2013</v>
      </c>
      <c r="C5" t="s">
        <v>36</v>
      </c>
      <c r="D5" s="1">
        <f>AVERAGE(CPI_Index_Jan13_Apr233[[#This Row],[Cereals and products]:[Food and beverages]])</f>
        <v>106.18461538461537</v>
      </c>
      <c r="E5">
        <v>105.6</v>
      </c>
      <c r="F5" s="1">
        <f>AVERAGE(CPI_Index_Jan13_Apr233[[#This Row],[Clothing]:[Clothing and footwear]])</f>
        <v>106.8</v>
      </c>
      <c r="G5" s="1">
        <f>AVERAGE('Complete data'!U5:W5,'Complete data'!Y5)</f>
        <v>105.10000000000001</v>
      </c>
      <c r="H5" s="1">
        <f>AVERAGE(CPI_Index_Jan13_Apr233[[#This Row],[Health]],CPI_Index_Jan13_Apr233[[#This Row],[Personal care and effects]])</f>
        <v>104.5</v>
      </c>
      <c r="I5">
        <v>104</v>
      </c>
      <c r="J5">
        <v>104.1</v>
      </c>
      <c r="K5" s="1">
        <f>AVERAGE(CPI_Index_Jan13_Apr233[[#This Row],[Miscellaneous]:[General index]])</f>
        <v>105.1</v>
      </c>
      <c r="L5" s="1">
        <f>SUM(CPI_Index_Jan13_Apr2334[[#This Row],[Food]:[Miscellaneous and General Index]])</f>
        <v>841.38461538461547</v>
      </c>
    </row>
    <row r="6" spans="1:12" hidden="1" x14ac:dyDescent="0.3">
      <c r="A6" t="s">
        <v>33</v>
      </c>
      <c r="B6">
        <v>2013</v>
      </c>
      <c r="C6" t="s">
        <v>36</v>
      </c>
      <c r="D6" s="1">
        <f>AVERAGE(CPI_Index_Jan13_Apr233[[#This Row],[Cereals and products]:[Food and beverages]])</f>
        <v>106.96923076923078</v>
      </c>
      <c r="E6">
        <v>106</v>
      </c>
      <c r="F6" s="1">
        <f>AVERAGE(CPI_Index_Jan13_Apr233[[#This Row],[Clothing]:[Clothing and footwear]])</f>
        <v>106.16666666666667</v>
      </c>
      <c r="G6" s="1">
        <f>AVERAGE('Complete data'!U6:W6,'Complete data'!Y6)</f>
        <v>105.10000000000001</v>
      </c>
      <c r="H6" s="1">
        <f>AVERAGE(CPI_Index_Jan13_Apr233[[#This Row],[Health]],CPI_Index_Jan13_Apr233[[#This Row],[Personal care and effects]])</f>
        <v>104.5</v>
      </c>
      <c r="I6">
        <v>103.3</v>
      </c>
      <c r="J6">
        <v>103.7</v>
      </c>
      <c r="K6" s="1">
        <f>AVERAGE(CPI_Index_Jan13_Apr233[[#This Row],[Miscellaneous]:[General index]])</f>
        <v>104.5</v>
      </c>
      <c r="L6" s="1">
        <f>SUM(CPI_Index_Jan13_Apr2334[[#This Row],[Food]:[Miscellaneous and General Index]])</f>
        <v>840.23589743589741</v>
      </c>
    </row>
    <row r="7" spans="1:12" hidden="1" x14ac:dyDescent="0.3">
      <c r="A7" t="s">
        <v>35</v>
      </c>
      <c r="B7">
        <v>2013</v>
      </c>
      <c r="C7" t="s">
        <v>36</v>
      </c>
      <c r="D7" s="1">
        <f>AVERAGE(CPI_Index_Jan13_Apr233[[#This Row],[Cereals and products]:[Food and beverages]])</f>
        <v>106.47692307692309</v>
      </c>
      <c r="E7">
        <v>105.7</v>
      </c>
      <c r="F7" s="1">
        <f>AVERAGE(CPI_Index_Jan13_Apr233[[#This Row],[Clothing]:[Clothing and footwear]])</f>
        <v>106.56666666666666</v>
      </c>
      <c r="G7" s="1">
        <f>AVERAGE('Complete data'!U7:W7,'Complete data'!Y7)</f>
        <v>105.13333333333333</v>
      </c>
      <c r="H7" s="1">
        <f>AVERAGE(CPI_Index_Jan13_Apr233[[#This Row],[Health]],CPI_Index_Jan13_Apr233[[#This Row],[Personal care and effects]])</f>
        <v>104.5</v>
      </c>
      <c r="I7">
        <v>103.6</v>
      </c>
      <c r="J7">
        <v>103.9</v>
      </c>
      <c r="K7" s="1">
        <f>AVERAGE(CPI_Index_Jan13_Apr233[[#This Row],[Miscellaneous]:[General index]])</f>
        <v>104.85</v>
      </c>
      <c r="L7" s="1">
        <f>SUM(CPI_Index_Jan13_Apr2334[[#This Row],[Food]:[Miscellaneous and General Index]])</f>
        <v>840.72692307692307</v>
      </c>
    </row>
    <row r="8" spans="1:12" hidden="1" x14ac:dyDescent="0.3">
      <c r="A8" t="s">
        <v>30</v>
      </c>
      <c r="B8">
        <v>2013</v>
      </c>
      <c r="C8" t="s">
        <v>38</v>
      </c>
      <c r="D8" s="1">
        <f>AVERAGE(CPI_Index_Jan13_Apr233[[#This Row],[Cereals and products]:[Food and beverages]])</f>
        <v>106.32307692307693</v>
      </c>
      <c r="E8">
        <v>106.5</v>
      </c>
      <c r="F8" s="1">
        <f>AVERAGE(CPI_Index_Jan13_Apr233[[#This Row],[Clothing]:[Clothing and footwear]])</f>
        <v>107.3</v>
      </c>
      <c r="G8" s="1">
        <f>AVERAGE('Complete data'!U8:W8,'Complete data'!Y8)</f>
        <v>105.43333333333332</v>
      </c>
      <c r="H8" s="1">
        <f>AVERAGE(CPI_Index_Jan13_Apr233[[#This Row],[Health]],CPI_Index_Jan13_Apr233[[#This Row],[Personal care and effects]])</f>
        <v>104.5</v>
      </c>
      <c r="I8">
        <v>104</v>
      </c>
      <c r="J8">
        <v>104.3</v>
      </c>
      <c r="K8" s="1">
        <f>AVERAGE(CPI_Index_Jan13_Apr233[[#This Row],[Miscellaneous]:[General index]])</f>
        <v>105.3</v>
      </c>
      <c r="L8" s="1">
        <f>SUM(CPI_Index_Jan13_Apr2334[[#This Row],[Food]:[Miscellaneous and General Index]])</f>
        <v>843.65641025641025</v>
      </c>
    </row>
    <row r="9" spans="1:12" hidden="1" x14ac:dyDescent="0.3">
      <c r="A9" t="s">
        <v>33</v>
      </c>
      <c r="B9">
        <v>2013</v>
      </c>
      <c r="C9" t="s">
        <v>38</v>
      </c>
      <c r="D9" s="1">
        <f>AVERAGE(CPI_Index_Jan13_Apr233[[#This Row],[Cereals and products]:[Food and beverages]])</f>
        <v>106.67692307692307</v>
      </c>
      <c r="E9">
        <v>106.8</v>
      </c>
      <c r="F9" s="1">
        <f>AVERAGE(CPI_Index_Jan13_Apr233[[#This Row],[Clothing]:[Clothing and footwear]])</f>
        <v>106.73333333333333</v>
      </c>
      <c r="G9" s="1">
        <f>AVERAGE('Complete data'!U9:W9,'Complete data'!Y9)</f>
        <v>105.73333333333333</v>
      </c>
      <c r="H9" s="1">
        <f>AVERAGE(CPI_Index_Jan13_Apr233[[#This Row],[Health]],CPI_Index_Jan13_Apr233[[#This Row],[Personal care and effects]])</f>
        <v>104.7</v>
      </c>
      <c r="I9">
        <v>103.5</v>
      </c>
      <c r="J9">
        <v>103.8</v>
      </c>
      <c r="K9" s="1">
        <f>AVERAGE(CPI_Index_Jan13_Apr233[[#This Row],[Miscellaneous]:[General index]])</f>
        <v>104.95</v>
      </c>
      <c r="L9" s="1">
        <f>SUM(CPI_Index_Jan13_Apr2334[[#This Row],[Food]:[Miscellaneous and General Index]])</f>
        <v>842.89358974358981</v>
      </c>
    </row>
    <row r="10" spans="1:12" hidden="1" x14ac:dyDescent="0.3">
      <c r="A10" t="s">
        <v>35</v>
      </c>
      <c r="B10">
        <v>2013</v>
      </c>
      <c r="C10" t="s">
        <v>38</v>
      </c>
      <c r="D10" s="1">
        <f>AVERAGE(CPI_Index_Jan13_Apr233[[#This Row],[Cereals and products]:[Food and beverages]])</f>
        <v>106.46153846153848</v>
      </c>
      <c r="E10">
        <v>106.6</v>
      </c>
      <c r="F10" s="1">
        <f>AVERAGE(CPI_Index_Jan13_Apr233[[#This Row],[Clothing]:[Clothing and footwear]])</f>
        <v>107.06666666666666</v>
      </c>
      <c r="G10" s="1">
        <f>AVERAGE('Complete data'!U10:W10,'Complete data'!Y10)</f>
        <v>105.59999999999998</v>
      </c>
      <c r="H10" s="1">
        <f>AVERAGE(CPI_Index_Jan13_Apr233[[#This Row],[Health]],CPI_Index_Jan13_Apr233[[#This Row],[Personal care and effects]])</f>
        <v>104.6</v>
      </c>
      <c r="I10">
        <v>103.7</v>
      </c>
      <c r="J10">
        <v>104</v>
      </c>
      <c r="K10" s="1">
        <f>AVERAGE(CPI_Index_Jan13_Apr233[[#This Row],[Miscellaneous]:[General index]])</f>
        <v>105.1</v>
      </c>
      <c r="L10" s="1">
        <f>SUM(CPI_Index_Jan13_Apr2334[[#This Row],[Food]:[Miscellaneous and General Index]])</f>
        <v>843.1282051282052</v>
      </c>
    </row>
    <row r="11" spans="1:12" hidden="1" x14ac:dyDescent="0.3">
      <c r="A11" t="s">
        <v>30</v>
      </c>
      <c r="B11">
        <v>2013</v>
      </c>
      <c r="C11" t="s">
        <v>39</v>
      </c>
      <c r="D11" s="1">
        <f>AVERAGE(CPI_Index_Jan13_Apr233[[#This Row],[Cereals and products]:[Food and beverages]])</f>
        <v>106.6</v>
      </c>
      <c r="E11">
        <v>107.1</v>
      </c>
      <c r="F11" s="1">
        <f>AVERAGE(CPI_Index_Jan13_Apr233[[#This Row],[Clothing]:[Clothing and footwear]])</f>
        <v>107.83333333333333</v>
      </c>
      <c r="G11" s="1">
        <f>AVERAGE('Complete data'!U11:W11,'Complete data'!Y11)</f>
        <v>105.66666666666667</v>
      </c>
      <c r="H11" s="1">
        <f>AVERAGE(CPI_Index_Jan13_Apr233[[#This Row],[Health]],CPI_Index_Jan13_Apr233[[#This Row],[Personal care and effects]])</f>
        <v>103.9</v>
      </c>
      <c r="I11">
        <v>104.5</v>
      </c>
      <c r="J11">
        <v>104.8</v>
      </c>
      <c r="K11" s="1">
        <f>AVERAGE(CPI_Index_Jan13_Apr233[[#This Row],[Miscellaneous]:[General index]])</f>
        <v>105.5</v>
      </c>
      <c r="L11" s="1">
        <f>SUM(CPI_Index_Jan13_Apr2334[[#This Row],[Food]:[Miscellaneous and General Index]])</f>
        <v>845.9</v>
      </c>
    </row>
    <row r="12" spans="1:12" hidden="1" x14ac:dyDescent="0.3">
      <c r="A12" t="s">
        <v>33</v>
      </c>
      <c r="B12">
        <v>2013</v>
      </c>
      <c r="C12" t="s">
        <v>39</v>
      </c>
      <c r="D12" s="1">
        <f>AVERAGE(CPI_Index_Jan13_Apr233[[#This Row],[Cereals and products]:[Food and beverages]])</f>
        <v>107.5153846153846</v>
      </c>
      <c r="E12">
        <v>108.5</v>
      </c>
      <c r="F12" s="1">
        <f>AVERAGE(CPI_Index_Jan13_Apr233[[#This Row],[Clothing]:[Clothing and footwear]])</f>
        <v>107.33333333333333</v>
      </c>
      <c r="G12" s="1">
        <f>AVERAGE('Complete data'!U12:W12,'Complete data'!Y12)</f>
        <v>105.96666666666665</v>
      </c>
      <c r="H12" s="1">
        <f>AVERAGE(CPI_Index_Jan13_Apr233[[#This Row],[Health]],CPI_Index_Jan13_Apr233[[#This Row],[Personal care and effects]])</f>
        <v>104.45</v>
      </c>
      <c r="I12">
        <v>104</v>
      </c>
      <c r="J12">
        <v>105.2</v>
      </c>
      <c r="K12" s="1">
        <f>AVERAGE(CPI_Index_Jan13_Apr233[[#This Row],[Miscellaneous]:[General index]])</f>
        <v>105.4</v>
      </c>
      <c r="L12" s="1">
        <f>SUM(CPI_Index_Jan13_Apr2334[[#This Row],[Food]:[Miscellaneous and General Index]])</f>
        <v>848.36538461538464</v>
      </c>
    </row>
    <row r="13" spans="1:12" hidden="1" x14ac:dyDescent="0.3">
      <c r="A13" t="s">
        <v>35</v>
      </c>
      <c r="B13">
        <v>2013</v>
      </c>
      <c r="C13" t="s">
        <v>39</v>
      </c>
      <c r="D13" s="1">
        <f>AVERAGE(CPI_Index_Jan13_Apr233[[#This Row],[Cereals and products]:[Food and beverages]])</f>
        <v>106.93846153846154</v>
      </c>
      <c r="E13">
        <v>107.5</v>
      </c>
      <c r="F13" s="1">
        <f>AVERAGE(CPI_Index_Jan13_Apr233[[#This Row],[Clothing]:[Clothing and footwear]])</f>
        <v>107.63333333333333</v>
      </c>
      <c r="G13" s="1">
        <f>AVERAGE('Complete data'!U13:W13,'Complete data'!Y13)</f>
        <v>105.83333333333333</v>
      </c>
      <c r="H13" s="1">
        <f>AVERAGE(CPI_Index_Jan13_Apr233[[#This Row],[Health]],CPI_Index_Jan13_Apr233[[#This Row],[Personal care and effects]])</f>
        <v>104.1</v>
      </c>
      <c r="I13">
        <v>104.2</v>
      </c>
      <c r="J13">
        <v>105</v>
      </c>
      <c r="K13" s="1">
        <f>AVERAGE(CPI_Index_Jan13_Apr233[[#This Row],[Miscellaneous]:[General index]])</f>
        <v>105.44999999999999</v>
      </c>
      <c r="L13" s="1">
        <f>SUM(CPI_Index_Jan13_Apr2334[[#This Row],[Food]:[Miscellaneous and General Index]])</f>
        <v>846.65512820512822</v>
      </c>
    </row>
    <row r="14" spans="1:12" hidden="1" x14ac:dyDescent="0.3">
      <c r="A14" t="s">
        <v>30</v>
      </c>
      <c r="B14">
        <v>2013</v>
      </c>
      <c r="C14" t="s">
        <v>41</v>
      </c>
      <c r="D14" s="1">
        <f>AVERAGE(CPI_Index_Jan13_Apr233[[#This Row],[Cereals and products]:[Food and beverages]])</f>
        <v>107.23076923076923</v>
      </c>
      <c r="E14">
        <v>108.1</v>
      </c>
      <c r="F14" s="1">
        <f>AVERAGE(CPI_Index_Jan13_Apr233[[#This Row],[Clothing]:[Clothing and footwear]])</f>
        <v>108.43333333333332</v>
      </c>
      <c r="G14" s="1">
        <f>AVERAGE('Complete data'!U14:W14,'Complete data'!Y14)</f>
        <v>106.13333333333333</v>
      </c>
      <c r="H14" s="1">
        <f>AVERAGE(CPI_Index_Jan13_Apr233[[#This Row],[Health]],CPI_Index_Jan13_Apr233[[#This Row],[Personal care and effects]])</f>
        <v>103.9</v>
      </c>
      <c r="I14">
        <v>105</v>
      </c>
      <c r="J14">
        <v>105.5</v>
      </c>
      <c r="K14" s="1">
        <f>AVERAGE(CPI_Index_Jan13_Apr233[[#This Row],[Miscellaneous]:[General index]])</f>
        <v>106</v>
      </c>
      <c r="L14" s="1">
        <f>SUM(CPI_Index_Jan13_Apr2334[[#This Row],[Food]:[Miscellaneous and General Index]])</f>
        <v>850.29743589743589</v>
      </c>
    </row>
    <row r="15" spans="1:12" hidden="1" x14ac:dyDescent="0.3">
      <c r="A15" t="s">
        <v>33</v>
      </c>
      <c r="B15">
        <v>2013</v>
      </c>
      <c r="C15" t="s">
        <v>41</v>
      </c>
      <c r="D15" s="1">
        <f>AVERAGE(CPI_Index_Jan13_Apr233[[#This Row],[Cereals and products]:[Food and beverages]])</f>
        <v>109.0153846153846</v>
      </c>
      <c r="E15">
        <v>109.8</v>
      </c>
      <c r="F15" s="1">
        <f>AVERAGE(CPI_Index_Jan13_Apr233[[#This Row],[Clothing]:[Clothing and footwear]])</f>
        <v>107.83333333333333</v>
      </c>
      <c r="G15" s="1">
        <f>AVERAGE('Complete data'!U15:W15,'Complete data'!Y15)</f>
        <v>106.06666666666668</v>
      </c>
      <c r="H15" s="1">
        <f>AVERAGE(CPI_Index_Jan13_Apr233[[#This Row],[Health]],CPI_Index_Jan13_Apr233[[#This Row],[Personal care and effects]])</f>
        <v>104.4</v>
      </c>
      <c r="I15">
        <v>104.6</v>
      </c>
      <c r="J15">
        <v>105.7</v>
      </c>
      <c r="K15" s="1">
        <f>AVERAGE(CPI_Index_Jan13_Apr233[[#This Row],[Miscellaneous]:[General index]])</f>
        <v>105.75</v>
      </c>
      <c r="L15" s="1">
        <f>SUM(CPI_Index_Jan13_Apr2334[[#This Row],[Food]:[Miscellaneous and General Index]])</f>
        <v>853.16538461538471</v>
      </c>
    </row>
    <row r="16" spans="1:12" hidden="1" x14ac:dyDescent="0.3">
      <c r="A16" t="s">
        <v>35</v>
      </c>
      <c r="B16">
        <v>2013</v>
      </c>
      <c r="C16" t="s">
        <v>41</v>
      </c>
      <c r="D16" s="1">
        <f>AVERAGE(CPI_Index_Jan13_Apr233[[#This Row],[Cereals and products]:[Food and beverages]])</f>
        <v>107.86153846153844</v>
      </c>
      <c r="E16">
        <v>108.6</v>
      </c>
      <c r="F16" s="1">
        <f>AVERAGE(CPI_Index_Jan13_Apr233[[#This Row],[Clothing]:[Clothing and footwear]])</f>
        <v>108.2</v>
      </c>
      <c r="G16" s="1">
        <f>AVERAGE('Complete data'!U16:W16,'Complete data'!Y16)</f>
        <v>106.10000000000001</v>
      </c>
      <c r="H16" s="1">
        <f>AVERAGE(CPI_Index_Jan13_Apr233[[#This Row],[Health]],CPI_Index_Jan13_Apr233[[#This Row],[Personal care and effects]])</f>
        <v>104.1</v>
      </c>
      <c r="I16">
        <v>104.8</v>
      </c>
      <c r="J16">
        <v>105.6</v>
      </c>
      <c r="K16" s="1">
        <f>AVERAGE(CPI_Index_Jan13_Apr233[[#This Row],[Miscellaneous]:[General index]])</f>
        <v>105.85</v>
      </c>
      <c r="L16" s="1">
        <f>SUM(CPI_Index_Jan13_Apr2334[[#This Row],[Food]:[Miscellaneous and General Index]])</f>
        <v>851.11153846153843</v>
      </c>
    </row>
    <row r="17" spans="1:12" hidden="1" x14ac:dyDescent="0.3">
      <c r="A17" t="s">
        <v>30</v>
      </c>
      <c r="B17">
        <v>2013</v>
      </c>
      <c r="C17" t="s">
        <v>42</v>
      </c>
      <c r="D17" s="1">
        <f>AVERAGE(CPI_Index_Jan13_Apr233[[#This Row],[Cereals and products]:[Food and beverages]])</f>
        <v>109.23076923076923</v>
      </c>
      <c r="E17">
        <v>109</v>
      </c>
      <c r="F17" s="1">
        <f>AVERAGE(CPI_Index_Jan13_Apr233[[#This Row],[Clothing]:[Clothing and footwear]])</f>
        <v>109.33333333333333</v>
      </c>
      <c r="G17" s="1">
        <f>AVERAGE('Complete data'!U17:W17,'Complete data'!Y17)</f>
        <v>107</v>
      </c>
      <c r="H17" s="1">
        <f>AVERAGE(CPI_Index_Jan13_Apr233[[#This Row],[Health]],CPI_Index_Jan13_Apr233[[#This Row],[Personal care and effects]])</f>
        <v>104.4</v>
      </c>
      <c r="I17">
        <v>105.6</v>
      </c>
      <c r="J17">
        <v>106.5</v>
      </c>
      <c r="K17" s="1">
        <f>AVERAGE(CPI_Index_Jan13_Apr233[[#This Row],[Miscellaneous]:[General index]])</f>
        <v>107.2</v>
      </c>
      <c r="L17" s="1">
        <f>SUM(CPI_Index_Jan13_Apr2334[[#This Row],[Food]:[Miscellaneous and General Index]])</f>
        <v>858.26410256410259</v>
      </c>
    </row>
    <row r="18" spans="1:12" hidden="1" x14ac:dyDescent="0.3">
      <c r="A18" t="s">
        <v>33</v>
      </c>
      <c r="B18">
        <v>2013</v>
      </c>
      <c r="C18" t="s">
        <v>42</v>
      </c>
      <c r="D18" s="1">
        <f>AVERAGE(CPI_Index_Jan13_Apr233[[#This Row],[Cereals and products]:[Food and beverages]])</f>
        <v>112.66153846153847</v>
      </c>
      <c r="E18">
        <v>110.9</v>
      </c>
      <c r="F18" s="1">
        <f>AVERAGE(CPI_Index_Jan13_Apr233[[#This Row],[Clothing]:[Clothing and footwear]])</f>
        <v>108.43333333333334</v>
      </c>
      <c r="G18" s="1">
        <f>AVERAGE('Complete data'!U18:W18,'Complete data'!Y18)</f>
        <v>106.96666666666665</v>
      </c>
      <c r="H18" s="1">
        <f>AVERAGE(CPI_Index_Jan13_Apr233[[#This Row],[Health]],CPI_Index_Jan13_Apr233[[#This Row],[Personal care and effects]])</f>
        <v>104.9</v>
      </c>
      <c r="I18">
        <v>105.2</v>
      </c>
      <c r="J18">
        <v>108.1</v>
      </c>
      <c r="K18" s="1">
        <f>AVERAGE(CPI_Index_Jan13_Apr233[[#This Row],[Miscellaneous]:[General index]])</f>
        <v>107.9</v>
      </c>
      <c r="L18" s="1">
        <f>SUM(CPI_Index_Jan13_Apr2334[[#This Row],[Food]:[Miscellaneous and General Index]])</f>
        <v>865.06153846153848</v>
      </c>
    </row>
    <row r="19" spans="1:12" hidden="1" x14ac:dyDescent="0.3">
      <c r="A19" t="s">
        <v>35</v>
      </c>
      <c r="B19">
        <v>2013</v>
      </c>
      <c r="C19" t="s">
        <v>42</v>
      </c>
      <c r="D19" s="1">
        <f>AVERAGE(CPI_Index_Jan13_Apr233[[#This Row],[Cereals and products]:[Food and beverages]])</f>
        <v>110.46153846153847</v>
      </c>
      <c r="E19">
        <v>109.5</v>
      </c>
      <c r="F19" s="1">
        <f>AVERAGE(CPI_Index_Jan13_Apr233[[#This Row],[Clothing]:[Clothing and footwear]])</f>
        <v>108.96666666666665</v>
      </c>
      <c r="G19" s="1">
        <f>AVERAGE('Complete data'!U19:W19,'Complete data'!Y19)</f>
        <v>107</v>
      </c>
      <c r="H19" s="1">
        <f>AVERAGE(CPI_Index_Jan13_Apr233[[#This Row],[Health]],CPI_Index_Jan13_Apr233[[#This Row],[Personal care and effects]])</f>
        <v>104.6</v>
      </c>
      <c r="I19">
        <v>105.4</v>
      </c>
      <c r="J19">
        <v>107.4</v>
      </c>
      <c r="K19" s="1">
        <f>AVERAGE(CPI_Index_Jan13_Apr233[[#This Row],[Miscellaneous]:[General index]])</f>
        <v>107.55</v>
      </c>
      <c r="L19" s="1">
        <f>SUM(CPI_Index_Jan13_Apr2334[[#This Row],[Food]:[Miscellaneous and General Index]])</f>
        <v>860.87820512820497</v>
      </c>
    </row>
    <row r="20" spans="1:12" hidden="1" x14ac:dyDescent="0.3">
      <c r="A20" t="s">
        <v>30</v>
      </c>
      <c r="B20">
        <v>2013</v>
      </c>
      <c r="C20" t="s">
        <v>44</v>
      </c>
      <c r="D20" s="1">
        <f>AVERAGE(CPI_Index_Jan13_Apr233[[#This Row],[Cereals and products]:[Food and beverages]])</f>
        <v>111.22307692307689</v>
      </c>
      <c r="E20">
        <v>109.8</v>
      </c>
      <c r="F20" s="1">
        <f>AVERAGE(CPI_Index_Jan13_Apr233[[#This Row],[Clothing]:[Clothing and footwear]])</f>
        <v>110.10000000000001</v>
      </c>
      <c r="G20" s="1">
        <f>AVERAGE('Complete data'!U20:W20,'Complete data'!Y20)</f>
        <v>108.2</v>
      </c>
      <c r="H20" s="1">
        <f>AVERAGE(CPI_Index_Jan13_Apr233[[#This Row],[Health]],CPI_Index_Jan13_Apr233[[#This Row],[Personal care and effects]])</f>
        <v>104.7</v>
      </c>
      <c r="I20">
        <v>106.4</v>
      </c>
      <c r="J20">
        <v>107.8</v>
      </c>
      <c r="K20" s="1">
        <f>AVERAGE(CPI_Index_Jan13_Apr233[[#This Row],[Miscellaneous]:[General index]])</f>
        <v>108.6</v>
      </c>
      <c r="L20" s="1">
        <f>SUM(CPI_Index_Jan13_Apr2334[[#This Row],[Food]:[Miscellaneous and General Index]])</f>
        <v>866.82307692307688</v>
      </c>
    </row>
    <row r="21" spans="1:12" hidden="1" x14ac:dyDescent="0.3">
      <c r="A21" t="s">
        <v>33</v>
      </c>
      <c r="B21">
        <v>2013</v>
      </c>
      <c r="C21" t="s">
        <v>44</v>
      </c>
      <c r="D21" s="1">
        <f>AVERAGE(CPI_Index_Jan13_Apr233[[#This Row],[Cereals and products]:[Food and beverages]])</f>
        <v>114.56923076923077</v>
      </c>
      <c r="E21">
        <v>111.7</v>
      </c>
      <c r="F21" s="1">
        <f>AVERAGE(CPI_Index_Jan13_Apr233[[#This Row],[Clothing]:[Clothing and footwear]])</f>
        <v>109.03333333333335</v>
      </c>
      <c r="G21" s="1">
        <f>AVERAGE('Complete data'!U21:W21,'Complete data'!Y21)</f>
        <v>108</v>
      </c>
      <c r="H21" s="1">
        <f>AVERAGE(CPI_Index_Jan13_Apr233[[#This Row],[Health]],CPI_Index_Jan13_Apr233[[#This Row],[Personal care and effects]])</f>
        <v>105.15</v>
      </c>
      <c r="I21">
        <v>105.9</v>
      </c>
      <c r="J21">
        <v>110.1</v>
      </c>
      <c r="K21" s="1">
        <f>AVERAGE(CPI_Index_Jan13_Apr233[[#This Row],[Miscellaneous]:[General index]])</f>
        <v>109.35</v>
      </c>
      <c r="L21" s="1">
        <f>SUM(CPI_Index_Jan13_Apr2334[[#This Row],[Food]:[Miscellaneous and General Index]])</f>
        <v>873.80256410256413</v>
      </c>
    </row>
    <row r="22" spans="1:12" hidden="1" x14ac:dyDescent="0.3">
      <c r="A22" t="s">
        <v>35</v>
      </c>
      <c r="B22">
        <v>2013</v>
      </c>
      <c r="C22" t="s">
        <v>44</v>
      </c>
      <c r="D22" s="1">
        <f>AVERAGE(CPI_Index_Jan13_Apr233[[#This Row],[Cereals and products]:[Food and beverages]])</f>
        <v>112.41538461538461</v>
      </c>
      <c r="E22">
        <v>110.3</v>
      </c>
      <c r="F22" s="1">
        <f>AVERAGE(CPI_Index_Jan13_Apr233[[#This Row],[Clothing]:[Clothing and footwear]])</f>
        <v>109.66666666666667</v>
      </c>
      <c r="G22" s="1">
        <f>AVERAGE('Complete data'!U22:W22,'Complete data'!Y22)</f>
        <v>108.16666666666667</v>
      </c>
      <c r="H22" s="1">
        <f>AVERAGE(CPI_Index_Jan13_Apr233[[#This Row],[Health]],CPI_Index_Jan13_Apr233[[#This Row],[Personal care and effects]])</f>
        <v>104.9</v>
      </c>
      <c r="I22">
        <v>106.1</v>
      </c>
      <c r="J22">
        <v>109.1</v>
      </c>
      <c r="K22" s="1">
        <f>AVERAGE(CPI_Index_Jan13_Apr233[[#This Row],[Miscellaneous]:[General index]])</f>
        <v>108.95</v>
      </c>
      <c r="L22" s="1">
        <f>SUM(CPI_Index_Jan13_Apr2334[[#This Row],[Food]:[Miscellaneous and General Index]])</f>
        <v>869.5987179487181</v>
      </c>
    </row>
    <row r="23" spans="1:12" hidden="1" x14ac:dyDescent="0.3">
      <c r="A23" t="s">
        <v>30</v>
      </c>
      <c r="B23">
        <v>2013</v>
      </c>
      <c r="C23" t="s">
        <v>46</v>
      </c>
      <c r="D23" s="1">
        <f>AVERAGE(CPI_Index_Jan13_Apr233[[#This Row],[Cereals and products]:[Food and beverages]])</f>
        <v>112.5</v>
      </c>
      <c r="E23">
        <v>110.7</v>
      </c>
      <c r="F23" s="1">
        <f>AVERAGE(CPI_Index_Jan13_Apr233[[#This Row],[Clothing]:[Clothing and footwear]])</f>
        <v>110.86666666666667</v>
      </c>
      <c r="G23" s="1">
        <f>AVERAGE('Complete data'!U23:W23,'Complete data'!Y23)</f>
        <v>108.80000000000001</v>
      </c>
      <c r="H23" s="1">
        <f>AVERAGE(CPI_Index_Jan13_Apr233[[#This Row],[Health]],CPI_Index_Jan13_Apr233[[#This Row],[Personal care and effects]])</f>
        <v>106.25</v>
      </c>
      <c r="I23">
        <v>106.8</v>
      </c>
      <c r="J23">
        <v>108.7</v>
      </c>
      <c r="K23" s="1">
        <f>AVERAGE(CPI_Index_Jan13_Apr233[[#This Row],[Miscellaneous]:[General index]])</f>
        <v>109.8</v>
      </c>
      <c r="L23" s="1">
        <f>SUM(CPI_Index_Jan13_Apr2334[[#This Row],[Food]:[Miscellaneous and General Index]])</f>
        <v>874.41666666666663</v>
      </c>
    </row>
    <row r="24" spans="1:12" hidden="1" x14ac:dyDescent="0.3">
      <c r="A24" t="s">
        <v>33</v>
      </c>
      <c r="B24">
        <v>2013</v>
      </c>
      <c r="C24" t="s">
        <v>46</v>
      </c>
      <c r="D24" s="1">
        <f>AVERAGE(CPI_Index_Jan13_Apr233[[#This Row],[Cereals and products]:[Food and beverages]])</f>
        <v>115.85384615384616</v>
      </c>
      <c r="E24">
        <v>112.4</v>
      </c>
      <c r="F24" s="1">
        <f>AVERAGE(CPI_Index_Jan13_Apr233[[#This Row],[Clothing]:[Clothing and footwear]])</f>
        <v>109.69999999999999</v>
      </c>
      <c r="G24" s="1">
        <f>AVERAGE('Complete data'!U24:W24,'Complete data'!Y24)</f>
        <v>108.7</v>
      </c>
      <c r="H24" s="1">
        <f>AVERAGE(CPI_Index_Jan13_Apr233[[#This Row],[Health]],CPI_Index_Jan13_Apr233[[#This Row],[Personal care and effects]])</f>
        <v>106.8</v>
      </c>
      <c r="I24">
        <v>106.5</v>
      </c>
      <c r="J24">
        <v>110.8</v>
      </c>
      <c r="K24" s="1">
        <f>AVERAGE(CPI_Index_Jan13_Apr233[[#This Row],[Miscellaneous]:[General index]])</f>
        <v>110.5</v>
      </c>
      <c r="L24" s="1">
        <f>SUM(CPI_Index_Jan13_Apr2334[[#This Row],[Food]:[Miscellaneous and General Index]])</f>
        <v>881.2538461538461</v>
      </c>
    </row>
    <row r="25" spans="1:12" hidden="1" x14ac:dyDescent="0.3">
      <c r="A25" t="s">
        <v>35</v>
      </c>
      <c r="B25">
        <v>2013</v>
      </c>
      <c r="C25" t="s">
        <v>46</v>
      </c>
      <c r="D25" s="1">
        <f>AVERAGE(CPI_Index_Jan13_Apr233[[#This Row],[Cereals and products]:[Food and beverages]])</f>
        <v>113.64615384615385</v>
      </c>
      <c r="E25">
        <v>111.2</v>
      </c>
      <c r="F25" s="1">
        <f>AVERAGE(CPI_Index_Jan13_Apr233[[#This Row],[Clothing]:[Clothing and footwear]])</f>
        <v>110.36666666666667</v>
      </c>
      <c r="G25" s="1">
        <f>AVERAGE('Complete data'!U25:W25,'Complete data'!Y25)</f>
        <v>108.8</v>
      </c>
      <c r="H25" s="1">
        <f>AVERAGE(CPI_Index_Jan13_Apr233[[#This Row],[Health]],CPI_Index_Jan13_Apr233[[#This Row],[Personal care and effects]])</f>
        <v>106.45</v>
      </c>
      <c r="I25">
        <v>106.6</v>
      </c>
      <c r="J25">
        <v>109.9</v>
      </c>
      <c r="K25" s="1">
        <f>AVERAGE(CPI_Index_Jan13_Apr233[[#This Row],[Miscellaneous]:[General index]])</f>
        <v>110.15</v>
      </c>
      <c r="L25" s="1">
        <f>SUM(CPI_Index_Jan13_Apr2334[[#This Row],[Food]:[Miscellaneous and General Index]])</f>
        <v>877.11282051282058</v>
      </c>
    </row>
    <row r="26" spans="1:12" hidden="1" x14ac:dyDescent="0.3">
      <c r="A26" t="s">
        <v>30</v>
      </c>
      <c r="B26">
        <v>2013</v>
      </c>
      <c r="C26" t="s">
        <v>48</v>
      </c>
      <c r="D26" s="1">
        <f>AVERAGE(CPI_Index_Jan13_Apr233[[#This Row],[Cereals and products]:[Food and beverages]])</f>
        <v>114.50000000000001</v>
      </c>
      <c r="E26">
        <v>111.7</v>
      </c>
      <c r="F26" s="1">
        <f>AVERAGE(CPI_Index_Jan13_Apr233[[#This Row],[Clothing]:[Clothing and footwear]])</f>
        <v>112.2</v>
      </c>
      <c r="G26" s="1">
        <f>AVERAGE('Complete data'!U26:W26,'Complete data'!Y26)</f>
        <v>110</v>
      </c>
      <c r="H26" s="1">
        <f>AVERAGE(CPI_Index_Jan13_Apr233[[#This Row],[Health]],CPI_Index_Jan13_Apr233[[#This Row],[Personal care and effects]])</f>
        <v>107.5</v>
      </c>
      <c r="I26">
        <v>107.7</v>
      </c>
      <c r="J26">
        <v>109.8</v>
      </c>
      <c r="K26" s="1">
        <f>AVERAGE(CPI_Index_Jan13_Apr233[[#This Row],[Miscellaneous]:[General index]])</f>
        <v>111.45</v>
      </c>
      <c r="L26" s="1">
        <f>SUM(CPI_Index_Jan13_Apr2334[[#This Row],[Food]:[Miscellaneous and General Index]])</f>
        <v>884.85000000000014</v>
      </c>
    </row>
    <row r="27" spans="1:12" hidden="1" x14ac:dyDescent="0.3">
      <c r="A27" t="s">
        <v>33</v>
      </c>
      <c r="B27">
        <v>2013</v>
      </c>
      <c r="C27" t="s">
        <v>48</v>
      </c>
      <c r="D27" s="1">
        <f>AVERAGE(CPI_Index_Jan13_Apr233[[#This Row],[Cereals and products]:[Food and beverages]])</f>
        <v>115.41538461538462</v>
      </c>
      <c r="E27">
        <v>112.9</v>
      </c>
      <c r="F27" s="1">
        <f>AVERAGE(CPI_Index_Jan13_Apr233[[#This Row],[Clothing]:[Clothing and footwear]])</f>
        <v>110.5</v>
      </c>
      <c r="G27" s="1">
        <f>AVERAGE('Complete data'!U27:W27,'Complete data'!Y27)</f>
        <v>109.83333333333333</v>
      </c>
      <c r="H27" s="1">
        <f>AVERAGE(CPI_Index_Jan13_Apr233[[#This Row],[Health]],CPI_Index_Jan13_Apr233[[#This Row],[Personal care and effects]])</f>
        <v>107.4</v>
      </c>
      <c r="I27">
        <v>107.4</v>
      </c>
      <c r="J27">
        <v>111.2</v>
      </c>
      <c r="K27" s="1">
        <f>AVERAGE(CPI_Index_Jan13_Apr233[[#This Row],[Miscellaneous]:[General index]])</f>
        <v>111.30000000000001</v>
      </c>
      <c r="L27" s="1">
        <f>SUM(CPI_Index_Jan13_Apr2334[[#This Row],[Food]:[Miscellaneous and General Index]])</f>
        <v>885.94871794871801</v>
      </c>
    </row>
    <row r="28" spans="1:12" hidden="1" x14ac:dyDescent="0.3">
      <c r="A28" t="s">
        <v>35</v>
      </c>
      <c r="B28">
        <v>2013</v>
      </c>
      <c r="C28" t="s">
        <v>48</v>
      </c>
      <c r="D28" s="1">
        <f>AVERAGE(CPI_Index_Jan13_Apr233[[#This Row],[Cereals and products]:[Food and beverages]])</f>
        <v>114.74615384615383</v>
      </c>
      <c r="E28">
        <v>112</v>
      </c>
      <c r="F28" s="1">
        <f>AVERAGE(CPI_Index_Jan13_Apr233[[#This Row],[Clothing]:[Clothing and footwear]])</f>
        <v>111.5</v>
      </c>
      <c r="G28" s="1">
        <f>AVERAGE('Complete data'!U28:W28,'Complete data'!Y28)</f>
        <v>110</v>
      </c>
      <c r="H28" s="1">
        <f>AVERAGE(CPI_Index_Jan13_Apr233[[#This Row],[Health]],CPI_Index_Jan13_Apr233[[#This Row],[Personal care and effects]])</f>
        <v>107.44999999999999</v>
      </c>
      <c r="I28">
        <v>107.5</v>
      </c>
      <c r="J28">
        <v>110.6</v>
      </c>
      <c r="K28" s="1">
        <f>AVERAGE(CPI_Index_Jan13_Apr233[[#This Row],[Miscellaneous]:[General index]])</f>
        <v>111.35</v>
      </c>
      <c r="L28" s="1">
        <f>SUM(CPI_Index_Jan13_Apr2334[[#This Row],[Food]:[Miscellaneous and General Index]])</f>
        <v>885.14615384615388</v>
      </c>
    </row>
    <row r="29" spans="1:12" hidden="1" x14ac:dyDescent="0.3">
      <c r="A29" t="s">
        <v>30</v>
      </c>
      <c r="B29">
        <v>2013</v>
      </c>
      <c r="C29" t="s">
        <v>50</v>
      </c>
      <c r="D29" s="1">
        <f>AVERAGE(CPI_Index_Jan13_Apr233[[#This Row],[Cereals and products]:[Food and beverages]])</f>
        <v>116</v>
      </c>
      <c r="E29">
        <v>112.2</v>
      </c>
      <c r="F29" s="1">
        <f>AVERAGE(CPI_Index_Jan13_Apr233[[#This Row],[Clothing]:[Clothing and footwear]])</f>
        <v>113.09999999999998</v>
      </c>
      <c r="G29" s="1">
        <f>AVERAGE('Complete data'!U29:W29,'Complete data'!Y29)</f>
        <v>110.43333333333334</v>
      </c>
      <c r="H29" s="1">
        <f>AVERAGE(CPI_Index_Jan13_Apr233[[#This Row],[Health]],CPI_Index_Jan13_Apr233[[#This Row],[Personal care and effects]])</f>
        <v>108.2</v>
      </c>
      <c r="I29">
        <v>108.3</v>
      </c>
      <c r="J29">
        <v>110.2</v>
      </c>
      <c r="K29" s="1">
        <f>AVERAGE(CPI_Index_Jan13_Apr233[[#This Row],[Miscellaneous]:[General index]])</f>
        <v>112.3</v>
      </c>
      <c r="L29" s="1">
        <f>SUM(CPI_Index_Jan13_Apr2334[[#This Row],[Food]:[Miscellaneous and General Index]])</f>
        <v>890.73333333333323</v>
      </c>
    </row>
    <row r="30" spans="1:12" hidden="1" x14ac:dyDescent="0.3">
      <c r="A30" t="s">
        <v>33</v>
      </c>
      <c r="B30">
        <v>2013</v>
      </c>
      <c r="C30" t="s">
        <v>50</v>
      </c>
      <c r="D30" s="1">
        <f>AVERAGE(CPI_Index_Jan13_Apr233[[#This Row],[Cereals and products]:[Food and beverages]])</f>
        <v>116.7076923076923</v>
      </c>
      <c r="E30">
        <v>113.5</v>
      </c>
      <c r="F30" s="1">
        <f>AVERAGE(CPI_Index_Jan13_Apr233[[#This Row],[Clothing]:[Clothing and footwear]])</f>
        <v>111.39999999999999</v>
      </c>
      <c r="G30" s="1">
        <f>AVERAGE('Complete data'!U30:W30,'Complete data'!Y30)</f>
        <v>109.86666666666667</v>
      </c>
      <c r="H30" s="1">
        <f>AVERAGE(CPI_Index_Jan13_Apr233[[#This Row],[Health]],CPI_Index_Jan13_Apr233[[#This Row],[Personal care and effects]])</f>
        <v>107.75</v>
      </c>
      <c r="I30">
        <v>108</v>
      </c>
      <c r="J30">
        <v>111.3</v>
      </c>
      <c r="K30" s="1">
        <f>AVERAGE(CPI_Index_Jan13_Apr233[[#This Row],[Miscellaneous]:[General index]])</f>
        <v>111.7</v>
      </c>
      <c r="L30" s="1">
        <f>SUM(CPI_Index_Jan13_Apr2334[[#This Row],[Food]:[Miscellaneous and General Index]])</f>
        <v>890.22435897435889</v>
      </c>
    </row>
    <row r="31" spans="1:12" hidden="1" x14ac:dyDescent="0.3">
      <c r="A31" t="s">
        <v>35</v>
      </c>
      <c r="B31">
        <v>2013</v>
      </c>
      <c r="C31" t="s">
        <v>50</v>
      </c>
      <c r="D31" s="1">
        <f>AVERAGE(CPI_Index_Jan13_Apr233[[#This Row],[Cereals and products]:[Food and beverages]])</f>
        <v>116.16923076923079</v>
      </c>
      <c r="E31">
        <v>112.5</v>
      </c>
      <c r="F31" s="1">
        <f>AVERAGE(CPI_Index_Jan13_Apr233[[#This Row],[Clothing]:[Clothing and footwear]])</f>
        <v>112.39999999999999</v>
      </c>
      <c r="G31" s="1">
        <f>AVERAGE('Complete data'!U31:W31,'Complete data'!Y31)</f>
        <v>110.23333333333333</v>
      </c>
      <c r="H31" s="1">
        <f>AVERAGE(CPI_Index_Jan13_Apr233[[#This Row],[Health]],CPI_Index_Jan13_Apr233[[#This Row],[Personal care and effects]])</f>
        <v>108</v>
      </c>
      <c r="I31">
        <v>108.1</v>
      </c>
      <c r="J31">
        <v>110.8</v>
      </c>
      <c r="K31" s="1">
        <f>AVERAGE(CPI_Index_Jan13_Apr233[[#This Row],[Miscellaneous]:[General index]])</f>
        <v>112</v>
      </c>
      <c r="L31" s="1">
        <f>SUM(CPI_Index_Jan13_Apr2334[[#This Row],[Food]:[Miscellaneous and General Index]])</f>
        <v>890.20256410256411</v>
      </c>
    </row>
    <row r="32" spans="1:12" hidden="1" x14ac:dyDescent="0.3">
      <c r="A32" t="s">
        <v>30</v>
      </c>
      <c r="B32">
        <v>2013</v>
      </c>
      <c r="C32" t="s">
        <v>52</v>
      </c>
      <c r="D32" s="1">
        <f>AVERAGE(CPI_Index_Jan13_Apr233[[#This Row],[Cereals and products]:[Food and beverages]])</f>
        <v>118.21538461538461</v>
      </c>
      <c r="E32">
        <v>112.8</v>
      </c>
      <c r="F32" s="1">
        <f>AVERAGE(CPI_Index_Jan13_Apr233[[#This Row],[Clothing]:[Clothing and footwear]])</f>
        <v>114.03333333333335</v>
      </c>
      <c r="G32" s="1">
        <f>AVERAGE('Complete data'!U32:W32,'Complete data'!Y32)</f>
        <v>111.16666666666667</v>
      </c>
      <c r="H32" s="1">
        <f>AVERAGE(CPI_Index_Jan13_Apr233[[#This Row],[Health]],CPI_Index_Jan13_Apr233[[#This Row],[Personal care and effects]])</f>
        <v>108.95</v>
      </c>
      <c r="I32">
        <v>108.7</v>
      </c>
      <c r="J32">
        <v>111</v>
      </c>
      <c r="K32" s="1">
        <f>AVERAGE(CPI_Index_Jan13_Apr233[[#This Row],[Miscellaneous]:[General index]])</f>
        <v>113.6</v>
      </c>
      <c r="L32" s="1">
        <f>SUM(CPI_Index_Jan13_Apr2334[[#This Row],[Food]:[Miscellaneous and General Index]])</f>
        <v>898.46538461538478</v>
      </c>
    </row>
    <row r="33" spans="1:12" hidden="1" x14ac:dyDescent="0.3">
      <c r="A33" t="s">
        <v>33</v>
      </c>
      <c r="B33">
        <v>2013</v>
      </c>
      <c r="C33" t="s">
        <v>52</v>
      </c>
      <c r="D33" s="1">
        <f>AVERAGE(CPI_Index_Jan13_Apr233[[#This Row],[Cereals and products]:[Food and beverages]])</f>
        <v>118.8153846153846</v>
      </c>
      <c r="E33">
        <v>114.1</v>
      </c>
      <c r="F33" s="1">
        <f>AVERAGE(CPI_Index_Jan13_Apr233[[#This Row],[Clothing]:[Clothing and footwear]])</f>
        <v>112.26666666666667</v>
      </c>
      <c r="G33" s="1">
        <f>AVERAGE('Complete data'!U33:W33,'Complete data'!Y33)</f>
        <v>110.13333333333333</v>
      </c>
      <c r="H33" s="1">
        <f>AVERAGE(CPI_Index_Jan13_Apr233[[#This Row],[Health]],CPI_Index_Jan13_Apr233[[#This Row],[Personal care and effects]])</f>
        <v>108.25</v>
      </c>
      <c r="I33">
        <v>108.5</v>
      </c>
      <c r="J33">
        <v>111.3</v>
      </c>
      <c r="K33" s="1">
        <f>AVERAGE(CPI_Index_Jan13_Apr233[[#This Row],[Miscellaneous]:[General index]])</f>
        <v>112.3</v>
      </c>
      <c r="L33" s="1">
        <f>SUM(CPI_Index_Jan13_Apr2334[[#This Row],[Food]:[Miscellaneous and General Index]])</f>
        <v>895.66538461538448</v>
      </c>
    </row>
    <row r="34" spans="1:12" hidden="1" x14ac:dyDescent="0.3">
      <c r="A34" t="s">
        <v>35</v>
      </c>
      <c r="B34">
        <v>2013</v>
      </c>
      <c r="C34" t="s">
        <v>52</v>
      </c>
      <c r="D34" s="1">
        <f>AVERAGE(CPI_Index_Jan13_Apr233[[#This Row],[Cereals and products]:[Food and beverages]])</f>
        <v>118.36923076923077</v>
      </c>
      <c r="E34">
        <v>113.1</v>
      </c>
      <c r="F34" s="1">
        <f>AVERAGE(CPI_Index_Jan13_Apr233[[#This Row],[Clothing]:[Clothing and footwear]])</f>
        <v>113.30000000000001</v>
      </c>
      <c r="G34" s="1">
        <f>AVERAGE('Complete data'!U34:W34,'Complete data'!Y34)</f>
        <v>110.73333333333333</v>
      </c>
      <c r="H34" s="1">
        <f>AVERAGE(CPI_Index_Jan13_Apr233[[#This Row],[Health]],CPI_Index_Jan13_Apr233[[#This Row],[Personal care and effects]])</f>
        <v>108.69999999999999</v>
      </c>
      <c r="I34">
        <v>108.6</v>
      </c>
      <c r="J34">
        <v>111.2</v>
      </c>
      <c r="K34" s="1">
        <f>AVERAGE(CPI_Index_Jan13_Apr233[[#This Row],[Miscellaneous]:[General index]])</f>
        <v>113</v>
      </c>
      <c r="L34" s="1">
        <f>SUM(CPI_Index_Jan13_Apr2334[[#This Row],[Food]:[Miscellaneous and General Index]])</f>
        <v>897.00256410256418</v>
      </c>
    </row>
    <row r="35" spans="1:12" hidden="1" x14ac:dyDescent="0.3">
      <c r="A35" t="s">
        <v>30</v>
      </c>
      <c r="B35">
        <v>2013</v>
      </c>
      <c r="C35" t="s">
        <v>54</v>
      </c>
      <c r="D35" s="1">
        <f>AVERAGE(CPI_Index_Jan13_Apr233[[#This Row],[Cereals and products]:[Food and beverages]])</f>
        <v>116.07692307692308</v>
      </c>
      <c r="E35">
        <v>113.6</v>
      </c>
      <c r="F35" s="1">
        <f>AVERAGE(CPI_Index_Jan13_Apr233[[#This Row],[Clothing]:[Clothing and footwear]])</f>
        <v>115.10000000000001</v>
      </c>
      <c r="G35" s="1">
        <f>AVERAGE('Complete data'!U35:W35,'Complete data'!Y35)</f>
        <v>111.59999999999998</v>
      </c>
      <c r="H35" s="1">
        <f>AVERAGE(CPI_Index_Jan13_Apr233[[#This Row],[Health]],CPI_Index_Jan13_Apr233[[#This Row],[Personal care and effects]])</f>
        <v>109.1</v>
      </c>
      <c r="I35">
        <v>109.2</v>
      </c>
      <c r="J35">
        <v>111.6</v>
      </c>
      <c r="K35" s="1">
        <f>AVERAGE(CPI_Index_Jan13_Apr233[[#This Row],[Miscellaneous]:[General index]])</f>
        <v>112.8</v>
      </c>
      <c r="L35" s="1">
        <f>SUM(CPI_Index_Jan13_Apr2334[[#This Row],[Food]:[Miscellaneous and General Index]])</f>
        <v>899.07692307692309</v>
      </c>
    </row>
    <row r="36" spans="1:12" hidden="1" x14ac:dyDescent="0.3">
      <c r="A36" t="s">
        <v>33</v>
      </c>
      <c r="B36">
        <v>2013</v>
      </c>
      <c r="C36" t="s">
        <v>54</v>
      </c>
      <c r="D36" s="1">
        <f>AVERAGE(CPI_Index_Jan13_Apr233[[#This Row],[Cereals and products]:[Food and beverages]])</f>
        <v>115.72307692307693</v>
      </c>
      <c r="E36">
        <v>115</v>
      </c>
      <c r="F36" s="1">
        <f>AVERAGE(CPI_Index_Jan13_Apr233[[#This Row],[Clothing]:[Clothing and footwear]])</f>
        <v>112.93333333333334</v>
      </c>
      <c r="G36" s="1">
        <f>AVERAGE('Complete data'!U36:W36,'Complete data'!Y36)</f>
        <v>110.46666666666665</v>
      </c>
      <c r="H36" s="1">
        <f>AVERAGE(CPI_Index_Jan13_Apr233[[#This Row],[Health]],CPI_Index_Jan13_Apr233[[#This Row],[Personal care and effects]])</f>
        <v>108.35</v>
      </c>
      <c r="I36">
        <v>108.9</v>
      </c>
      <c r="J36">
        <v>111.4</v>
      </c>
      <c r="K36" s="1">
        <f>AVERAGE(CPI_Index_Jan13_Apr233[[#This Row],[Miscellaneous]:[General index]])</f>
        <v>111.55</v>
      </c>
      <c r="L36" s="1">
        <f>SUM(CPI_Index_Jan13_Apr2334[[#This Row],[Food]:[Miscellaneous and General Index]])</f>
        <v>894.32307692307677</v>
      </c>
    </row>
    <row r="37" spans="1:12" hidden="1" x14ac:dyDescent="0.3">
      <c r="A37" t="s">
        <v>35</v>
      </c>
      <c r="B37">
        <v>2013</v>
      </c>
      <c r="C37" t="s">
        <v>54</v>
      </c>
      <c r="D37" s="1">
        <f>AVERAGE(CPI_Index_Jan13_Apr233[[#This Row],[Cereals and products]:[Food and beverages]])</f>
        <v>115.94615384615386</v>
      </c>
      <c r="E37">
        <v>114</v>
      </c>
      <c r="F37" s="1">
        <f>AVERAGE(CPI_Index_Jan13_Apr233[[#This Row],[Clothing]:[Clothing and footwear]])</f>
        <v>114.23333333333333</v>
      </c>
      <c r="G37" s="1">
        <f>AVERAGE('Complete data'!U37:W37,'Complete data'!Y37)</f>
        <v>111.13333333333334</v>
      </c>
      <c r="H37" s="1">
        <f>AVERAGE(CPI_Index_Jan13_Apr233[[#This Row],[Health]],CPI_Index_Jan13_Apr233[[#This Row],[Personal care and effects]])</f>
        <v>108.80000000000001</v>
      </c>
      <c r="I37">
        <v>109</v>
      </c>
      <c r="J37">
        <v>111.5</v>
      </c>
      <c r="K37" s="1">
        <f>AVERAGE(CPI_Index_Jan13_Apr233[[#This Row],[Miscellaneous]:[General index]])</f>
        <v>112.25</v>
      </c>
      <c r="L37" s="1">
        <f>SUM(CPI_Index_Jan13_Apr2334[[#This Row],[Food]:[Miscellaneous and General Index]])</f>
        <v>896.86282051282046</v>
      </c>
    </row>
    <row r="38" spans="1:12" hidden="1" x14ac:dyDescent="0.3">
      <c r="A38" t="s">
        <v>30</v>
      </c>
      <c r="B38">
        <v>2014</v>
      </c>
      <c r="C38" t="s">
        <v>31</v>
      </c>
      <c r="D38" s="1">
        <f>AVERAGE(CPI_Index_Jan13_Apr233[[#This Row],[Cereals and products]:[Food and beverages]])</f>
        <v>114.35384615384616</v>
      </c>
      <c r="E38">
        <v>114</v>
      </c>
      <c r="F38" s="1">
        <f>AVERAGE(CPI_Index_Jan13_Apr233[[#This Row],[Clothing]:[Clothing and footwear]])</f>
        <v>115.73333333333333</v>
      </c>
      <c r="G38" s="1">
        <f>AVERAGE('Complete data'!U38:W38,'Complete data'!Y38)</f>
        <v>112.03333333333335</v>
      </c>
      <c r="H38" s="1">
        <f>AVERAGE(CPI_Index_Jan13_Apr233[[#This Row],[Health]],CPI_Index_Jan13_Apr233[[#This Row],[Personal care and effects]])</f>
        <v>109.44999999999999</v>
      </c>
      <c r="I38">
        <v>109.6</v>
      </c>
      <c r="J38">
        <v>111.8</v>
      </c>
      <c r="K38" s="1">
        <f>AVERAGE(CPI_Index_Jan13_Apr233[[#This Row],[Miscellaneous]:[General index]])</f>
        <v>112.4</v>
      </c>
      <c r="L38" s="1">
        <f>SUM(CPI_Index_Jan13_Apr2334[[#This Row],[Food]:[Miscellaneous and General Index]])</f>
        <v>899.37051282051289</v>
      </c>
    </row>
    <row r="39" spans="1:12" hidden="1" x14ac:dyDescent="0.3">
      <c r="A39" t="s">
        <v>33</v>
      </c>
      <c r="B39">
        <v>2014</v>
      </c>
      <c r="C39" t="s">
        <v>31</v>
      </c>
      <c r="D39" s="1">
        <f>AVERAGE(CPI_Index_Jan13_Apr233[[#This Row],[Cereals and products]:[Food and beverages]])</f>
        <v>114.17692307692307</v>
      </c>
      <c r="E39">
        <v>115.7</v>
      </c>
      <c r="F39" s="1">
        <f>AVERAGE(CPI_Index_Jan13_Apr233[[#This Row],[Clothing]:[Clothing and footwear]])</f>
        <v>113.46666666666665</v>
      </c>
      <c r="G39" s="1">
        <f>AVERAGE('Complete data'!U39:W39,'Complete data'!Y39)</f>
        <v>111.23333333333333</v>
      </c>
      <c r="H39" s="1">
        <f>AVERAGE(CPI_Index_Jan13_Apr233[[#This Row],[Health]],CPI_Index_Jan13_Apr233[[#This Row],[Personal care and effects]])</f>
        <v>108.85</v>
      </c>
      <c r="I39">
        <v>109.8</v>
      </c>
      <c r="J39">
        <v>111.5</v>
      </c>
      <c r="K39" s="1">
        <f>AVERAGE(CPI_Index_Jan13_Apr233[[#This Row],[Miscellaneous]:[General index]])</f>
        <v>111.7</v>
      </c>
      <c r="L39" s="1">
        <f>SUM(CPI_Index_Jan13_Apr2334[[#This Row],[Food]:[Miscellaneous and General Index]])</f>
        <v>896.42692307692312</v>
      </c>
    </row>
    <row r="40" spans="1:12" hidden="1" x14ac:dyDescent="0.3">
      <c r="A40" t="s">
        <v>35</v>
      </c>
      <c r="B40">
        <v>2014</v>
      </c>
      <c r="C40" t="s">
        <v>31</v>
      </c>
      <c r="D40" s="1">
        <f>AVERAGE(CPI_Index_Jan13_Apr233[[#This Row],[Cereals and products]:[Food and beverages]])</f>
        <v>114.29230769230767</v>
      </c>
      <c r="E40">
        <v>114.5</v>
      </c>
      <c r="F40" s="1">
        <f>AVERAGE(CPI_Index_Jan13_Apr233[[#This Row],[Clothing]:[Clothing and footwear]])</f>
        <v>114.8</v>
      </c>
      <c r="G40" s="1">
        <f>AVERAGE('Complete data'!U40:W40,'Complete data'!Y40)</f>
        <v>111.73333333333333</v>
      </c>
      <c r="H40" s="1">
        <f>AVERAGE(CPI_Index_Jan13_Apr233[[#This Row],[Health]],CPI_Index_Jan13_Apr233[[#This Row],[Personal care and effects]])</f>
        <v>109.25</v>
      </c>
      <c r="I40">
        <v>109.7</v>
      </c>
      <c r="J40">
        <v>111.6</v>
      </c>
      <c r="K40" s="1">
        <f>AVERAGE(CPI_Index_Jan13_Apr233[[#This Row],[Miscellaneous]:[General index]])</f>
        <v>112.1</v>
      </c>
      <c r="L40" s="1">
        <f>SUM(CPI_Index_Jan13_Apr2334[[#This Row],[Food]:[Miscellaneous and General Index]])</f>
        <v>897.97564102564115</v>
      </c>
    </row>
    <row r="41" spans="1:12" hidden="1" x14ac:dyDescent="0.3">
      <c r="A41" t="s">
        <v>30</v>
      </c>
      <c r="B41">
        <v>2014</v>
      </c>
      <c r="C41" t="s">
        <v>36</v>
      </c>
      <c r="D41" s="1">
        <f>AVERAGE(CPI_Index_Jan13_Apr233[[#This Row],[Cereals and products]:[Food and beverages]])</f>
        <v>114.01538461538462</v>
      </c>
      <c r="E41">
        <v>114.2</v>
      </c>
      <c r="F41" s="1">
        <f>AVERAGE(CPI_Index_Jan13_Apr233[[#This Row],[Clothing]:[Clothing and footwear]])</f>
        <v>116.10000000000001</v>
      </c>
      <c r="G41" s="1">
        <f>AVERAGE('Complete data'!U41:W41,'Complete data'!Y41)</f>
        <v>112.30000000000001</v>
      </c>
      <c r="H41" s="1">
        <f>AVERAGE(CPI_Index_Jan13_Apr233[[#This Row],[Health]],CPI_Index_Jan13_Apr233[[#This Row],[Personal care and effects]])</f>
        <v>109.80000000000001</v>
      </c>
      <c r="I41">
        <v>109.9</v>
      </c>
      <c r="J41">
        <v>112</v>
      </c>
      <c r="K41" s="1">
        <f>AVERAGE(CPI_Index_Jan13_Apr233[[#This Row],[Miscellaneous]:[General index]])</f>
        <v>112.45</v>
      </c>
      <c r="L41" s="1">
        <f>SUM(CPI_Index_Jan13_Apr2334[[#This Row],[Food]:[Miscellaneous and General Index]])</f>
        <v>900.76538461538473</v>
      </c>
    </row>
    <row r="42" spans="1:12" hidden="1" x14ac:dyDescent="0.3">
      <c r="A42" t="s">
        <v>33</v>
      </c>
      <c r="B42">
        <v>2014</v>
      </c>
      <c r="C42" t="s">
        <v>36</v>
      </c>
      <c r="D42" s="1">
        <f>AVERAGE(CPI_Index_Jan13_Apr233[[#This Row],[Cereals and products]:[Food and beverages]])</f>
        <v>113.53846153846153</v>
      </c>
      <c r="E42">
        <v>116.2</v>
      </c>
      <c r="F42" s="1">
        <f>AVERAGE(CPI_Index_Jan13_Apr233[[#This Row],[Clothing]:[Clothing and footwear]])</f>
        <v>113.89999999999999</v>
      </c>
      <c r="G42" s="1">
        <f>AVERAGE('Complete data'!U42:W42,'Complete data'!Y42)</f>
        <v>111.66666666666667</v>
      </c>
      <c r="H42" s="1">
        <f>AVERAGE(CPI_Index_Jan13_Apr233[[#This Row],[Health]],CPI_Index_Jan13_Apr233[[#This Row],[Personal care and effects]])</f>
        <v>109.55000000000001</v>
      </c>
      <c r="I42">
        <v>110.3</v>
      </c>
      <c r="J42">
        <v>111.6</v>
      </c>
      <c r="K42" s="1">
        <f>AVERAGE(CPI_Index_Jan13_Apr233[[#This Row],[Miscellaneous]:[General index]])</f>
        <v>112.05</v>
      </c>
      <c r="L42" s="1">
        <f>SUM(CPI_Index_Jan13_Apr2334[[#This Row],[Food]:[Miscellaneous and General Index]])</f>
        <v>898.8051282051282</v>
      </c>
    </row>
    <row r="43" spans="1:12" hidden="1" x14ac:dyDescent="0.3">
      <c r="A43" t="s">
        <v>35</v>
      </c>
      <c r="B43">
        <v>2014</v>
      </c>
      <c r="C43" t="s">
        <v>36</v>
      </c>
      <c r="D43" s="1">
        <f>AVERAGE(CPI_Index_Jan13_Apr233[[#This Row],[Cereals and products]:[Food and beverages]])</f>
        <v>113.85384615384615</v>
      </c>
      <c r="E43">
        <v>114.7</v>
      </c>
      <c r="F43" s="1">
        <f>AVERAGE(CPI_Index_Jan13_Apr233[[#This Row],[Clothing]:[Clothing and footwear]])</f>
        <v>115.2</v>
      </c>
      <c r="G43" s="1">
        <f>AVERAGE('Complete data'!U43:W43,'Complete data'!Y43)</f>
        <v>112.09999999999998</v>
      </c>
      <c r="H43" s="1">
        <f>AVERAGE(CPI_Index_Jan13_Apr233[[#This Row],[Health]],CPI_Index_Jan13_Apr233[[#This Row],[Personal care and effects]])</f>
        <v>109.7</v>
      </c>
      <c r="I43">
        <v>110.1</v>
      </c>
      <c r="J43">
        <v>111.8</v>
      </c>
      <c r="K43" s="1">
        <f>AVERAGE(CPI_Index_Jan13_Apr233[[#This Row],[Miscellaneous]:[General index]])</f>
        <v>112.25</v>
      </c>
      <c r="L43" s="1">
        <f>SUM(CPI_Index_Jan13_Apr2334[[#This Row],[Food]:[Miscellaneous and General Index]])</f>
        <v>899.70384615384614</v>
      </c>
    </row>
    <row r="44" spans="1:12" hidden="1" x14ac:dyDescent="0.3">
      <c r="A44" t="s">
        <v>30</v>
      </c>
      <c r="B44">
        <v>2014</v>
      </c>
      <c r="C44" t="s">
        <v>38</v>
      </c>
      <c r="D44" s="1">
        <f>AVERAGE(CPI_Index_Jan13_Apr233[[#This Row],[Cereals and products]:[Food and beverages]])</f>
        <v>114.72307692307693</v>
      </c>
      <c r="E44">
        <v>114.6</v>
      </c>
      <c r="F44" s="1">
        <f>AVERAGE(CPI_Index_Jan13_Apr233[[#This Row],[Clothing]:[Clothing and footwear]])</f>
        <v>116.53333333333335</v>
      </c>
      <c r="G44" s="1">
        <f>AVERAGE('Complete data'!U44:W44,'Complete data'!Y44)</f>
        <v>112.66666666666667</v>
      </c>
      <c r="H44" s="1">
        <f>AVERAGE(CPI_Index_Jan13_Apr233[[#This Row],[Health]],CPI_Index_Jan13_Apr233[[#This Row],[Personal care and effects]])</f>
        <v>110.15</v>
      </c>
      <c r="I44">
        <v>110.2</v>
      </c>
      <c r="J44">
        <v>112.4</v>
      </c>
      <c r="K44" s="1">
        <f>AVERAGE(CPI_Index_Jan13_Apr233[[#This Row],[Miscellaneous]:[General index]])</f>
        <v>112.94999999999999</v>
      </c>
      <c r="L44" s="1">
        <f>SUM(CPI_Index_Jan13_Apr2334[[#This Row],[Food]:[Miscellaneous and General Index]])</f>
        <v>904.22307692307709</v>
      </c>
    </row>
    <row r="45" spans="1:12" hidden="1" x14ac:dyDescent="0.3">
      <c r="A45" t="s">
        <v>33</v>
      </c>
      <c r="B45">
        <v>2014</v>
      </c>
      <c r="C45" t="s">
        <v>38</v>
      </c>
      <c r="D45" s="1">
        <f>AVERAGE(CPI_Index_Jan13_Apr233[[#This Row],[Cereals and products]:[Food and beverages]])</f>
        <v>114.07692307692308</v>
      </c>
      <c r="E45">
        <v>116.7</v>
      </c>
      <c r="F45" s="1">
        <f>AVERAGE(CPI_Index_Jan13_Apr233[[#This Row],[Clothing]:[Clothing and footwear]])</f>
        <v>114.36666666666666</v>
      </c>
      <c r="G45" s="1">
        <f>AVERAGE('Complete data'!U45:W45,'Complete data'!Y45)</f>
        <v>111.83333333333333</v>
      </c>
      <c r="H45" s="1">
        <f>AVERAGE(CPI_Index_Jan13_Apr233[[#This Row],[Health]],CPI_Index_Jan13_Apr233[[#This Row],[Personal care and effects]])</f>
        <v>110</v>
      </c>
      <c r="I45">
        <v>110.9</v>
      </c>
      <c r="J45">
        <v>111.8</v>
      </c>
      <c r="K45" s="1">
        <f>AVERAGE(CPI_Index_Jan13_Apr233[[#This Row],[Miscellaneous]:[General index]])</f>
        <v>112.55000000000001</v>
      </c>
      <c r="L45" s="1">
        <f>SUM(CPI_Index_Jan13_Apr2334[[#This Row],[Food]:[Miscellaneous and General Index]])</f>
        <v>902.22692307692296</v>
      </c>
    </row>
    <row r="46" spans="1:12" hidden="1" x14ac:dyDescent="0.3">
      <c r="A46" t="s">
        <v>35</v>
      </c>
      <c r="B46">
        <v>2014</v>
      </c>
      <c r="C46" t="s">
        <v>38</v>
      </c>
      <c r="D46" s="1">
        <f>AVERAGE(CPI_Index_Jan13_Apr233[[#This Row],[Cereals and products]:[Food and beverages]])</f>
        <v>114.48461538461537</v>
      </c>
      <c r="E46">
        <v>115.2</v>
      </c>
      <c r="F46" s="1">
        <f>AVERAGE(CPI_Index_Jan13_Apr233[[#This Row],[Clothing]:[Clothing and footwear]])</f>
        <v>115.63333333333333</v>
      </c>
      <c r="G46" s="1">
        <f>AVERAGE('Complete data'!U46:W46,'Complete data'!Y46)</f>
        <v>112.36666666666667</v>
      </c>
      <c r="H46" s="1">
        <f>AVERAGE(CPI_Index_Jan13_Apr233[[#This Row],[Health]],CPI_Index_Jan13_Apr233[[#This Row],[Personal care and effects]])</f>
        <v>110.1</v>
      </c>
      <c r="I46">
        <v>110.6</v>
      </c>
      <c r="J46">
        <v>112</v>
      </c>
      <c r="K46" s="1">
        <f>AVERAGE(CPI_Index_Jan13_Apr233[[#This Row],[Miscellaneous]:[General index]])</f>
        <v>112.75</v>
      </c>
      <c r="L46" s="1">
        <f>SUM(CPI_Index_Jan13_Apr2334[[#This Row],[Food]:[Miscellaneous and General Index]])</f>
        <v>903.13461538461536</v>
      </c>
    </row>
    <row r="47" spans="1:12" hidden="1" x14ac:dyDescent="0.3">
      <c r="A47" t="s">
        <v>30</v>
      </c>
      <c r="B47">
        <v>2014</v>
      </c>
      <c r="C47" t="s">
        <v>39</v>
      </c>
      <c r="D47" s="1">
        <f>AVERAGE(CPI_Index_Jan13_Apr233[[#This Row],[Cereals and products]:[Food and beverages]])</f>
        <v>115.70000000000002</v>
      </c>
      <c r="E47">
        <v>115.4</v>
      </c>
      <c r="F47" s="1">
        <f>AVERAGE(CPI_Index_Jan13_Apr233[[#This Row],[Clothing]:[Clothing and footwear]])</f>
        <v>117.33333333333333</v>
      </c>
      <c r="G47" s="1">
        <f>AVERAGE('Complete data'!U47:W47,'Complete data'!Y47)</f>
        <v>112.76666666666667</v>
      </c>
      <c r="H47" s="1">
        <f>AVERAGE(CPI_Index_Jan13_Apr233[[#This Row],[Health]],CPI_Index_Jan13_Apr233[[#This Row],[Personal care and effects]])</f>
        <v>110.35</v>
      </c>
      <c r="I47">
        <v>110.5</v>
      </c>
      <c r="J47">
        <v>113</v>
      </c>
      <c r="K47" s="1">
        <f>AVERAGE(CPI_Index_Jan13_Apr233[[#This Row],[Miscellaneous]:[General index]])</f>
        <v>113.45</v>
      </c>
      <c r="L47" s="1">
        <f>SUM(CPI_Index_Jan13_Apr2334[[#This Row],[Food]:[Miscellaneous and General Index]])</f>
        <v>908.5</v>
      </c>
    </row>
    <row r="48" spans="1:12" hidden="1" x14ac:dyDescent="0.3">
      <c r="A48" t="s">
        <v>33</v>
      </c>
      <c r="B48">
        <v>2014</v>
      </c>
      <c r="C48" t="s">
        <v>39</v>
      </c>
      <c r="D48" s="1">
        <f>AVERAGE(CPI_Index_Jan13_Apr233[[#This Row],[Cereals and products]:[Food and beverages]])</f>
        <v>115.69230769230771</v>
      </c>
      <c r="E48">
        <v>117.6</v>
      </c>
      <c r="F48" s="1">
        <f>AVERAGE(CPI_Index_Jan13_Apr233[[#This Row],[Clothing]:[Clothing and footwear]])</f>
        <v>114.83333333333333</v>
      </c>
      <c r="G48" s="1">
        <f>AVERAGE('Complete data'!U48:W48,'Complete data'!Y48)</f>
        <v>111.83333333333333</v>
      </c>
      <c r="H48" s="1">
        <f>AVERAGE(CPI_Index_Jan13_Apr233[[#This Row],[Health]],CPI_Index_Jan13_Apr233[[#This Row],[Personal care and effects]])</f>
        <v>110.05</v>
      </c>
      <c r="I48">
        <v>111.2</v>
      </c>
      <c r="J48">
        <v>112.5</v>
      </c>
      <c r="K48" s="1">
        <f>AVERAGE(CPI_Index_Jan13_Apr233[[#This Row],[Miscellaneous]:[General index]])</f>
        <v>113.05000000000001</v>
      </c>
      <c r="L48" s="1">
        <f>SUM(CPI_Index_Jan13_Apr2334[[#This Row],[Food]:[Miscellaneous and General Index]])</f>
        <v>906.75897435897446</v>
      </c>
    </row>
    <row r="49" spans="1:12" hidden="1" x14ac:dyDescent="0.3">
      <c r="A49" t="s">
        <v>35</v>
      </c>
      <c r="B49">
        <v>2014</v>
      </c>
      <c r="C49" t="s">
        <v>39</v>
      </c>
      <c r="D49" s="1">
        <f>AVERAGE(CPI_Index_Jan13_Apr233[[#This Row],[Cereals and products]:[Food and beverages]])</f>
        <v>115.69999999999999</v>
      </c>
      <c r="E49">
        <v>116</v>
      </c>
      <c r="F49" s="1">
        <f>AVERAGE(CPI_Index_Jan13_Apr233[[#This Row],[Clothing]:[Clothing and footwear]])</f>
        <v>116.33333333333333</v>
      </c>
      <c r="G49" s="1">
        <f>AVERAGE('Complete data'!U49:W49,'Complete data'!Y49)</f>
        <v>112.43333333333334</v>
      </c>
      <c r="H49" s="1">
        <f>AVERAGE(CPI_Index_Jan13_Apr233[[#This Row],[Health]],CPI_Index_Jan13_Apr233[[#This Row],[Personal care and effects]])</f>
        <v>110.25</v>
      </c>
      <c r="I49">
        <v>110.9</v>
      </c>
      <c r="J49">
        <v>112.7</v>
      </c>
      <c r="K49" s="1">
        <f>AVERAGE(CPI_Index_Jan13_Apr233[[#This Row],[Miscellaneous]:[General index]])</f>
        <v>113.3</v>
      </c>
      <c r="L49" s="1">
        <f>SUM(CPI_Index_Jan13_Apr2334[[#This Row],[Food]:[Miscellaneous and General Index]])</f>
        <v>907.61666666666667</v>
      </c>
    </row>
    <row r="50" spans="1:12" hidden="1" x14ac:dyDescent="0.3">
      <c r="A50" t="s">
        <v>30</v>
      </c>
      <c r="B50">
        <v>2014</v>
      </c>
      <c r="C50" t="s">
        <v>41</v>
      </c>
      <c r="D50" s="1">
        <f>AVERAGE(CPI_Index_Jan13_Apr233[[#This Row],[Cereals and products]:[Food and beverages]])</f>
        <v>116.45384615384614</v>
      </c>
      <c r="E50">
        <v>116.3</v>
      </c>
      <c r="F50" s="1">
        <f>AVERAGE(CPI_Index_Jan13_Apr233[[#This Row],[Clothing]:[Clothing and footwear]])</f>
        <v>118</v>
      </c>
      <c r="G50" s="1">
        <f>AVERAGE('Complete data'!U50:W50,'Complete data'!Y50)</f>
        <v>112.96666666666665</v>
      </c>
      <c r="H50" s="1">
        <f>AVERAGE(CPI_Index_Jan13_Apr233[[#This Row],[Health]],CPI_Index_Jan13_Apr233[[#This Row],[Personal care and effects]])</f>
        <v>110.5</v>
      </c>
      <c r="I50">
        <v>110.9</v>
      </c>
      <c r="J50">
        <v>113.1</v>
      </c>
      <c r="K50" s="1">
        <f>AVERAGE(CPI_Index_Jan13_Apr233[[#This Row],[Miscellaneous]:[General index]])</f>
        <v>113.9</v>
      </c>
      <c r="L50" s="1">
        <f>SUM(CPI_Index_Jan13_Apr2334[[#This Row],[Food]:[Miscellaneous and General Index]])</f>
        <v>912.12051282051277</v>
      </c>
    </row>
    <row r="51" spans="1:12" hidden="1" x14ac:dyDescent="0.3">
      <c r="A51" t="s">
        <v>33</v>
      </c>
      <c r="B51">
        <v>2014</v>
      </c>
      <c r="C51" t="s">
        <v>41</v>
      </c>
      <c r="D51" s="1">
        <f>AVERAGE(CPI_Index_Jan13_Apr233[[#This Row],[Cereals and products]:[Food and beverages]])</f>
        <v>117.33076923076925</v>
      </c>
      <c r="E51">
        <v>118.3</v>
      </c>
      <c r="F51" s="1">
        <f>AVERAGE(CPI_Index_Jan13_Apr233[[#This Row],[Clothing]:[Clothing and footwear]])</f>
        <v>115.3</v>
      </c>
      <c r="G51" s="1">
        <f>AVERAGE('Complete data'!U51:W51,'Complete data'!Y51)</f>
        <v>112.16666666666667</v>
      </c>
      <c r="H51" s="1">
        <f>AVERAGE(CPI_Index_Jan13_Apr233[[#This Row],[Health]],CPI_Index_Jan13_Apr233[[#This Row],[Personal care and effects]])</f>
        <v>110.25</v>
      </c>
      <c r="I51">
        <v>111.5</v>
      </c>
      <c r="J51">
        <v>112.9</v>
      </c>
      <c r="K51" s="1">
        <f>AVERAGE(CPI_Index_Jan13_Apr233[[#This Row],[Miscellaneous]:[General index]])</f>
        <v>113.65</v>
      </c>
      <c r="L51" s="1">
        <f>SUM(CPI_Index_Jan13_Apr2334[[#This Row],[Food]:[Miscellaneous and General Index]])</f>
        <v>911.39743589743591</v>
      </c>
    </row>
    <row r="52" spans="1:12" hidden="1" x14ac:dyDescent="0.3">
      <c r="A52" t="s">
        <v>35</v>
      </c>
      <c r="B52">
        <v>2014</v>
      </c>
      <c r="C52" t="s">
        <v>41</v>
      </c>
      <c r="D52" s="1">
        <f>AVERAGE(CPI_Index_Jan13_Apr233[[#This Row],[Cereals and products]:[Food and beverages]])</f>
        <v>116.80769230769235</v>
      </c>
      <c r="E52">
        <v>116.8</v>
      </c>
      <c r="F52" s="1">
        <f>AVERAGE(CPI_Index_Jan13_Apr233[[#This Row],[Clothing]:[Clothing and footwear]])</f>
        <v>116.93333333333332</v>
      </c>
      <c r="G52" s="1">
        <f>AVERAGE('Complete data'!U52:W52,'Complete data'!Y52)</f>
        <v>112.63333333333333</v>
      </c>
      <c r="H52" s="1">
        <f>AVERAGE(CPI_Index_Jan13_Apr233[[#This Row],[Health]],CPI_Index_Jan13_Apr233[[#This Row],[Personal care and effects]])</f>
        <v>110.44999999999999</v>
      </c>
      <c r="I52">
        <v>111.2</v>
      </c>
      <c r="J52">
        <v>113</v>
      </c>
      <c r="K52" s="1">
        <f>AVERAGE(CPI_Index_Jan13_Apr233[[#This Row],[Miscellaneous]:[General index]])</f>
        <v>113.8</v>
      </c>
      <c r="L52" s="1">
        <f>SUM(CPI_Index_Jan13_Apr2334[[#This Row],[Food]:[Miscellaneous and General Index]])</f>
        <v>911.62435897435898</v>
      </c>
    </row>
    <row r="53" spans="1:12" hidden="1" x14ac:dyDescent="0.3">
      <c r="A53" t="s">
        <v>30</v>
      </c>
      <c r="B53">
        <v>2014</v>
      </c>
      <c r="C53" t="s">
        <v>42</v>
      </c>
      <c r="D53" s="1">
        <f>AVERAGE(CPI_Index_Jan13_Apr233[[#This Row],[Cereals and products]:[Food and beverages]])</f>
        <v>117.36153846153844</v>
      </c>
      <c r="E53">
        <v>117.3</v>
      </c>
      <c r="F53" s="1">
        <f>AVERAGE(CPI_Index_Jan13_Apr233[[#This Row],[Clothing]:[Clothing and footwear]])</f>
        <v>118.76666666666667</v>
      </c>
      <c r="G53" s="1">
        <f>AVERAGE('Complete data'!U53:W53,'Complete data'!Y53)</f>
        <v>113.83333333333333</v>
      </c>
      <c r="H53" s="1">
        <f>AVERAGE(CPI_Index_Jan13_Apr233[[#This Row],[Health]],CPI_Index_Jan13_Apr233[[#This Row],[Personal care and effects]])</f>
        <v>110.4</v>
      </c>
      <c r="I53">
        <v>111.4</v>
      </c>
      <c r="J53">
        <v>114.3</v>
      </c>
      <c r="K53" s="1">
        <f>AVERAGE(CPI_Index_Jan13_Apr233[[#This Row],[Miscellaneous]:[General index]])</f>
        <v>114.65</v>
      </c>
      <c r="L53" s="1">
        <f>SUM(CPI_Index_Jan13_Apr2334[[#This Row],[Food]:[Miscellaneous and General Index]])</f>
        <v>918.01153846153829</v>
      </c>
    </row>
    <row r="54" spans="1:12" hidden="1" x14ac:dyDescent="0.3">
      <c r="A54" t="s">
        <v>33</v>
      </c>
      <c r="B54">
        <v>2014</v>
      </c>
      <c r="C54" t="s">
        <v>42</v>
      </c>
      <c r="D54" s="1">
        <f>AVERAGE(CPI_Index_Jan13_Apr233[[#This Row],[Cereals and products]:[Food and beverages]])</f>
        <v>119</v>
      </c>
      <c r="E54">
        <v>119</v>
      </c>
      <c r="F54" s="1">
        <f>AVERAGE(CPI_Index_Jan13_Apr233[[#This Row],[Clothing]:[Clothing and footwear]])</f>
        <v>115.76666666666667</v>
      </c>
      <c r="G54" s="1">
        <f>AVERAGE('Complete data'!U54:W54,'Complete data'!Y54)</f>
        <v>112.33333333333333</v>
      </c>
      <c r="H54" s="1">
        <f>AVERAGE(CPI_Index_Jan13_Apr233[[#This Row],[Health]],CPI_Index_Jan13_Apr233[[#This Row],[Personal care and effects]])</f>
        <v>110.05000000000001</v>
      </c>
      <c r="I54">
        <v>111.8</v>
      </c>
      <c r="J54">
        <v>115.1</v>
      </c>
      <c r="K54" s="1">
        <f>AVERAGE(CPI_Index_Jan13_Apr233[[#This Row],[Miscellaneous]:[General index]])</f>
        <v>114.30000000000001</v>
      </c>
      <c r="L54" s="1">
        <f>SUM(CPI_Index_Jan13_Apr2334[[#This Row],[Food]:[Miscellaneous and General Index]])</f>
        <v>917.34999999999991</v>
      </c>
    </row>
    <row r="55" spans="1:12" hidden="1" x14ac:dyDescent="0.3">
      <c r="A55" t="s">
        <v>35</v>
      </c>
      <c r="B55">
        <v>2014</v>
      </c>
      <c r="C55" t="s">
        <v>42</v>
      </c>
      <c r="D55" s="1">
        <f>AVERAGE(CPI_Index_Jan13_Apr233[[#This Row],[Cereals and products]:[Food and beverages]])</f>
        <v>117.9769230769231</v>
      </c>
      <c r="E55">
        <v>117.8</v>
      </c>
      <c r="F55" s="1">
        <f>AVERAGE(CPI_Index_Jan13_Apr233[[#This Row],[Clothing]:[Clothing and footwear]])</f>
        <v>117.56666666666666</v>
      </c>
      <c r="G55" s="1">
        <f>AVERAGE('Complete data'!U55:W55,'Complete data'!Y55)</f>
        <v>113.2</v>
      </c>
      <c r="H55" s="1">
        <f>AVERAGE(CPI_Index_Jan13_Apr233[[#This Row],[Health]],CPI_Index_Jan13_Apr233[[#This Row],[Personal care and effects]])</f>
        <v>110.3</v>
      </c>
      <c r="I55">
        <v>111.6</v>
      </c>
      <c r="J55">
        <v>114.8</v>
      </c>
      <c r="K55" s="1">
        <f>AVERAGE(CPI_Index_Jan13_Apr233[[#This Row],[Miscellaneous]:[General index]])</f>
        <v>114.5</v>
      </c>
      <c r="L55" s="1">
        <f>SUM(CPI_Index_Jan13_Apr2334[[#This Row],[Food]:[Miscellaneous and General Index]])</f>
        <v>917.74358974358972</v>
      </c>
    </row>
    <row r="56" spans="1:12" hidden="1" x14ac:dyDescent="0.3">
      <c r="A56" t="s">
        <v>30</v>
      </c>
      <c r="B56">
        <v>2014</v>
      </c>
      <c r="C56" t="s">
        <v>44</v>
      </c>
      <c r="D56" s="1">
        <f>AVERAGE(CPI_Index_Jan13_Apr233[[#This Row],[Cereals and products]:[Food and beverages]])</f>
        <v>120.24615384615385</v>
      </c>
      <c r="E56">
        <v>118</v>
      </c>
      <c r="F56" s="1">
        <f>AVERAGE(CPI_Index_Jan13_Apr233[[#This Row],[Clothing]:[Clothing and footwear]])</f>
        <v>119.76666666666667</v>
      </c>
      <c r="G56" s="1">
        <f>AVERAGE('Complete data'!U56:W56,'Complete data'!Y56)</f>
        <v>114.63333333333333</v>
      </c>
      <c r="H56" s="1">
        <f>AVERAGE(CPI_Index_Jan13_Apr233[[#This Row],[Health]],CPI_Index_Jan13_Apr233[[#This Row],[Personal care and effects]])</f>
        <v>111.1</v>
      </c>
      <c r="I56">
        <v>111.8</v>
      </c>
      <c r="J56">
        <v>115.5</v>
      </c>
      <c r="K56" s="1">
        <f>AVERAGE(CPI_Index_Jan13_Apr233[[#This Row],[Miscellaneous]:[General index]])</f>
        <v>116.3</v>
      </c>
      <c r="L56" s="1">
        <f>SUM(CPI_Index_Jan13_Apr2334[[#This Row],[Food]:[Miscellaneous and General Index]])</f>
        <v>927.3461538461537</v>
      </c>
    </row>
    <row r="57" spans="1:12" hidden="1" x14ac:dyDescent="0.3">
      <c r="A57" t="s">
        <v>33</v>
      </c>
      <c r="B57">
        <v>2014</v>
      </c>
      <c r="C57" t="s">
        <v>44</v>
      </c>
      <c r="D57" s="1">
        <f>AVERAGE(CPI_Index_Jan13_Apr233[[#This Row],[Cereals and products]:[Food and beverages]])</f>
        <v>123.03846153846153</v>
      </c>
      <c r="E57">
        <v>121</v>
      </c>
      <c r="F57" s="1">
        <f>AVERAGE(CPI_Index_Jan13_Apr233[[#This Row],[Clothing]:[Clothing and footwear]])</f>
        <v>116.33333333333333</v>
      </c>
      <c r="G57" s="1">
        <f>AVERAGE('Complete data'!U57:W57,'Complete data'!Y57)</f>
        <v>113.16666666666667</v>
      </c>
      <c r="H57" s="1">
        <f>AVERAGE(CPI_Index_Jan13_Apr233[[#This Row],[Health]],CPI_Index_Jan13_Apr233[[#This Row],[Personal care and effects]])</f>
        <v>110.6</v>
      </c>
      <c r="I57">
        <v>112.4</v>
      </c>
      <c r="J57">
        <v>117.8</v>
      </c>
      <c r="K57" s="1">
        <f>AVERAGE(CPI_Index_Jan13_Apr233[[#This Row],[Miscellaneous]:[General index]])</f>
        <v>116.2</v>
      </c>
      <c r="L57" s="1">
        <f>SUM(CPI_Index_Jan13_Apr2334[[#This Row],[Food]:[Miscellaneous and General Index]])</f>
        <v>930.53846153846155</v>
      </c>
    </row>
    <row r="58" spans="1:12" hidden="1" x14ac:dyDescent="0.3">
      <c r="A58" t="s">
        <v>35</v>
      </c>
      <c r="B58">
        <v>2014</v>
      </c>
      <c r="C58" t="s">
        <v>44</v>
      </c>
      <c r="D58" s="1">
        <f>AVERAGE(CPI_Index_Jan13_Apr233[[#This Row],[Cereals and products]:[Food and beverages]])</f>
        <v>121.25384615384615</v>
      </c>
      <c r="E58">
        <v>118.8</v>
      </c>
      <c r="F58" s="1">
        <f>AVERAGE(CPI_Index_Jan13_Apr233[[#This Row],[Clothing]:[Clothing and footwear]])</f>
        <v>118.33333333333333</v>
      </c>
      <c r="G58" s="1">
        <f>AVERAGE('Complete data'!U58:W58,'Complete data'!Y58)</f>
        <v>114.06666666666668</v>
      </c>
      <c r="H58" s="1">
        <f>AVERAGE(CPI_Index_Jan13_Apr233[[#This Row],[Health]],CPI_Index_Jan13_Apr233[[#This Row],[Personal care and effects]])</f>
        <v>110.95</v>
      </c>
      <c r="I58">
        <v>112.1</v>
      </c>
      <c r="J58">
        <v>116.8</v>
      </c>
      <c r="K58" s="1">
        <f>AVERAGE(CPI_Index_Jan13_Apr233[[#This Row],[Miscellaneous]:[General index]])</f>
        <v>116.25</v>
      </c>
      <c r="L58" s="1">
        <f>SUM(CPI_Index_Jan13_Apr2334[[#This Row],[Food]:[Miscellaneous and General Index]])</f>
        <v>928.55384615384617</v>
      </c>
    </row>
    <row r="59" spans="1:12" hidden="1" x14ac:dyDescent="0.3">
      <c r="A59" t="s">
        <v>30</v>
      </c>
      <c r="B59">
        <v>2014</v>
      </c>
      <c r="C59" t="s">
        <v>46</v>
      </c>
      <c r="D59" s="1">
        <f>AVERAGE(CPI_Index_Jan13_Apr233[[#This Row],[Cereals and products]:[Food and beverages]])</f>
        <v>121.71538461538459</v>
      </c>
      <c r="E59">
        <v>118.8</v>
      </c>
      <c r="F59" s="1">
        <f>AVERAGE(CPI_Index_Jan13_Apr233[[#This Row],[Clothing]:[Clothing and footwear]])</f>
        <v>120.13333333333333</v>
      </c>
      <c r="G59" s="1">
        <f>AVERAGE('Complete data'!U59:W59,'Complete data'!Y59)</f>
        <v>114.83333333333333</v>
      </c>
      <c r="H59" s="1">
        <f>AVERAGE(CPI_Index_Jan13_Apr233[[#This Row],[Health]],CPI_Index_Jan13_Apr233[[#This Row],[Personal care and effects]])</f>
        <v>111.7</v>
      </c>
      <c r="I59">
        <v>112.2</v>
      </c>
      <c r="J59">
        <v>116.2</v>
      </c>
      <c r="K59" s="1">
        <f>AVERAGE(CPI_Index_Jan13_Apr233[[#This Row],[Miscellaneous]:[General index]])</f>
        <v>117.1</v>
      </c>
      <c r="L59" s="1">
        <f>SUM(CPI_Index_Jan13_Apr2334[[#This Row],[Food]:[Miscellaneous and General Index]])</f>
        <v>932.68205128205136</v>
      </c>
    </row>
    <row r="60" spans="1:12" hidden="1" x14ac:dyDescent="0.3">
      <c r="A60" t="s">
        <v>33</v>
      </c>
      <c r="B60">
        <v>2014</v>
      </c>
      <c r="C60" t="s">
        <v>46</v>
      </c>
      <c r="D60" s="1">
        <f>AVERAGE(CPI_Index_Jan13_Apr233[[#This Row],[Cereals and products]:[Food and beverages]])</f>
        <v>124.38461538461539</v>
      </c>
      <c r="E60">
        <v>123</v>
      </c>
      <c r="F60" s="1">
        <f>AVERAGE(CPI_Index_Jan13_Apr233[[#This Row],[Clothing]:[Clothing and footwear]])</f>
        <v>116.86666666666667</v>
      </c>
      <c r="G60" s="1">
        <f>AVERAGE('Complete data'!U60:W60,'Complete data'!Y60)</f>
        <v>113.2</v>
      </c>
      <c r="H60" s="1">
        <f>AVERAGE(CPI_Index_Jan13_Apr233[[#This Row],[Health]],CPI_Index_Jan13_Apr233[[#This Row],[Personal care and effects]])</f>
        <v>111.35</v>
      </c>
      <c r="I60">
        <v>112.9</v>
      </c>
      <c r="J60">
        <v>119.2</v>
      </c>
      <c r="K60" s="1">
        <f>AVERAGE(CPI_Index_Jan13_Apr233[[#This Row],[Miscellaneous]:[General index]])</f>
        <v>116.9</v>
      </c>
      <c r="L60" s="1">
        <f>SUM(CPI_Index_Jan13_Apr2334[[#This Row],[Food]:[Miscellaneous and General Index]])</f>
        <v>937.80128205128199</v>
      </c>
    </row>
    <row r="61" spans="1:12" hidden="1" x14ac:dyDescent="0.3">
      <c r="A61" t="s">
        <v>35</v>
      </c>
      <c r="B61">
        <v>2014</v>
      </c>
      <c r="C61" t="s">
        <v>46</v>
      </c>
      <c r="D61" s="1">
        <f>AVERAGE(CPI_Index_Jan13_Apr233[[#This Row],[Cereals and products]:[Food and beverages]])</f>
        <v>122.65384615384613</v>
      </c>
      <c r="E61">
        <v>119.9</v>
      </c>
      <c r="F61" s="1">
        <f>AVERAGE(CPI_Index_Jan13_Apr233[[#This Row],[Clothing]:[Clothing and footwear]])</f>
        <v>118.8</v>
      </c>
      <c r="G61" s="1">
        <f>AVERAGE('Complete data'!U61:W61,'Complete data'!Y61)</f>
        <v>114.13333333333333</v>
      </c>
      <c r="H61" s="1">
        <f>AVERAGE(CPI_Index_Jan13_Apr233[[#This Row],[Health]],CPI_Index_Jan13_Apr233[[#This Row],[Personal care and effects]])</f>
        <v>111.6</v>
      </c>
      <c r="I61">
        <v>112.6</v>
      </c>
      <c r="J61">
        <v>118</v>
      </c>
      <c r="K61" s="1">
        <f>AVERAGE(CPI_Index_Jan13_Apr233[[#This Row],[Miscellaneous]:[General index]])</f>
        <v>117</v>
      </c>
      <c r="L61" s="1">
        <f>SUM(CPI_Index_Jan13_Apr2334[[#This Row],[Food]:[Miscellaneous and General Index]])</f>
        <v>934.68717948717949</v>
      </c>
    </row>
    <row r="62" spans="1:12" hidden="1" x14ac:dyDescent="0.3">
      <c r="A62" t="s">
        <v>30</v>
      </c>
      <c r="B62">
        <v>2014</v>
      </c>
      <c r="C62" t="s">
        <v>48</v>
      </c>
      <c r="D62" s="1">
        <f>AVERAGE(CPI_Index_Jan13_Apr233[[#This Row],[Cereals and products]:[Food and beverages]])</f>
        <v>121.78461538461539</v>
      </c>
      <c r="E62">
        <v>119.5</v>
      </c>
      <c r="F62" s="1">
        <f>AVERAGE(CPI_Index_Jan13_Apr233[[#This Row],[Clothing]:[Clothing and footwear]])</f>
        <v>120.73333333333333</v>
      </c>
      <c r="G62" s="1">
        <f>AVERAGE('Complete data'!U62:W62,'Complete data'!Y62)</f>
        <v>115.10000000000001</v>
      </c>
      <c r="H62" s="1">
        <f>AVERAGE(CPI_Index_Jan13_Apr233[[#This Row],[Health]],CPI_Index_Jan13_Apr233[[#This Row],[Personal care and effects]])</f>
        <v>111.8</v>
      </c>
      <c r="I62">
        <v>112.6</v>
      </c>
      <c r="J62">
        <v>116.6</v>
      </c>
      <c r="K62" s="1">
        <f>AVERAGE(CPI_Index_Jan13_Apr233[[#This Row],[Miscellaneous]:[General index]])</f>
        <v>117.30000000000001</v>
      </c>
      <c r="L62" s="1">
        <f>SUM(CPI_Index_Jan13_Apr2334[[#This Row],[Food]:[Miscellaneous and General Index]])</f>
        <v>935.41794871794878</v>
      </c>
    </row>
    <row r="63" spans="1:12" hidden="1" x14ac:dyDescent="0.3">
      <c r="A63" t="s">
        <v>33</v>
      </c>
      <c r="B63">
        <v>2014</v>
      </c>
      <c r="C63" t="s">
        <v>48</v>
      </c>
      <c r="D63" s="1">
        <f>AVERAGE(CPI_Index_Jan13_Apr233[[#This Row],[Cereals and products]:[Food and beverages]])</f>
        <v>122.59230769230771</v>
      </c>
      <c r="E63">
        <v>124.3</v>
      </c>
      <c r="F63" s="1">
        <f>AVERAGE(CPI_Index_Jan13_Apr233[[#This Row],[Clothing]:[Clothing and footwear]])</f>
        <v>117.36666666666667</v>
      </c>
      <c r="G63" s="1">
        <f>AVERAGE('Complete data'!U63:W63,'Complete data'!Y63)</f>
        <v>112.83333333333333</v>
      </c>
      <c r="H63" s="1">
        <f>AVERAGE(CPI_Index_Jan13_Apr233[[#This Row],[Health]],CPI_Index_Jan13_Apr233[[#This Row],[Personal care and effects]])</f>
        <v>111.15</v>
      </c>
      <c r="I63">
        <v>113.4</v>
      </c>
      <c r="J63">
        <v>120</v>
      </c>
      <c r="K63" s="1">
        <f>AVERAGE(CPI_Index_Jan13_Apr233[[#This Row],[Miscellaneous]:[General index]])</f>
        <v>116.4</v>
      </c>
      <c r="L63" s="1">
        <f>SUM(CPI_Index_Jan13_Apr2334[[#This Row],[Food]:[Miscellaneous and General Index]])</f>
        <v>938.04230769230765</v>
      </c>
    </row>
    <row r="64" spans="1:12" hidden="1" x14ac:dyDescent="0.3">
      <c r="A64" t="s">
        <v>35</v>
      </c>
      <c r="B64">
        <v>2014</v>
      </c>
      <c r="C64" t="s">
        <v>48</v>
      </c>
      <c r="D64" s="1">
        <f>AVERAGE(CPI_Index_Jan13_Apr233[[#This Row],[Cereals and products]:[Food and beverages]])</f>
        <v>122.00769230769228</v>
      </c>
      <c r="E64">
        <v>120.8</v>
      </c>
      <c r="F64" s="1">
        <f>AVERAGE(CPI_Index_Jan13_Apr233[[#This Row],[Clothing]:[Clothing and footwear]])</f>
        <v>119.33333333333333</v>
      </c>
      <c r="G64" s="1">
        <f>AVERAGE('Complete data'!U64:W64,'Complete data'!Y64)</f>
        <v>114.13333333333333</v>
      </c>
      <c r="H64" s="1">
        <f>AVERAGE(CPI_Index_Jan13_Apr233[[#This Row],[Health]],CPI_Index_Jan13_Apr233[[#This Row],[Personal care and effects]])</f>
        <v>111.6</v>
      </c>
      <c r="I64">
        <v>113.1</v>
      </c>
      <c r="J64">
        <v>118.6</v>
      </c>
      <c r="K64" s="1">
        <f>AVERAGE(CPI_Index_Jan13_Apr233[[#This Row],[Miscellaneous]:[General index]])</f>
        <v>116.9</v>
      </c>
      <c r="L64" s="1">
        <f>SUM(CPI_Index_Jan13_Apr2334[[#This Row],[Food]:[Miscellaneous and General Index]])</f>
        <v>936.47435897435889</v>
      </c>
    </row>
    <row r="65" spans="1:12" hidden="1" x14ac:dyDescent="0.3">
      <c r="A65" t="s">
        <v>30</v>
      </c>
      <c r="B65">
        <v>2014</v>
      </c>
      <c r="C65" t="s">
        <v>50</v>
      </c>
      <c r="D65" s="1">
        <f>AVERAGE(CPI_Index_Jan13_Apr233[[#This Row],[Cereals and products]:[Food and beverages]])</f>
        <v>121.63076923076922</v>
      </c>
      <c r="E65">
        <v>120</v>
      </c>
      <c r="F65" s="1">
        <f>AVERAGE(CPI_Index_Jan13_Apr233[[#This Row],[Clothing]:[Clothing and footwear]])</f>
        <v>121.76666666666667</v>
      </c>
      <c r="G65" s="1">
        <f>AVERAGE('Complete data'!U65:W65,'Complete data'!Y65)</f>
        <v>115.5</v>
      </c>
      <c r="H65" s="1">
        <f>AVERAGE(CPI_Index_Jan13_Apr233[[#This Row],[Health]],CPI_Index_Jan13_Apr233[[#This Row],[Personal care and effects]])</f>
        <v>112.3</v>
      </c>
      <c r="I65">
        <v>113</v>
      </c>
      <c r="J65">
        <v>116.9</v>
      </c>
      <c r="K65" s="1">
        <f>AVERAGE(CPI_Index_Jan13_Apr233[[#This Row],[Miscellaneous]:[General index]])</f>
        <v>117.5</v>
      </c>
      <c r="L65" s="1">
        <f>SUM(CPI_Index_Jan13_Apr2334[[#This Row],[Food]:[Miscellaneous and General Index]])</f>
        <v>938.59743589743584</v>
      </c>
    </row>
    <row r="66" spans="1:12" hidden="1" x14ac:dyDescent="0.3">
      <c r="A66" t="s">
        <v>33</v>
      </c>
      <c r="B66">
        <v>2014</v>
      </c>
      <c r="C66" t="s">
        <v>50</v>
      </c>
      <c r="D66" s="1">
        <f>AVERAGE(CPI_Index_Jan13_Apr233[[#This Row],[Cereals and products]:[Food and beverages]])</f>
        <v>122.11538461538461</v>
      </c>
      <c r="E66">
        <v>124.3</v>
      </c>
      <c r="F66" s="1">
        <f>AVERAGE(CPI_Index_Jan13_Apr233[[#This Row],[Clothing]:[Clothing and footwear]])</f>
        <v>117.8</v>
      </c>
      <c r="G66" s="1">
        <f>AVERAGE('Complete data'!U66:W66,'Complete data'!Y66)</f>
        <v>112.93333333333334</v>
      </c>
      <c r="H66" s="1">
        <f>AVERAGE(CPI_Index_Jan13_Apr233[[#This Row],[Health]],CPI_Index_Jan13_Apr233[[#This Row],[Personal care and effects]])</f>
        <v>111.35</v>
      </c>
      <c r="I66">
        <v>113.6</v>
      </c>
      <c r="J66">
        <v>120.2</v>
      </c>
      <c r="K66" s="1">
        <f>AVERAGE(CPI_Index_Jan13_Apr233[[#This Row],[Miscellaneous]:[General index]])</f>
        <v>116.4</v>
      </c>
      <c r="L66" s="1">
        <f>SUM(CPI_Index_Jan13_Apr2334[[#This Row],[Food]:[Miscellaneous and General Index]])</f>
        <v>938.69871794871801</v>
      </c>
    </row>
    <row r="67" spans="1:12" hidden="1" x14ac:dyDescent="0.3">
      <c r="A67" t="s">
        <v>35</v>
      </c>
      <c r="B67">
        <v>2014</v>
      </c>
      <c r="C67" t="s">
        <v>50</v>
      </c>
      <c r="D67" s="1">
        <f>AVERAGE(CPI_Index_Jan13_Apr233[[#This Row],[Cereals and products]:[Food and beverages]])</f>
        <v>121.74615384615385</v>
      </c>
      <c r="E67">
        <v>121.1</v>
      </c>
      <c r="F67" s="1">
        <f>AVERAGE(CPI_Index_Jan13_Apr233[[#This Row],[Clothing]:[Clothing and footwear]])</f>
        <v>120.2</v>
      </c>
      <c r="G67" s="1">
        <f>AVERAGE('Complete data'!U67:W67,'Complete data'!Y67)</f>
        <v>114.39999999999999</v>
      </c>
      <c r="H67" s="1">
        <f>AVERAGE(CPI_Index_Jan13_Apr233[[#This Row],[Health]],CPI_Index_Jan13_Apr233[[#This Row],[Personal care and effects]])</f>
        <v>111.94999999999999</v>
      </c>
      <c r="I67">
        <v>113.3</v>
      </c>
      <c r="J67">
        <v>118.8</v>
      </c>
      <c r="K67" s="1">
        <f>AVERAGE(CPI_Index_Jan13_Apr233[[#This Row],[Miscellaneous]:[General index]])</f>
        <v>117</v>
      </c>
      <c r="L67" s="1">
        <f>SUM(CPI_Index_Jan13_Apr2334[[#This Row],[Food]:[Miscellaneous and General Index]])</f>
        <v>938.49615384615367</v>
      </c>
    </row>
    <row r="68" spans="1:12" hidden="1" x14ac:dyDescent="0.3">
      <c r="A68" t="s">
        <v>30</v>
      </c>
      <c r="B68">
        <v>2014</v>
      </c>
      <c r="C68" t="s">
        <v>52</v>
      </c>
      <c r="D68" s="1">
        <f>AVERAGE(CPI_Index_Jan13_Apr233[[#This Row],[Cereals and products]:[Food and beverages]])</f>
        <v>121.69230769230769</v>
      </c>
      <c r="E68">
        <v>120.8</v>
      </c>
      <c r="F68" s="1">
        <f>AVERAGE(CPI_Index_Jan13_Apr233[[#This Row],[Clothing]:[Clothing and footwear]])</f>
        <v>122.23333333333335</v>
      </c>
      <c r="G68" s="1">
        <f>AVERAGE('Complete data'!U68:W68,'Complete data'!Y68)</f>
        <v>115.8</v>
      </c>
      <c r="H68" s="1">
        <f>AVERAGE(CPI_Index_Jan13_Apr233[[#This Row],[Health]],CPI_Index_Jan13_Apr233[[#This Row],[Personal care and effects]])</f>
        <v>112.35</v>
      </c>
      <c r="I68">
        <v>113.3</v>
      </c>
      <c r="J68">
        <v>117.2</v>
      </c>
      <c r="K68" s="1">
        <f>AVERAGE(CPI_Index_Jan13_Apr233[[#This Row],[Miscellaneous]:[General index]])</f>
        <v>117.6</v>
      </c>
      <c r="L68" s="1">
        <f>SUM(CPI_Index_Jan13_Apr2334[[#This Row],[Food]:[Miscellaneous and General Index]])</f>
        <v>940.97564102564104</v>
      </c>
    </row>
    <row r="69" spans="1:12" hidden="1" x14ac:dyDescent="0.3">
      <c r="A69" t="s">
        <v>33</v>
      </c>
      <c r="B69">
        <v>2014</v>
      </c>
      <c r="C69" t="s">
        <v>52</v>
      </c>
      <c r="D69" s="1">
        <f>AVERAGE(CPI_Index_Jan13_Apr233[[#This Row],[Cereals and products]:[Food and beverages]])</f>
        <v>122.13846153846154</v>
      </c>
      <c r="E69">
        <v>125.8</v>
      </c>
      <c r="F69" s="1">
        <f>AVERAGE(CPI_Index_Jan13_Apr233[[#This Row],[Clothing]:[Clothing and footwear]])</f>
        <v>118.39999999999999</v>
      </c>
      <c r="G69" s="1">
        <f>AVERAGE('Complete data'!U69:W69,'Complete data'!Y69)</f>
        <v>112.89999999999999</v>
      </c>
      <c r="H69" s="1">
        <f>AVERAGE(CPI_Index_Jan13_Apr233[[#This Row],[Health]],CPI_Index_Jan13_Apr233[[#This Row],[Personal care and effects]])</f>
        <v>111.3</v>
      </c>
      <c r="I69">
        <v>114</v>
      </c>
      <c r="J69">
        <v>120.3</v>
      </c>
      <c r="K69" s="1">
        <f>AVERAGE(CPI_Index_Jan13_Apr233[[#This Row],[Miscellaneous]:[General index]])</f>
        <v>116.2</v>
      </c>
      <c r="L69" s="1">
        <f>SUM(CPI_Index_Jan13_Apr2334[[#This Row],[Food]:[Miscellaneous and General Index]])</f>
        <v>941.03846153846143</v>
      </c>
    </row>
    <row r="70" spans="1:12" hidden="1" x14ac:dyDescent="0.3">
      <c r="A70" t="s">
        <v>35</v>
      </c>
      <c r="B70">
        <v>2014</v>
      </c>
      <c r="C70" t="s">
        <v>52</v>
      </c>
      <c r="D70" s="1">
        <f>AVERAGE(CPI_Index_Jan13_Apr233[[#This Row],[Cereals and products]:[Food and beverages]])</f>
        <v>121.78461538461539</v>
      </c>
      <c r="E70">
        <v>122.1</v>
      </c>
      <c r="F70" s="1">
        <f>AVERAGE(CPI_Index_Jan13_Apr233[[#This Row],[Clothing]:[Clothing and footwear]])</f>
        <v>120.7</v>
      </c>
      <c r="G70" s="1">
        <f>AVERAGE('Complete data'!U70:W70,'Complete data'!Y70)</f>
        <v>114.53333333333335</v>
      </c>
      <c r="H70" s="1">
        <f>AVERAGE(CPI_Index_Jan13_Apr233[[#This Row],[Health]],CPI_Index_Jan13_Apr233[[#This Row],[Personal care and effects]])</f>
        <v>111.94999999999999</v>
      </c>
      <c r="I70">
        <v>113.7</v>
      </c>
      <c r="J70">
        <v>119</v>
      </c>
      <c r="K70" s="1">
        <f>AVERAGE(CPI_Index_Jan13_Apr233[[#This Row],[Miscellaneous]:[General index]])</f>
        <v>116.94999999999999</v>
      </c>
      <c r="L70" s="1">
        <f>SUM(CPI_Index_Jan13_Apr2334[[#This Row],[Food]:[Miscellaneous and General Index]])</f>
        <v>940.71794871794873</v>
      </c>
    </row>
    <row r="71" spans="1:12" hidden="1" x14ac:dyDescent="0.3">
      <c r="A71" t="s">
        <v>30</v>
      </c>
      <c r="B71">
        <v>2014</v>
      </c>
      <c r="C71" t="s">
        <v>54</v>
      </c>
      <c r="D71" s="1">
        <f>AVERAGE(CPI_Index_Jan13_Apr233[[#This Row],[Cereals and products]:[Food and beverages]])</f>
        <v>120.73846153846154</v>
      </c>
      <c r="E71">
        <v>121.7</v>
      </c>
      <c r="F71" s="1">
        <f>AVERAGE(CPI_Index_Jan13_Apr233[[#This Row],[Clothing]:[Clothing and footwear]])</f>
        <v>122.56666666666666</v>
      </c>
      <c r="G71" s="1">
        <f>AVERAGE('Complete data'!U71:W71,'Complete data'!Y71)</f>
        <v>115.7</v>
      </c>
      <c r="H71" s="1">
        <f>AVERAGE(CPI_Index_Jan13_Apr233[[#This Row],[Health]],CPI_Index_Jan13_Apr233[[#This Row],[Personal care and effects]])</f>
        <v>112.80000000000001</v>
      </c>
      <c r="I71">
        <v>113.3</v>
      </c>
      <c r="J71">
        <v>117.7</v>
      </c>
      <c r="K71" s="1">
        <f>AVERAGE(CPI_Index_Jan13_Apr233[[#This Row],[Miscellaneous]:[General index]])</f>
        <v>117.25</v>
      </c>
      <c r="L71" s="1">
        <f>SUM(CPI_Index_Jan13_Apr2334[[#This Row],[Food]:[Miscellaneous and General Index]])</f>
        <v>941.75512820512813</v>
      </c>
    </row>
    <row r="72" spans="1:12" hidden="1" x14ac:dyDescent="0.3">
      <c r="A72" t="s">
        <v>33</v>
      </c>
      <c r="B72">
        <v>2014</v>
      </c>
      <c r="C72" t="s">
        <v>54</v>
      </c>
      <c r="D72" s="1">
        <f>AVERAGE(CPI_Index_Jan13_Apr233[[#This Row],[Cereals and products]:[Food and beverages]])</f>
        <v>121.32307692307691</v>
      </c>
      <c r="E72">
        <v>126.4</v>
      </c>
      <c r="F72" s="1">
        <f>AVERAGE(CPI_Index_Jan13_Apr233[[#This Row],[Clothing]:[Clothing and footwear]])</f>
        <v>118.83333333333333</v>
      </c>
      <c r="G72" s="1">
        <f>AVERAGE('Complete data'!U72:W72,'Complete data'!Y72)</f>
        <v>112.86666666666667</v>
      </c>
      <c r="H72" s="1">
        <f>AVERAGE(CPI_Index_Jan13_Apr233[[#This Row],[Health]],CPI_Index_Jan13_Apr233[[#This Row],[Personal care and effects]])</f>
        <v>111.80000000000001</v>
      </c>
      <c r="I72">
        <v>114.3</v>
      </c>
      <c r="J72">
        <v>120.7</v>
      </c>
      <c r="K72" s="1">
        <f>AVERAGE(CPI_Index_Jan13_Apr233[[#This Row],[Miscellaneous]:[General index]])</f>
        <v>115.9</v>
      </c>
      <c r="L72" s="1">
        <f>SUM(CPI_Index_Jan13_Apr2334[[#This Row],[Food]:[Miscellaneous and General Index]])</f>
        <v>942.12307692307684</v>
      </c>
    </row>
    <row r="73" spans="1:12" hidden="1" x14ac:dyDescent="0.3">
      <c r="A73" t="s">
        <v>35</v>
      </c>
      <c r="B73">
        <v>2014</v>
      </c>
      <c r="C73" t="s">
        <v>54</v>
      </c>
      <c r="D73" s="1">
        <f>AVERAGE(CPI_Index_Jan13_Apr233[[#This Row],[Cereals and products]:[Food and beverages]])</f>
        <v>120.89999999999999</v>
      </c>
      <c r="E73">
        <v>123</v>
      </c>
      <c r="F73" s="1">
        <f>AVERAGE(CPI_Index_Jan13_Apr233[[#This Row],[Clothing]:[Clothing and footwear]])</f>
        <v>121.06666666666666</v>
      </c>
      <c r="G73" s="1">
        <f>AVERAGE('Complete data'!U73:W73,'Complete data'!Y73)</f>
        <v>114.43333333333332</v>
      </c>
      <c r="H73" s="1">
        <f>AVERAGE(CPI_Index_Jan13_Apr233[[#This Row],[Health]],CPI_Index_Jan13_Apr233[[#This Row],[Personal care and effects]])</f>
        <v>112.44999999999999</v>
      </c>
      <c r="I73">
        <v>113.9</v>
      </c>
      <c r="J73">
        <v>119.5</v>
      </c>
      <c r="K73" s="1">
        <f>AVERAGE(CPI_Index_Jan13_Apr233[[#This Row],[Miscellaneous]:[General index]])</f>
        <v>116.6</v>
      </c>
      <c r="L73" s="1">
        <f>SUM(CPI_Index_Jan13_Apr2334[[#This Row],[Food]:[Miscellaneous and General Index]])</f>
        <v>941.84999999999991</v>
      </c>
    </row>
    <row r="74" spans="1:12" hidden="1" x14ac:dyDescent="0.3">
      <c r="A74" t="s">
        <v>30</v>
      </c>
      <c r="B74">
        <v>2015</v>
      </c>
      <c r="C74" t="s">
        <v>31</v>
      </c>
      <c r="D74" s="1">
        <f>AVERAGE(CPI_Index_Jan13_Apr233[[#This Row],[Cereals and products]:[Food and beverages]])</f>
        <v>120.62307692307692</v>
      </c>
      <c r="E74">
        <v>122.7</v>
      </c>
      <c r="F74" s="1">
        <f>AVERAGE(CPI_Index_Jan13_Apr233[[#This Row],[Clothing]:[Clothing and footwear]])</f>
        <v>123.33333333333333</v>
      </c>
      <c r="G74" s="1">
        <f>AVERAGE('Complete data'!U74:W74,'Complete data'!Y74)</f>
        <v>116.10000000000001</v>
      </c>
      <c r="H74" s="1">
        <f>AVERAGE(CPI_Index_Jan13_Apr233[[#This Row],[Health]],CPI_Index_Jan13_Apr233[[#This Row],[Personal care and effects]])</f>
        <v>113.4</v>
      </c>
      <c r="I74">
        <v>114</v>
      </c>
      <c r="J74">
        <v>118.2</v>
      </c>
      <c r="K74" s="1">
        <f>AVERAGE(CPI_Index_Jan13_Apr233[[#This Row],[Miscellaneous]:[General index]])</f>
        <v>117.4</v>
      </c>
      <c r="L74" s="1">
        <f>SUM(CPI_Index_Jan13_Apr2334[[#This Row],[Food]:[Miscellaneous and General Index]])</f>
        <v>945.75641025641028</v>
      </c>
    </row>
    <row r="75" spans="1:12" hidden="1" x14ac:dyDescent="0.3">
      <c r="A75" t="s">
        <v>33</v>
      </c>
      <c r="B75">
        <v>2015</v>
      </c>
      <c r="C75" t="s">
        <v>31</v>
      </c>
      <c r="D75" s="1">
        <f>AVERAGE(CPI_Index_Jan13_Apr233[[#This Row],[Cereals and products]:[Food and beverages]])</f>
        <v>121.14615384615384</v>
      </c>
      <c r="E75">
        <v>127.4</v>
      </c>
      <c r="F75" s="1">
        <f>AVERAGE(CPI_Index_Jan13_Apr233[[#This Row],[Clothing]:[Clothing and footwear]])</f>
        <v>119.10000000000001</v>
      </c>
      <c r="G75" s="1">
        <f>AVERAGE('Complete data'!U75:W75,'Complete data'!Y75)</f>
        <v>112.83333333333333</v>
      </c>
      <c r="H75" s="1">
        <f>AVERAGE(CPI_Index_Jan13_Apr233[[#This Row],[Health]],CPI_Index_Jan13_Apr233[[#This Row],[Personal care and effects]])</f>
        <v>112.55000000000001</v>
      </c>
      <c r="I75">
        <v>114.6</v>
      </c>
      <c r="J75">
        <v>120.8</v>
      </c>
      <c r="K75" s="1">
        <f>AVERAGE(CPI_Index_Jan13_Apr233[[#This Row],[Miscellaneous]:[General index]])</f>
        <v>115.95</v>
      </c>
      <c r="L75" s="1">
        <f>SUM(CPI_Index_Jan13_Apr2334[[#This Row],[Food]:[Miscellaneous and General Index]])</f>
        <v>944.37948717948723</v>
      </c>
    </row>
    <row r="76" spans="1:12" hidden="1" x14ac:dyDescent="0.3">
      <c r="A76" t="s">
        <v>35</v>
      </c>
      <c r="B76">
        <v>2015</v>
      </c>
      <c r="C76" t="s">
        <v>31</v>
      </c>
      <c r="D76" s="1">
        <f>AVERAGE(CPI_Index_Jan13_Apr233[[#This Row],[Cereals and products]:[Food and beverages]])</f>
        <v>120.71538461538461</v>
      </c>
      <c r="E76">
        <v>124</v>
      </c>
      <c r="F76" s="1">
        <f>AVERAGE(CPI_Index_Jan13_Apr233[[#This Row],[Clothing]:[Clothing and footwear]])</f>
        <v>121.63333333333333</v>
      </c>
      <c r="G76" s="1">
        <f>AVERAGE('Complete data'!U76:W76,'Complete data'!Y76)</f>
        <v>114.66666666666667</v>
      </c>
      <c r="H76" s="1">
        <f>AVERAGE(CPI_Index_Jan13_Apr233[[#This Row],[Health]],CPI_Index_Jan13_Apr233[[#This Row],[Personal care and effects]])</f>
        <v>113.1</v>
      </c>
      <c r="I76">
        <v>114.3</v>
      </c>
      <c r="J76">
        <v>119.7</v>
      </c>
      <c r="K76" s="1">
        <f>AVERAGE(CPI_Index_Jan13_Apr233[[#This Row],[Miscellaneous]:[General index]])</f>
        <v>116.75</v>
      </c>
      <c r="L76" s="1">
        <f>SUM(CPI_Index_Jan13_Apr2334[[#This Row],[Food]:[Miscellaneous and General Index]])</f>
        <v>944.86538461538464</v>
      </c>
    </row>
    <row r="77" spans="1:12" hidden="1" x14ac:dyDescent="0.3">
      <c r="A77" t="s">
        <v>30</v>
      </c>
      <c r="B77">
        <v>2015</v>
      </c>
      <c r="C77" t="s">
        <v>36</v>
      </c>
      <c r="D77" s="1">
        <f>AVERAGE(CPI_Index_Jan13_Apr233[[#This Row],[Cereals and products]:[Food and beverages]])</f>
        <v>120.81538461538459</v>
      </c>
      <c r="E77">
        <v>124.2</v>
      </c>
      <c r="F77" s="1">
        <f>AVERAGE(CPI_Index_Jan13_Apr233[[#This Row],[Clothing]:[Clothing and footwear]])</f>
        <v>124.36666666666667</v>
      </c>
      <c r="G77" s="1">
        <f>AVERAGE('Complete data'!U77:W77,'Complete data'!Y77)</f>
        <v>116.83333333333333</v>
      </c>
      <c r="H77" s="1">
        <f>AVERAGE(CPI_Index_Jan13_Apr233[[#This Row],[Health]],CPI_Index_Jan13_Apr233[[#This Row],[Personal care and effects]])</f>
        <v>114.25</v>
      </c>
      <c r="I77">
        <v>114.8</v>
      </c>
      <c r="J77">
        <v>118.7</v>
      </c>
      <c r="K77" s="1">
        <f>AVERAGE(CPI_Index_Jan13_Apr233[[#This Row],[Miscellaneous]:[General index]])</f>
        <v>117.8</v>
      </c>
      <c r="L77" s="1">
        <f>SUM(CPI_Index_Jan13_Apr2334[[#This Row],[Food]:[Miscellaneous and General Index]])</f>
        <v>951.76538461538462</v>
      </c>
    </row>
    <row r="78" spans="1:12" hidden="1" x14ac:dyDescent="0.3">
      <c r="A78" t="s">
        <v>33</v>
      </c>
      <c r="B78">
        <v>2015</v>
      </c>
      <c r="C78" t="s">
        <v>36</v>
      </c>
      <c r="D78" s="1">
        <f>AVERAGE(CPI_Index_Jan13_Apr233[[#This Row],[Cereals and products]:[Food and beverages]])</f>
        <v>120.85384615384616</v>
      </c>
      <c r="E78">
        <v>128.1</v>
      </c>
      <c r="F78" s="1">
        <f>AVERAGE(CPI_Index_Jan13_Apr233[[#This Row],[Clothing]:[Clothing and footwear]])</f>
        <v>119.46666666666665</v>
      </c>
      <c r="G78" s="1">
        <f>AVERAGE('Complete data'!U78:W78,'Complete data'!Y78)</f>
        <v>112.83333333333333</v>
      </c>
      <c r="H78" s="1">
        <f>AVERAGE(CPI_Index_Jan13_Apr233[[#This Row],[Health]],CPI_Index_Jan13_Apr233[[#This Row],[Personal care and effects]])</f>
        <v>112.9</v>
      </c>
      <c r="I78">
        <v>114.9</v>
      </c>
      <c r="J78">
        <v>120.4</v>
      </c>
      <c r="K78" s="1">
        <f>AVERAGE(CPI_Index_Jan13_Apr233[[#This Row],[Miscellaneous]:[General index]])</f>
        <v>115.95</v>
      </c>
      <c r="L78" s="1">
        <f>SUM(CPI_Index_Jan13_Apr2334[[#This Row],[Food]:[Miscellaneous and General Index]])</f>
        <v>945.40384615384608</v>
      </c>
    </row>
    <row r="79" spans="1:12" hidden="1" x14ac:dyDescent="0.3">
      <c r="A79" t="s">
        <v>35</v>
      </c>
      <c r="B79">
        <v>2015</v>
      </c>
      <c r="C79" t="s">
        <v>36</v>
      </c>
      <c r="D79" s="1">
        <f>AVERAGE(CPI_Index_Jan13_Apr233[[#This Row],[Cereals and products]:[Food and beverages]])</f>
        <v>120.72307692307689</v>
      </c>
      <c r="E79">
        <v>125.2</v>
      </c>
      <c r="F79" s="1">
        <f>AVERAGE(CPI_Index_Jan13_Apr233[[#This Row],[Clothing]:[Clothing and footwear]])</f>
        <v>122.39999999999999</v>
      </c>
      <c r="G79" s="1">
        <f>AVERAGE('Complete data'!U79:W79,'Complete data'!Y79)</f>
        <v>115.03333333333335</v>
      </c>
      <c r="H79" s="1">
        <f>AVERAGE(CPI_Index_Jan13_Apr233[[#This Row],[Health]],CPI_Index_Jan13_Apr233[[#This Row],[Personal care and effects]])</f>
        <v>113.75</v>
      </c>
      <c r="I79">
        <v>114.9</v>
      </c>
      <c r="J79">
        <v>119.7</v>
      </c>
      <c r="K79" s="1">
        <f>AVERAGE(CPI_Index_Jan13_Apr233[[#This Row],[Miscellaneous]:[General index]])</f>
        <v>116.9</v>
      </c>
      <c r="L79" s="1">
        <f>SUM(CPI_Index_Jan13_Apr2334[[#This Row],[Food]:[Miscellaneous and General Index]])</f>
        <v>948.6064102564103</v>
      </c>
    </row>
    <row r="80" spans="1:12" hidden="1" x14ac:dyDescent="0.3">
      <c r="A80" t="s">
        <v>30</v>
      </c>
      <c r="B80">
        <v>2015</v>
      </c>
      <c r="C80" t="s">
        <v>38</v>
      </c>
      <c r="D80" s="1">
        <f>AVERAGE(CPI_Index_Jan13_Apr233[[#This Row],[Cereals and products]:[Food and beverages]])</f>
        <v>120.88461538461539</v>
      </c>
      <c r="E80">
        <v>124.7</v>
      </c>
      <c r="F80" s="1">
        <f>AVERAGE(CPI_Index_Jan13_Apr233[[#This Row],[Clothing]:[Clothing and footwear]])</f>
        <v>124.8</v>
      </c>
      <c r="G80" s="1">
        <f>AVERAGE('Complete data'!U80:W80,'Complete data'!Y80)</f>
        <v>117.46666666666665</v>
      </c>
      <c r="H80" s="1">
        <f>AVERAGE(CPI_Index_Jan13_Apr233[[#This Row],[Health]],CPI_Index_Jan13_Apr233[[#This Row],[Personal care and effects]])</f>
        <v>114.5</v>
      </c>
      <c r="I80">
        <v>115.5</v>
      </c>
      <c r="J80">
        <v>119.4</v>
      </c>
      <c r="K80" s="1">
        <f>AVERAGE(CPI_Index_Jan13_Apr233[[#This Row],[Miscellaneous]:[General index]])</f>
        <v>118.3</v>
      </c>
      <c r="L80" s="1">
        <f>SUM(CPI_Index_Jan13_Apr2334[[#This Row],[Food]:[Miscellaneous and General Index]])</f>
        <v>955.55128205128199</v>
      </c>
    </row>
    <row r="81" spans="1:12" hidden="1" x14ac:dyDescent="0.3">
      <c r="A81" t="s">
        <v>33</v>
      </c>
      <c r="B81">
        <v>2015</v>
      </c>
      <c r="C81" t="s">
        <v>38</v>
      </c>
      <c r="D81" s="1">
        <f>AVERAGE(CPI_Index_Jan13_Apr233[[#This Row],[Cereals and products]:[Food and beverages]])</f>
        <v>120.61538461538463</v>
      </c>
      <c r="E81">
        <v>128.80000000000001</v>
      </c>
      <c r="F81" s="1">
        <f>AVERAGE(CPI_Index_Jan13_Apr233[[#This Row],[Clothing]:[Clothing and footwear]])</f>
        <v>119.83333333333333</v>
      </c>
      <c r="G81" s="1">
        <f>AVERAGE('Complete data'!U81:W81,'Complete data'!Y81)</f>
        <v>113.60000000000001</v>
      </c>
      <c r="H81" s="1">
        <f>AVERAGE(CPI_Index_Jan13_Apr233[[#This Row],[Health]],CPI_Index_Jan13_Apr233[[#This Row],[Personal care and effects]])</f>
        <v>112.8</v>
      </c>
      <c r="I81">
        <v>115.4</v>
      </c>
      <c r="J81">
        <v>120.6</v>
      </c>
      <c r="K81" s="1">
        <f>AVERAGE(CPI_Index_Jan13_Apr233[[#This Row],[Miscellaneous]:[General index]])</f>
        <v>116.44999999999999</v>
      </c>
      <c r="L81" s="1">
        <f>SUM(CPI_Index_Jan13_Apr2334[[#This Row],[Food]:[Miscellaneous and General Index]])</f>
        <v>948.09871794871788</v>
      </c>
    </row>
    <row r="82" spans="1:12" hidden="1" x14ac:dyDescent="0.3">
      <c r="A82" t="s">
        <v>35</v>
      </c>
      <c r="B82">
        <v>2015</v>
      </c>
      <c r="C82" t="s">
        <v>38</v>
      </c>
      <c r="D82" s="1">
        <f>AVERAGE(CPI_Index_Jan13_Apr233[[#This Row],[Cereals and products]:[Food and beverages]])</f>
        <v>120.69999999999999</v>
      </c>
      <c r="E82">
        <v>125.8</v>
      </c>
      <c r="F82" s="1">
        <f>AVERAGE(CPI_Index_Jan13_Apr233[[#This Row],[Clothing]:[Clothing and footwear]])</f>
        <v>122.8</v>
      </c>
      <c r="G82" s="1">
        <f>AVERAGE('Complete data'!U82:W82,'Complete data'!Y82)</f>
        <v>115.8</v>
      </c>
      <c r="H82" s="1">
        <f>AVERAGE(CPI_Index_Jan13_Apr233[[#This Row],[Health]],CPI_Index_Jan13_Apr233[[#This Row],[Personal care and effects]])</f>
        <v>113.85</v>
      </c>
      <c r="I82">
        <v>115.4</v>
      </c>
      <c r="J82">
        <v>120.1</v>
      </c>
      <c r="K82" s="1">
        <f>AVERAGE(CPI_Index_Jan13_Apr233[[#This Row],[Miscellaneous]:[General index]])</f>
        <v>117.45</v>
      </c>
      <c r="L82" s="1">
        <f>SUM(CPI_Index_Jan13_Apr2334[[#This Row],[Food]:[Miscellaneous and General Index]])</f>
        <v>951.90000000000009</v>
      </c>
    </row>
    <row r="83" spans="1:12" hidden="1" x14ac:dyDescent="0.3">
      <c r="A83" t="s">
        <v>30</v>
      </c>
      <c r="B83">
        <v>2015</v>
      </c>
      <c r="C83" t="s">
        <v>39</v>
      </c>
      <c r="D83" s="1">
        <f>AVERAGE(CPI_Index_Jan13_Apr233[[#This Row],[Cereals and products]:[Food and beverages]])</f>
        <v>121.32307692307693</v>
      </c>
      <c r="E83">
        <v>125.7</v>
      </c>
      <c r="F83" s="1">
        <f>AVERAGE(CPI_Index_Jan13_Apr233[[#This Row],[Clothing]:[Clothing and footwear]])</f>
        <v>125.23333333333333</v>
      </c>
      <c r="G83" s="1">
        <f>AVERAGE('Complete data'!U83:W83,'Complete data'!Y83)</f>
        <v>118</v>
      </c>
      <c r="H83" s="1">
        <f>AVERAGE(CPI_Index_Jan13_Apr233[[#This Row],[Health]],CPI_Index_Jan13_Apr233[[#This Row],[Personal care and effects]])</f>
        <v>115.1</v>
      </c>
      <c r="I83">
        <v>116.2</v>
      </c>
      <c r="J83">
        <v>119.9</v>
      </c>
      <c r="K83" s="1">
        <f>AVERAGE(CPI_Index_Jan13_Apr233[[#This Row],[Miscellaneous]:[General index]])</f>
        <v>118.75</v>
      </c>
      <c r="L83" s="1">
        <f>SUM(CPI_Index_Jan13_Apr2334[[#This Row],[Food]:[Miscellaneous and General Index]])</f>
        <v>960.20641025641032</v>
      </c>
    </row>
    <row r="84" spans="1:12" hidden="1" x14ac:dyDescent="0.3">
      <c r="A84" t="s">
        <v>33</v>
      </c>
      <c r="B84">
        <v>2015</v>
      </c>
      <c r="C84" t="s">
        <v>39</v>
      </c>
      <c r="D84" s="1">
        <f>AVERAGE(CPI_Index_Jan13_Apr233[[#This Row],[Cereals and products]:[Food and beverages]])</f>
        <v>121.23846153846154</v>
      </c>
      <c r="E84">
        <v>130.1</v>
      </c>
      <c r="F84" s="1">
        <f>AVERAGE(CPI_Index_Jan13_Apr233[[#This Row],[Clothing]:[Clothing and footwear]])</f>
        <v>120.2</v>
      </c>
      <c r="G84" s="1">
        <f>AVERAGE('Complete data'!U84:W84,'Complete data'!Y84)</f>
        <v>113.83333333333333</v>
      </c>
      <c r="H84" s="1">
        <f>AVERAGE(CPI_Index_Jan13_Apr233[[#This Row],[Health]],CPI_Index_Jan13_Apr233[[#This Row],[Personal care and effects]])</f>
        <v>113.19999999999999</v>
      </c>
      <c r="I84">
        <v>115.6</v>
      </c>
      <c r="J84">
        <v>121.7</v>
      </c>
      <c r="K84" s="1">
        <f>AVERAGE(CPI_Index_Jan13_Apr233[[#This Row],[Miscellaneous]:[General index]])</f>
        <v>116.95</v>
      </c>
      <c r="L84" s="1">
        <f>SUM(CPI_Index_Jan13_Apr2334[[#This Row],[Food]:[Miscellaneous and General Index]])</f>
        <v>952.82179487179496</v>
      </c>
    </row>
    <row r="85" spans="1:12" hidden="1" x14ac:dyDescent="0.3">
      <c r="A85" t="s">
        <v>35</v>
      </c>
      <c r="B85">
        <v>2015</v>
      </c>
      <c r="C85" t="s">
        <v>39</v>
      </c>
      <c r="D85" s="1">
        <f>AVERAGE(CPI_Index_Jan13_Apr233[[#This Row],[Cereals and products]:[Food and beverages]])</f>
        <v>121.20769230769231</v>
      </c>
      <c r="E85">
        <v>126.9</v>
      </c>
      <c r="F85" s="1">
        <f>AVERAGE(CPI_Index_Jan13_Apr233[[#This Row],[Clothing]:[Clothing and footwear]])</f>
        <v>123.2</v>
      </c>
      <c r="G85" s="1">
        <f>AVERAGE('Complete data'!U85:W85,'Complete data'!Y85)</f>
        <v>116.16666666666667</v>
      </c>
      <c r="H85" s="1">
        <f>AVERAGE(CPI_Index_Jan13_Apr233[[#This Row],[Health]],CPI_Index_Jan13_Apr233[[#This Row],[Personal care and effects]])</f>
        <v>114.4</v>
      </c>
      <c r="I85">
        <v>115.9</v>
      </c>
      <c r="J85">
        <v>121</v>
      </c>
      <c r="K85" s="1">
        <f>AVERAGE(CPI_Index_Jan13_Apr233[[#This Row],[Miscellaneous]:[General index]])</f>
        <v>117.9</v>
      </c>
      <c r="L85" s="1">
        <f>SUM(CPI_Index_Jan13_Apr2334[[#This Row],[Food]:[Miscellaneous and General Index]])</f>
        <v>956.67435897435894</v>
      </c>
    </row>
    <row r="86" spans="1:12" hidden="1" x14ac:dyDescent="0.3">
      <c r="A86" t="s">
        <v>30</v>
      </c>
      <c r="B86">
        <v>2015</v>
      </c>
      <c r="C86" t="s">
        <v>41</v>
      </c>
      <c r="D86" s="1">
        <f>AVERAGE(CPI_Index_Jan13_Apr233[[#This Row],[Cereals and products]:[Food and beverages]])</f>
        <v>122.13076923076923</v>
      </c>
      <c r="E86">
        <v>126.7</v>
      </c>
      <c r="F86" s="1">
        <f>AVERAGE(CPI_Index_Jan13_Apr233[[#This Row],[Clothing]:[Clothing and footwear]])</f>
        <v>126.06666666666666</v>
      </c>
      <c r="G86" s="1">
        <f>AVERAGE('Complete data'!U86:W86,'Complete data'!Y86)</f>
        <v>118.89999999999999</v>
      </c>
      <c r="H86" s="1">
        <f>AVERAGE(CPI_Index_Jan13_Apr233[[#This Row],[Health]],CPI_Index_Jan13_Apr233[[#This Row],[Personal care and effects]])</f>
        <v>115.85</v>
      </c>
      <c r="I86">
        <v>116.7</v>
      </c>
      <c r="J86">
        <v>120.5</v>
      </c>
      <c r="K86" s="1">
        <f>AVERAGE(CPI_Index_Jan13_Apr233[[#This Row],[Miscellaneous]:[General index]])</f>
        <v>119.65</v>
      </c>
      <c r="L86" s="1">
        <f>SUM(CPI_Index_Jan13_Apr2334[[#This Row],[Food]:[Miscellaneous and General Index]])</f>
        <v>966.49743589743593</v>
      </c>
    </row>
    <row r="87" spans="1:12" hidden="1" x14ac:dyDescent="0.3">
      <c r="A87" t="s">
        <v>33</v>
      </c>
      <c r="B87">
        <v>2015</v>
      </c>
      <c r="C87" t="s">
        <v>41</v>
      </c>
      <c r="D87" s="1">
        <f>AVERAGE(CPI_Index_Jan13_Apr233[[#This Row],[Cereals and products]:[Food and beverages]])</f>
        <v>122.9923076923077</v>
      </c>
      <c r="E87">
        <v>131.30000000000001</v>
      </c>
      <c r="F87" s="1">
        <f>AVERAGE(CPI_Index_Jan13_Apr233[[#This Row],[Clothing]:[Clothing and footwear]])</f>
        <v>120.46666666666665</v>
      </c>
      <c r="G87" s="1">
        <f>AVERAGE('Complete data'!U87:W87,'Complete data'!Y87)</f>
        <v>114.80000000000001</v>
      </c>
      <c r="H87" s="1">
        <f>AVERAGE(CPI_Index_Jan13_Apr233[[#This Row],[Health]],CPI_Index_Jan13_Apr233[[#This Row],[Personal care and effects]])</f>
        <v>113.65</v>
      </c>
      <c r="I87">
        <v>116</v>
      </c>
      <c r="J87">
        <v>122</v>
      </c>
      <c r="K87" s="1">
        <f>AVERAGE(CPI_Index_Jan13_Apr233[[#This Row],[Miscellaneous]:[General index]])</f>
        <v>117.95</v>
      </c>
      <c r="L87" s="1">
        <f>SUM(CPI_Index_Jan13_Apr2334[[#This Row],[Food]:[Miscellaneous and General Index]])</f>
        <v>959.15897435897443</v>
      </c>
    </row>
    <row r="88" spans="1:12" hidden="1" x14ac:dyDescent="0.3">
      <c r="A88" t="s">
        <v>35</v>
      </c>
      <c r="B88">
        <v>2015</v>
      </c>
      <c r="C88" t="s">
        <v>41</v>
      </c>
      <c r="D88" s="1">
        <f>AVERAGE(CPI_Index_Jan13_Apr233[[#This Row],[Cereals and products]:[Food and beverages]])</f>
        <v>122.33846153846154</v>
      </c>
      <c r="E88">
        <v>127.9</v>
      </c>
      <c r="F88" s="1">
        <f>AVERAGE(CPI_Index_Jan13_Apr233[[#This Row],[Clothing]:[Clothing and footwear]])</f>
        <v>123.8</v>
      </c>
      <c r="G88" s="1">
        <f>AVERAGE('Complete data'!U88:W88,'Complete data'!Y88)</f>
        <v>117.13333333333333</v>
      </c>
      <c r="H88" s="1">
        <f>AVERAGE(CPI_Index_Jan13_Apr233[[#This Row],[Health]],CPI_Index_Jan13_Apr233[[#This Row],[Personal care and effects]])</f>
        <v>115</v>
      </c>
      <c r="I88">
        <v>116.3</v>
      </c>
      <c r="J88">
        <v>121.4</v>
      </c>
      <c r="K88" s="1">
        <f>AVERAGE(CPI_Index_Jan13_Apr233[[#This Row],[Miscellaneous]:[General index]])</f>
        <v>118.85</v>
      </c>
      <c r="L88" s="1">
        <f>SUM(CPI_Index_Jan13_Apr2334[[#This Row],[Food]:[Miscellaneous and General Index]])</f>
        <v>962.72179487179483</v>
      </c>
    </row>
    <row r="89" spans="1:12" hidden="1" x14ac:dyDescent="0.3">
      <c r="A89" t="s">
        <v>30</v>
      </c>
      <c r="B89">
        <v>2015</v>
      </c>
      <c r="C89" t="s">
        <v>42</v>
      </c>
      <c r="D89" s="1">
        <f>AVERAGE(CPI_Index_Jan13_Apr233[[#This Row],[Cereals and products]:[Food and beverages]])</f>
        <v>124.45384615384614</v>
      </c>
      <c r="E89">
        <v>128.19999999999999</v>
      </c>
      <c r="F89" s="1">
        <f>AVERAGE(CPI_Index_Jan13_Apr233[[#This Row],[Clothing]:[Clothing and footwear]])</f>
        <v>127.16666666666667</v>
      </c>
      <c r="G89" s="1">
        <f>AVERAGE('Complete data'!U89:W89,'Complete data'!Y89)</f>
        <v>119.86666666666666</v>
      </c>
      <c r="H89" s="1">
        <f>AVERAGE(CPI_Index_Jan13_Apr233[[#This Row],[Health]],CPI_Index_Jan13_Apr233[[#This Row],[Personal care and effects]])</f>
        <v>116.7</v>
      </c>
      <c r="I89">
        <v>117.9</v>
      </c>
      <c r="J89">
        <v>122</v>
      </c>
      <c r="K89" s="1">
        <f>AVERAGE(CPI_Index_Jan13_Apr233[[#This Row],[Miscellaneous]:[General index]])</f>
        <v>121</v>
      </c>
      <c r="L89" s="1">
        <f>SUM(CPI_Index_Jan13_Apr2334[[#This Row],[Food]:[Miscellaneous and General Index]])</f>
        <v>977.28717948717951</v>
      </c>
    </row>
    <row r="90" spans="1:12" hidden="1" x14ac:dyDescent="0.3">
      <c r="A90" t="s">
        <v>33</v>
      </c>
      <c r="B90">
        <v>2015</v>
      </c>
      <c r="C90" t="s">
        <v>42</v>
      </c>
      <c r="D90" s="1">
        <f>AVERAGE(CPI_Index_Jan13_Apr233[[#This Row],[Cereals and products]:[Food and beverages]])</f>
        <v>125.89230769230768</v>
      </c>
      <c r="E90">
        <v>132.1</v>
      </c>
      <c r="F90" s="1">
        <f>AVERAGE(CPI_Index_Jan13_Apr233[[#This Row],[Clothing]:[Clothing and footwear]])</f>
        <v>121.03333333333335</v>
      </c>
      <c r="G90" s="1">
        <f>AVERAGE('Complete data'!U90:W90,'Complete data'!Y90)</f>
        <v>115.33333333333333</v>
      </c>
      <c r="H90" s="1">
        <f>AVERAGE(CPI_Index_Jan13_Apr233[[#This Row],[Health]],CPI_Index_Jan13_Apr233[[#This Row],[Personal care and effects]])</f>
        <v>113.95</v>
      </c>
      <c r="I90">
        <v>116.2</v>
      </c>
      <c r="J90">
        <v>123.8</v>
      </c>
      <c r="K90" s="1">
        <f>AVERAGE(CPI_Index_Jan13_Apr233[[#This Row],[Miscellaneous]:[General index]])</f>
        <v>118.85</v>
      </c>
      <c r="L90" s="1">
        <f>SUM(CPI_Index_Jan13_Apr2334[[#This Row],[Food]:[Miscellaneous and General Index]])</f>
        <v>967.15897435897443</v>
      </c>
    </row>
    <row r="91" spans="1:12" hidden="1" x14ac:dyDescent="0.3">
      <c r="A91" t="s">
        <v>35</v>
      </c>
      <c r="B91">
        <v>2015</v>
      </c>
      <c r="C91" t="s">
        <v>42</v>
      </c>
      <c r="D91" s="1">
        <f>AVERAGE(CPI_Index_Jan13_Apr233[[#This Row],[Cereals and products]:[Food and beverages]])</f>
        <v>124.88461538461539</v>
      </c>
      <c r="E91">
        <v>129.19999999999999</v>
      </c>
      <c r="F91" s="1">
        <f>AVERAGE(CPI_Index_Jan13_Apr233[[#This Row],[Clothing]:[Clothing and footwear]])</f>
        <v>124.7</v>
      </c>
      <c r="G91" s="1">
        <f>AVERAGE('Complete data'!U91:W91,'Complete data'!Y91)</f>
        <v>117.93333333333332</v>
      </c>
      <c r="H91" s="1">
        <f>AVERAGE(CPI_Index_Jan13_Apr233[[#This Row],[Health]],CPI_Index_Jan13_Apr233[[#This Row],[Personal care and effects]])</f>
        <v>115.65</v>
      </c>
      <c r="I91">
        <v>116.9</v>
      </c>
      <c r="J91">
        <v>123.1</v>
      </c>
      <c r="K91" s="1">
        <f>AVERAGE(CPI_Index_Jan13_Apr233[[#This Row],[Miscellaneous]:[General index]])</f>
        <v>120</v>
      </c>
      <c r="L91" s="1">
        <f>SUM(CPI_Index_Jan13_Apr2334[[#This Row],[Food]:[Miscellaneous and General Index]])</f>
        <v>972.36794871794871</v>
      </c>
    </row>
    <row r="92" spans="1:12" hidden="1" x14ac:dyDescent="0.3">
      <c r="A92" t="s">
        <v>30</v>
      </c>
      <c r="B92">
        <v>2015</v>
      </c>
      <c r="C92" t="s">
        <v>44</v>
      </c>
      <c r="D92" s="1">
        <f>AVERAGE(CPI_Index_Jan13_Apr233[[#This Row],[Cereals and products]:[Food and beverages]])</f>
        <v>125.02307692307691</v>
      </c>
      <c r="E92">
        <v>129.4</v>
      </c>
      <c r="F92" s="1">
        <f>AVERAGE(CPI_Index_Jan13_Apr233[[#This Row],[Clothing]:[Clothing and footwear]])</f>
        <v>127.53333333333335</v>
      </c>
      <c r="G92" s="1">
        <f>AVERAGE('Complete data'!U92:W92,'Complete data'!Y92)</f>
        <v>120.03333333333335</v>
      </c>
      <c r="H92" s="1">
        <f>AVERAGE(CPI_Index_Jan13_Apr233[[#This Row],[Health]],CPI_Index_Jan13_Apr233[[#This Row],[Personal care and effects]])</f>
        <v>116.75</v>
      </c>
      <c r="I92">
        <v>118</v>
      </c>
      <c r="J92">
        <v>122.9</v>
      </c>
      <c r="K92" s="1">
        <f>AVERAGE(CPI_Index_Jan13_Apr233[[#This Row],[Miscellaneous]:[General index]])</f>
        <v>121.4</v>
      </c>
      <c r="L92" s="1">
        <f>SUM(CPI_Index_Jan13_Apr2334[[#This Row],[Food]:[Miscellaneous and General Index]])</f>
        <v>981.03974358974358</v>
      </c>
    </row>
    <row r="93" spans="1:12" hidden="1" x14ac:dyDescent="0.3">
      <c r="A93" t="s">
        <v>33</v>
      </c>
      <c r="B93">
        <v>2015</v>
      </c>
      <c r="C93" t="s">
        <v>44</v>
      </c>
      <c r="D93" s="1">
        <f>AVERAGE(CPI_Index_Jan13_Apr233[[#This Row],[Cereals and products]:[Food and beverages]])</f>
        <v>126.37692307692306</v>
      </c>
      <c r="E93">
        <v>133.1</v>
      </c>
      <c r="F93" s="1">
        <f>AVERAGE(CPI_Index_Jan13_Apr233[[#This Row],[Clothing]:[Clothing and footwear]])</f>
        <v>121.36666666666667</v>
      </c>
      <c r="G93" s="1">
        <f>AVERAGE('Complete data'!U93:W93,'Complete data'!Y93)</f>
        <v>115.43333333333334</v>
      </c>
      <c r="H93" s="1">
        <f>AVERAGE(CPI_Index_Jan13_Apr233[[#This Row],[Health]],CPI_Index_Jan13_Apr233[[#This Row],[Personal care and effects]])</f>
        <v>113.85</v>
      </c>
      <c r="I93">
        <v>116.6</v>
      </c>
      <c r="J93">
        <v>125.4</v>
      </c>
      <c r="K93" s="1">
        <f>AVERAGE(CPI_Index_Jan13_Apr233[[#This Row],[Miscellaneous]:[General index]])</f>
        <v>119.35</v>
      </c>
      <c r="L93" s="1">
        <f>SUM(CPI_Index_Jan13_Apr2334[[#This Row],[Food]:[Miscellaneous and General Index]])</f>
        <v>971.47692307692307</v>
      </c>
    </row>
    <row r="94" spans="1:12" hidden="1" x14ac:dyDescent="0.3">
      <c r="A94" t="s">
        <v>35</v>
      </c>
      <c r="B94">
        <v>2015</v>
      </c>
      <c r="C94" t="s">
        <v>44</v>
      </c>
      <c r="D94" s="1">
        <f>AVERAGE(CPI_Index_Jan13_Apr233[[#This Row],[Cereals and products]:[Food and beverages]])</f>
        <v>125.43076923076924</v>
      </c>
      <c r="E94">
        <v>130.4</v>
      </c>
      <c r="F94" s="1">
        <f>AVERAGE(CPI_Index_Jan13_Apr233[[#This Row],[Clothing]:[Clothing and footwear]])</f>
        <v>125.03333333333335</v>
      </c>
      <c r="G94" s="1">
        <f>AVERAGE('Complete data'!U94:W94,'Complete data'!Y94)</f>
        <v>118.03333333333332</v>
      </c>
      <c r="H94" s="1">
        <f>AVERAGE(CPI_Index_Jan13_Apr233[[#This Row],[Health]],CPI_Index_Jan13_Apr233[[#This Row],[Personal care and effects]])</f>
        <v>115.65</v>
      </c>
      <c r="I94">
        <v>117.2</v>
      </c>
      <c r="J94">
        <v>124.4</v>
      </c>
      <c r="K94" s="1">
        <f>AVERAGE(CPI_Index_Jan13_Apr233[[#This Row],[Miscellaneous]:[General index]])</f>
        <v>120.4</v>
      </c>
      <c r="L94" s="1">
        <f>SUM(CPI_Index_Jan13_Apr2334[[#This Row],[Food]:[Miscellaneous and General Index]])</f>
        <v>976.54743589743589</v>
      </c>
    </row>
    <row r="95" spans="1:12" hidden="1" x14ac:dyDescent="0.3">
      <c r="A95" t="s">
        <v>30</v>
      </c>
      <c r="B95">
        <v>2015</v>
      </c>
      <c r="C95" t="s">
        <v>46</v>
      </c>
      <c r="D95" s="1">
        <f>AVERAGE(CPI_Index_Jan13_Apr233[[#This Row],[Cereals and products]:[Food and beverages]])</f>
        <v>126.66153846153846</v>
      </c>
      <c r="E95">
        <v>130.1</v>
      </c>
      <c r="F95" s="1">
        <f>AVERAGE(CPI_Index_Jan13_Apr233[[#This Row],[Clothing]:[Clothing and footwear]])</f>
        <v>128.26666666666668</v>
      </c>
      <c r="G95" s="1">
        <f>AVERAGE('Complete data'!U95:W95,'Complete data'!Y95)</f>
        <v>120.36666666666667</v>
      </c>
      <c r="H95" s="1">
        <f>AVERAGE(CPI_Index_Jan13_Apr233[[#This Row],[Health]],CPI_Index_Jan13_Apr233[[#This Row],[Personal care and effects]])</f>
        <v>116.8</v>
      </c>
      <c r="I95">
        <v>118.5</v>
      </c>
      <c r="J95">
        <v>123.6</v>
      </c>
      <c r="K95" s="1">
        <f>AVERAGE(CPI_Index_Jan13_Apr233[[#This Row],[Miscellaneous]:[General index]])</f>
        <v>122.15</v>
      </c>
      <c r="L95" s="1">
        <f>SUM(CPI_Index_Jan13_Apr2334[[#This Row],[Food]:[Miscellaneous and General Index]])</f>
        <v>986.4448717948718</v>
      </c>
    </row>
    <row r="96" spans="1:12" hidden="1" x14ac:dyDescent="0.3">
      <c r="A96" t="s">
        <v>33</v>
      </c>
      <c r="B96">
        <v>2015</v>
      </c>
      <c r="C96" t="s">
        <v>46</v>
      </c>
      <c r="D96" s="1">
        <f>AVERAGE(CPI_Index_Jan13_Apr233[[#This Row],[Cereals and products]:[Food and beverages]])</f>
        <v>127.6076923076923</v>
      </c>
      <c r="E96">
        <v>134.19999999999999</v>
      </c>
      <c r="F96" s="1">
        <f>AVERAGE(CPI_Index_Jan13_Apr233[[#This Row],[Clothing]:[Clothing and footwear]])</f>
        <v>121.60000000000001</v>
      </c>
      <c r="G96" s="1">
        <f>AVERAGE('Complete data'!U96:W96,'Complete data'!Y96)</f>
        <v>115.06666666666668</v>
      </c>
      <c r="H96" s="1">
        <f>AVERAGE(CPI_Index_Jan13_Apr233[[#This Row],[Health]],CPI_Index_Jan13_Apr233[[#This Row],[Personal care and effects]])</f>
        <v>114.3</v>
      </c>
      <c r="I96">
        <v>117.2</v>
      </c>
      <c r="J96">
        <v>126.2</v>
      </c>
      <c r="K96" s="1">
        <f>AVERAGE(CPI_Index_Jan13_Apr233[[#This Row],[Miscellaneous]:[General index]])</f>
        <v>119.7</v>
      </c>
      <c r="L96" s="1">
        <f>SUM(CPI_Index_Jan13_Apr2334[[#This Row],[Food]:[Miscellaneous and General Index]])</f>
        <v>975.8743589743591</v>
      </c>
    </row>
    <row r="97" spans="1:12" hidden="1" x14ac:dyDescent="0.3">
      <c r="A97" t="s">
        <v>35</v>
      </c>
      <c r="B97">
        <v>2015</v>
      </c>
      <c r="C97" t="s">
        <v>46</v>
      </c>
      <c r="D97" s="1">
        <f>AVERAGE(CPI_Index_Jan13_Apr233[[#This Row],[Cereals and products]:[Food and beverages]])</f>
        <v>126.89230769230768</v>
      </c>
      <c r="E97">
        <v>131.19999999999999</v>
      </c>
      <c r="F97" s="1">
        <f>AVERAGE(CPI_Index_Jan13_Apr233[[#This Row],[Clothing]:[Clothing and footwear]])</f>
        <v>125.56666666666668</v>
      </c>
      <c r="G97" s="1">
        <f>AVERAGE('Complete data'!U97:W97,'Complete data'!Y97)</f>
        <v>118.10000000000001</v>
      </c>
      <c r="H97" s="1">
        <f>AVERAGE(CPI_Index_Jan13_Apr233[[#This Row],[Health]],CPI_Index_Jan13_Apr233[[#This Row],[Personal care and effects]])</f>
        <v>115.85</v>
      </c>
      <c r="I97">
        <v>117.8</v>
      </c>
      <c r="J97">
        <v>125.1</v>
      </c>
      <c r="K97" s="1">
        <f>AVERAGE(CPI_Index_Jan13_Apr233[[#This Row],[Miscellaneous]:[General index]])</f>
        <v>121</v>
      </c>
      <c r="L97" s="1">
        <f>SUM(CPI_Index_Jan13_Apr2334[[#This Row],[Food]:[Miscellaneous and General Index]])</f>
        <v>981.50897435897434</v>
      </c>
    </row>
    <row r="98" spans="1:12" hidden="1" x14ac:dyDescent="0.3">
      <c r="A98" t="s">
        <v>30</v>
      </c>
      <c r="B98">
        <v>2015</v>
      </c>
      <c r="C98" t="s">
        <v>48</v>
      </c>
      <c r="D98" s="1">
        <f>AVERAGE(CPI_Index_Jan13_Apr233[[#This Row],[Cereals and products]:[Food and beverages]])</f>
        <v>127.50769230769232</v>
      </c>
      <c r="E98">
        <v>131</v>
      </c>
      <c r="F98" s="1">
        <f>AVERAGE(CPI_Index_Jan13_Apr233[[#This Row],[Clothing]:[Clothing and footwear]])</f>
        <v>129.03333333333333</v>
      </c>
      <c r="G98" s="1">
        <f>AVERAGE('Complete data'!U98:W98,'Complete data'!Y98)</f>
        <v>120.66666666666667</v>
      </c>
      <c r="H98" s="1">
        <f>AVERAGE(CPI_Index_Jan13_Apr233[[#This Row],[Health]],CPI_Index_Jan13_Apr233[[#This Row],[Personal care and effects]])</f>
        <v>117.55000000000001</v>
      </c>
      <c r="I98">
        <v>119.6</v>
      </c>
      <c r="J98">
        <v>124.5</v>
      </c>
      <c r="K98" s="1">
        <f>AVERAGE(CPI_Index_Jan13_Apr233[[#This Row],[Miscellaneous]:[General index]])</f>
        <v>122.9</v>
      </c>
      <c r="L98" s="1">
        <f>SUM(CPI_Index_Jan13_Apr2334[[#This Row],[Food]:[Miscellaneous and General Index]])</f>
        <v>992.75769230769231</v>
      </c>
    </row>
    <row r="99" spans="1:12" hidden="1" x14ac:dyDescent="0.3">
      <c r="A99" t="s">
        <v>33</v>
      </c>
      <c r="B99">
        <v>2015</v>
      </c>
      <c r="C99" t="s">
        <v>48</v>
      </c>
      <c r="D99" s="1">
        <f>AVERAGE(CPI_Index_Jan13_Apr233[[#This Row],[Cereals and products]:[Food and beverages]])</f>
        <v>128.06153846153845</v>
      </c>
      <c r="E99">
        <v>134.69999999999999</v>
      </c>
      <c r="F99" s="1">
        <f>AVERAGE(CPI_Index_Jan13_Apr233[[#This Row],[Clothing]:[Clothing and footwear]])</f>
        <v>121.93333333333334</v>
      </c>
      <c r="G99" s="1">
        <f>AVERAGE('Complete data'!U99:W99,'Complete data'!Y99)</f>
        <v>114.86666666666667</v>
      </c>
      <c r="H99" s="1">
        <f>AVERAGE(CPI_Index_Jan13_Apr233[[#This Row],[Health]],CPI_Index_Jan13_Apr233[[#This Row],[Personal care and effects]])</f>
        <v>115</v>
      </c>
      <c r="I99">
        <v>117.3</v>
      </c>
      <c r="J99">
        <v>126.5</v>
      </c>
      <c r="K99" s="1">
        <f>AVERAGE(CPI_Index_Jan13_Apr233[[#This Row],[Miscellaneous]:[General index]])</f>
        <v>119.85</v>
      </c>
      <c r="L99" s="1">
        <f>SUM(CPI_Index_Jan13_Apr2334[[#This Row],[Food]:[Miscellaneous and General Index]])</f>
        <v>978.21153846153845</v>
      </c>
    </row>
    <row r="100" spans="1:12" hidden="1" x14ac:dyDescent="0.3">
      <c r="A100" t="s">
        <v>35</v>
      </c>
      <c r="B100">
        <v>2015</v>
      </c>
      <c r="C100" t="s">
        <v>48</v>
      </c>
      <c r="D100" s="1">
        <f>AVERAGE(CPI_Index_Jan13_Apr233[[#This Row],[Cereals and products]:[Food and beverages]])</f>
        <v>127.56153846153848</v>
      </c>
      <c r="E100">
        <v>132</v>
      </c>
      <c r="F100" s="1">
        <f>AVERAGE(CPI_Index_Jan13_Apr233[[#This Row],[Clothing]:[Clothing and footwear]])</f>
        <v>126.16666666666667</v>
      </c>
      <c r="G100" s="1">
        <f>AVERAGE('Complete data'!U100:W100,'Complete data'!Y100)</f>
        <v>118.10000000000001</v>
      </c>
      <c r="H100" s="1">
        <f>AVERAGE(CPI_Index_Jan13_Apr233[[#This Row],[Health]],CPI_Index_Jan13_Apr233[[#This Row],[Personal care and effects]])</f>
        <v>116.6</v>
      </c>
      <c r="I100">
        <v>118.3</v>
      </c>
      <c r="J100">
        <v>125.7</v>
      </c>
      <c r="K100" s="1">
        <f>AVERAGE(CPI_Index_Jan13_Apr233[[#This Row],[Miscellaneous]:[General index]])</f>
        <v>121.45</v>
      </c>
      <c r="L100" s="1">
        <f>SUM(CPI_Index_Jan13_Apr2334[[#This Row],[Food]:[Miscellaneous and General Index]])</f>
        <v>985.8782051282052</v>
      </c>
    </row>
    <row r="101" spans="1:12" hidden="1" x14ac:dyDescent="0.3">
      <c r="A101" t="s">
        <v>30</v>
      </c>
      <c r="B101">
        <v>2015</v>
      </c>
      <c r="C101" t="s">
        <v>50</v>
      </c>
      <c r="D101" s="1">
        <f>AVERAGE(CPI_Index_Jan13_Apr233[[#This Row],[Cereals and products]:[Food and beverages]])</f>
        <v>128.8153846153846</v>
      </c>
      <c r="E101">
        <v>131.5</v>
      </c>
      <c r="F101" s="1">
        <f>AVERAGE(CPI_Index_Jan13_Apr233[[#This Row],[Clothing]:[Clothing and footwear]])</f>
        <v>129.66666666666666</v>
      </c>
      <c r="G101" s="1">
        <f>AVERAGE('Complete data'!U101:W101,'Complete data'!Y101)</f>
        <v>121.10000000000001</v>
      </c>
      <c r="H101" s="1">
        <f>AVERAGE(CPI_Index_Jan13_Apr233[[#This Row],[Health]],CPI_Index_Jan13_Apr233[[#This Row],[Personal care and effects]])</f>
        <v>118.1</v>
      </c>
      <c r="I101">
        <v>120.1</v>
      </c>
      <c r="J101">
        <v>125.1</v>
      </c>
      <c r="K101" s="1">
        <f>AVERAGE(CPI_Index_Jan13_Apr233[[#This Row],[Miscellaneous]:[General index]])</f>
        <v>123.45</v>
      </c>
      <c r="L101" s="1">
        <f>SUM(CPI_Index_Jan13_Apr2334[[#This Row],[Food]:[Miscellaneous and General Index]])</f>
        <v>997.83205128205134</v>
      </c>
    </row>
    <row r="102" spans="1:12" hidden="1" x14ac:dyDescent="0.3">
      <c r="A102" t="s">
        <v>33</v>
      </c>
      <c r="B102">
        <v>2015</v>
      </c>
      <c r="C102" t="s">
        <v>50</v>
      </c>
      <c r="D102" s="1">
        <f>AVERAGE(CPI_Index_Jan13_Apr233[[#This Row],[Cereals and products]:[Food and beverages]])</f>
        <v>130.21538461538464</v>
      </c>
      <c r="E102">
        <v>135.30000000000001</v>
      </c>
      <c r="F102" s="1">
        <f>AVERAGE(CPI_Index_Jan13_Apr233[[#This Row],[Clothing]:[Clothing and footwear]])</f>
        <v>122.26666666666665</v>
      </c>
      <c r="G102" s="1">
        <f>AVERAGE('Complete data'!U102:W102,'Complete data'!Y102)</f>
        <v>114.96666666666668</v>
      </c>
      <c r="H102" s="1">
        <f>AVERAGE(CPI_Index_Jan13_Apr233[[#This Row],[Health]],CPI_Index_Jan13_Apr233[[#This Row],[Personal care and effects]])</f>
        <v>115.6</v>
      </c>
      <c r="I102">
        <v>117.7</v>
      </c>
      <c r="J102">
        <v>126.5</v>
      </c>
      <c r="K102" s="1">
        <f>AVERAGE(CPI_Index_Jan13_Apr233[[#This Row],[Miscellaneous]:[General index]])</f>
        <v>120.35</v>
      </c>
      <c r="L102" s="1">
        <f>SUM(CPI_Index_Jan13_Apr2334[[#This Row],[Food]:[Miscellaneous and General Index]])</f>
        <v>982.89871794871806</v>
      </c>
    </row>
    <row r="103" spans="1:12" hidden="1" x14ac:dyDescent="0.3">
      <c r="A103" t="s">
        <v>35</v>
      </c>
      <c r="B103">
        <v>2015</v>
      </c>
      <c r="C103" t="s">
        <v>50</v>
      </c>
      <c r="D103" s="1">
        <f>AVERAGE(CPI_Index_Jan13_Apr233[[#This Row],[Cereals and products]:[Food and beverages]])</f>
        <v>129.15384615384613</v>
      </c>
      <c r="E103">
        <v>132.5</v>
      </c>
      <c r="F103" s="1">
        <f>AVERAGE(CPI_Index_Jan13_Apr233[[#This Row],[Clothing]:[Clothing and footwear]])</f>
        <v>126.7</v>
      </c>
      <c r="G103" s="1">
        <f>AVERAGE('Complete data'!U103:W103,'Complete data'!Y103)</f>
        <v>118.40000000000002</v>
      </c>
      <c r="H103" s="1">
        <f>AVERAGE(CPI_Index_Jan13_Apr233[[#This Row],[Health]],CPI_Index_Jan13_Apr233[[#This Row],[Personal care and effects]])</f>
        <v>117.15</v>
      </c>
      <c r="I103">
        <v>118.7</v>
      </c>
      <c r="J103">
        <v>125.9</v>
      </c>
      <c r="K103" s="1">
        <f>AVERAGE(CPI_Index_Jan13_Apr233[[#This Row],[Miscellaneous]:[General index]])</f>
        <v>122</v>
      </c>
      <c r="L103" s="1">
        <f>SUM(CPI_Index_Jan13_Apr2334[[#This Row],[Food]:[Miscellaneous and General Index]])</f>
        <v>990.50384615384621</v>
      </c>
    </row>
    <row r="104" spans="1:12" hidden="1" x14ac:dyDescent="0.3">
      <c r="A104" t="s">
        <v>30</v>
      </c>
      <c r="B104">
        <v>2015</v>
      </c>
      <c r="C104" t="s">
        <v>52</v>
      </c>
      <c r="D104" s="1">
        <f>AVERAGE(CPI_Index_Jan13_Apr233[[#This Row],[Cereals and products]:[Food and beverages]])</f>
        <v>129.71538461538461</v>
      </c>
      <c r="E104">
        <v>132.19999999999999</v>
      </c>
      <c r="F104" s="1">
        <f>AVERAGE(CPI_Index_Jan13_Apr233[[#This Row],[Clothing]:[Clothing and footwear]])</f>
        <v>130.6</v>
      </c>
      <c r="G104" s="1">
        <f>AVERAGE('Complete data'!U104:W104,'Complete data'!Y104)</f>
        <v>121.73333333333333</v>
      </c>
      <c r="H104" s="1">
        <f>AVERAGE(CPI_Index_Jan13_Apr233[[#This Row],[Health]],CPI_Index_Jan13_Apr233[[#This Row],[Personal care and effects]])</f>
        <v>118.4</v>
      </c>
      <c r="I104">
        <v>120.9</v>
      </c>
      <c r="J104">
        <v>125.8</v>
      </c>
      <c r="K104" s="1">
        <f>AVERAGE(CPI_Index_Jan13_Apr233[[#This Row],[Miscellaneous]:[General index]])</f>
        <v>123.95</v>
      </c>
      <c r="L104" s="1">
        <f>SUM(CPI_Index_Jan13_Apr2334[[#This Row],[Food]:[Miscellaneous and General Index]])</f>
        <v>1003.2987179487179</v>
      </c>
    </row>
    <row r="105" spans="1:12" hidden="1" x14ac:dyDescent="0.3">
      <c r="A105" t="s">
        <v>33</v>
      </c>
      <c r="B105">
        <v>2015</v>
      </c>
      <c r="C105" t="s">
        <v>52</v>
      </c>
      <c r="D105" s="1">
        <f>AVERAGE(CPI_Index_Jan13_Apr233[[#This Row],[Cereals and products]:[Food and beverages]])</f>
        <v>131.42307692307691</v>
      </c>
      <c r="E105">
        <v>137.6</v>
      </c>
      <c r="F105" s="1">
        <f>AVERAGE(CPI_Index_Jan13_Apr233[[#This Row],[Clothing]:[Clothing and footwear]])</f>
        <v>122.83333333333333</v>
      </c>
      <c r="G105" s="1">
        <f>AVERAGE('Complete data'!U105:W105,'Complete data'!Y105)</f>
        <v>115.13333333333333</v>
      </c>
      <c r="H105" s="1">
        <f>AVERAGE(CPI_Index_Jan13_Apr233[[#This Row],[Health]],CPI_Index_Jan13_Apr233[[#This Row],[Personal care and effects]])</f>
        <v>115.69999999999999</v>
      </c>
      <c r="I105">
        <v>117.9</v>
      </c>
      <c r="J105">
        <v>126.6</v>
      </c>
      <c r="K105" s="1">
        <f>AVERAGE(CPI_Index_Jan13_Apr233[[#This Row],[Miscellaneous]:[General index]])</f>
        <v>120.6</v>
      </c>
      <c r="L105" s="1">
        <f>SUM(CPI_Index_Jan13_Apr2334[[#This Row],[Food]:[Miscellaneous and General Index]])</f>
        <v>987.78974358974358</v>
      </c>
    </row>
    <row r="106" spans="1:12" hidden="1" x14ac:dyDescent="0.3">
      <c r="A106" t="s">
        <v>35</v>
      </c>
      <c r="B106">
        <v>2015</v>
      </c>
      <c r="C106" t="s">
        <v>52</v>
      </c>
      <c r="D106" s="1">
        <f>AVERAGE(CPI_Index_Jan13_Apr233[[#This Row],[Cereals and products]:[Food and beverages]])</f>
        <v>130.16153846153844</v>
      </c>
      <c r="E106">
        <v>133.6</v>
      </c>
      <c r="F106" s="1">
        <f>AVERAGE(CPI_Index_Jan13_Apr233[[#This Row],[Clothing]:[Clothing and footwear]])</f>
        <v>127.46666666666665</v>
      </c>
      <c r="G106" s="1">
        <f>AVERAGE('Complete data'!U106:W106,'Complete data'!Y106)</f>
        <v>118.83333333333333</v>
      </c>
      <c r="H106" s="1">
        <f>AVERAGE(CPI_Index_Jan13_Apr233[[#This Row],[Health]],CPI_Index_Jan13_Apr233[[#This Row],[Personal care and effects]])</f>
        <v>117.35</v>
      </c>
      <c r="I106">
        <v>119.2</v>
      </c>
      <c r="J106">
        <v>126.3</v>
      </c>
      <c r="K106" s="1">
        <f>AVERAGE(CPI_Index_Jan13_Apr233[[#This Row],[Miscellaneous]:[General index]])</f>
        <v>122.35</v>
      </c>
      <c r="L106" s="1">
        <f>SUM(CPI_Index_Jan13_Apr2334[[#This Row],[Food]:[Miscellaneous and General Index]])</f>
        <v>995.26153846153841</v>
      </c>
    </row>
    <row r="107" spans="1:12" hidden="1" x14ac:dyDescent="0.3">
      <c r="A107" t="s">
        <v>30</v>
      </c>
      <c r="B107">
        <v>2015</v>
      </c>
      <c r="C107" t="s">
        <v>54</v>
      </c>
      <c r="D107" s="1">
        <f>AVERAGE(CPI_Index_Jan13_Apr233[[#This Row],[Cereals and products]:[Food and beverages]])</f>
        <v>129.40769230769232</v>
      </c>
      <c r="E107">
        <v>133.1</v>
      </c>
      <c r="F107" s="1">
        <f>AVERAGE(CPI_Index_Jan13_Apr233[[#This Row],[Clothing]:[Clothing and footwear]])</f>
        <v>130.96666666666667</v>
      </c>
      <c r="G107" s="1">
        <f>AVERAGE('Complete data'!U107:W107,'Complete data'!Y107)</f>
        <v>121.89999999999999</v>
      </c>
      <c r="H107" s="1">
        <f>AVERAGE(CPI_Index_Jan13_Apr233[[#This Row],[Health]],CPI_Index_Jan13_Apr233[[#This Row],[Personal care and effects]])</f>
        <v>118.6</v>
      </c>
      <c r="I107">
        <v>121.6</v>
      </c>
      <c r="J107">
        <v>125.6</v>
      </c>
      <c r="K107" s="1">
        <f>AVERAGE(CPI_Index_Jan13_Apr233[[#This Row],[Miscellaneous]:[General index]])</f>
        <v>123.85</v>
      </c>
      <c r="L107" s="1">
        <f>SUM(CPI_Index_Jan13_Apr2334[[#This Row],[Food]:[Miscellaneous and General Index]])</f>
        <v>1005.0243589743591</v>
      </c>
    </row>
    <row r="108" spans="1:12" hidden="1" x14ac:dyDescent="0.3">
      <c r="A108" t="s">
        <v>33</v>
      </c>
      <c r="B108">
        <v>2015</v>
      </c>
      <c r="C108" t="s">
        <v>54</v>
      </c>
      <c r="D108" s="1">
        <f>AVERAGE(CPI_Index_Jan13_Apr233[[#This Row],[Cereals and products]:[Food and beverages]])</f>
        <v>130.67692307692306</v>
      </c>
      <c r="E108">
        <v>138.19999999999999</v>
      </c>
      <c r="F108" s="1">
        <f>AVERAGE(CPI_Index_Jan13_Apr233[[#This Row],[Clothing]:[Clothing and footwear]])</f>
        <v>123.13333333333333</v>
      </c>
      <c r="G108" s="1">
        <f>AVERAGE('Complete data'!U108:W108,'Complete data'!Y108)</f>
        <v>115.43333333333334</v>
      </c>
      <c r="H108" s="1">
        <f>AVERAGE(CPI_Index_Jan13_Apr233[[#This Row],[Health]],CPI_Index_Jan13_Apr233[[#This Row],[Personal care and effects]])</f>
        <v>115.9</v>
      </c>
      <c r="I108">
        <v>118.1</v>
      </c>
      <c r="J108">
        <v>126.6</v>
      </c>
      <c r="K108" s="1">
        <f>AVERAGE(CPI_Index_Jan13_Apr233[[#This Row],[Miscellaneous]:[General index]])</f>
        <v>120.35</v>
      </c>
      <c r="L108" s="1">
        <f>SUM(CPI_Index_Jan13_Apr2334[[#This Row],[Food]:[Miscellaneous and General Index]])</f>
        <v>988.39358974358981</v>
      </c>
    </row>
    <row r="109" spans="1:12" hidden="1" x14ac:dyDescent="0.3">
      <c r="A109" t="s">
        <v>35</v>
      </c>
      <c r="B109">
        <v>2015</v>
      </c>
      <c r="C109" t="s">
        <v>54</v>
      </c>
      <c r="D109" s="1">
        <f>AVERAGE(CPI_Index_Jan13_Apr233[[#This Row],[Cereals and products]:[Food and beverages]])</f>
        <v>129.70000000000002</v>
      </c>
      <c r="E109">
        <v>134.5</v>
      </c>
      <c r="F109" s="1">
        <f>AVERAGE(CPI_Index_Jan13_Apr233[[#This Row],[Clothing]:[Clothing and footwear]])</f>
        <v>127.83333333333333</v>
      </c>
      <c r="G109" s="1">
        <f>AVERAGE('Complete data'!U109:W109,'Complete data'!Y109)</f>
        <v>119.03333333333335</v>
      </c>
      <c r="H109" s="1">
        <f>AVERAGE(CPI_Index_Jan13_Apr233[[#This Row],[Health]],CPI_Index_Jan13_Apr233[[#This Row],[Personal care and effects]])</f>
        <v>117.55000000000001</v>
      </c>
      <c r="I109">
        <v>119.6</v>
      </c>
      <c r="J109">
        <v>126.2</v>
      </c>
      <c r="K109" s="1">
        <f>AVERAGE(CPI_Index_Jan13_Apr233[[#This Row],[Miscellaneous]:[General index]])</f>
        <v>122.19999999999999</v>
      </c>
      <c r="L109" s="1">
        <f>SUM(CPI_Index_Jan13_Apr2334[[#This Row],[Food]:[Miscellaneous and General Index]])</f>
        <v>996.61666666666679</v>
      </c>
    </row>
    <row r="110" spans="1:12" hidden="1" x14ac:dyDescent="0.3">
      <c r="A110" t="s">
        <v>30</v>
      </c>
      <c r="B110">
        <v>2016</v>
      </c>
      <c r="C110" t="s">
        <v>31</v>
      </c>
      <c r="D110" s="1">
        <f>AVERAGE(CPI_Index_Jan13_Apr233[[#This Row],[Cereals and products]:[Food and beverages]])</f>
        <v>130.00769230769231</v>
      </c>
      <c r="E110">
        <v>133.6</v>
      </c>
      <c r="F110" s="1">
        <f>AVERAGE(CPI_Index_Jan13_Apr233[[#This Row],[Clothing]:[Clothing and footwear]])</f>
        <v>131.56666666666669</v>
      </c>
      <c r="G110" s="1">
        <f>AVERAGE('Complete data'!U110:W110,'Complete data'!Y110)</f>
        <v>122.13333333333333</v>
      </c>
      <c r="H110" s="1">
        <f>AVERAGE(CPI_Index_Jan13_Apr233[[#This Row],[Health]],CPI_Index_Jan13_Apr233[[#This Row],[Personal care and effects]])</f>
        <v>119.30000000000001</v>
      </c>
      <c r="I110">
        <v>121.4</v>
      </c>
      <c r="J110">
        <v>126.2</v>
      </c>
      <c r="K110" s="1">
        <f>AVERAGE(CPI_Index_Jan13_Apr233[[#This Row],[Miscellaneous]:[General index]])</f>
        <v>124.1</v>
      </c>
      <c r="L110" s="1">
        <f>SUM(CPI_Index_Jan13_Apr2334[[#This Row],[Food]:[Miscellaneous and General Index]])</f>
        <v>1008.3076923076924</v>
      </c>
    </row>
    <row r="111" spans="1:12" hidden="1" x14ac:dyDescent="0.3">
      <c r="A111" t="s">
        <v>33</v>
      </c>
      <c r="B111">
        <v>2016</v>
      </c>
      <c r="C111" t="s">
        <v>31</v>
      </c>
      <c r="D111" s="1">
        <f>AVERAGE(CPI_Index_Jan13_Apr233[[#This Row],[Cereals and products]:[Food and beverages]])</f>
        <v>130.87692307692308</v>
      </c>
      <c r="E111">
        <v>139.5</v>
      </c>
      <c r="F111" s="1">
        <f>AVERAGE(CPI_Index_Jan13_Apr233[[#This Row],[Clothing]:[Clothing and footwear]])</f>
        <v>123.5</v>
      </c>
      <c r="G111" s="1">
        <f>AVERAGE('Complete data'!U111:W111,'Complete data'!Y111)</f>
        <v>115.8</v>
      </c>
      <c r="H111" s="1">
        <f>AVERAGE(CPI_Index_Jan13_Apr233[[#This Row],[Health]],CPI_Index_Jan13_Apr233[[#This Row],[Personal care and effects]])</f>
        <v>116.55</v>
      </c>
      <c r="I111">
        <v>118.5</v>
      </c>
      <c r="J111">
        <v>126.4</v>
      </c>
      <c r="K111" s="1">
        <f>AVERAGE(CPI_Index_Jan13_Apr233[[#This Row],[Miscellaneous]:[General index]])</f>
        <v>120.5</v>
      </c>
      <c r="L111" s="1">
        <f>SUM(CPI_Index_Jan13_Apr2334[[#This Row],[Food]:[Miscellaneous and General Index]])</f>
        <v>991.62692307692305</v>
      </c>
    </row>
    <row r="112" spans="1:12" hidden="1" x14ac:dyDescent="0.3">
      <c r="A112" t="s">
        <v>35</v>
      </c>
      <c r="B112">
        <v>2016</v>
      </c>
      <c r="C112" t="s">
        <v>31</v>
      </c>
      <c r="D112" s="1">
        <f>AVERAGE(CPI_Index_Jan13_Apr233[[#This Row],[Cereals and products]:[Food and beverages]])</f>
        <v>130.13076923076923</v>
      </c>
      <c r="E112">
        <v>135.19999999999999</v>
      </c>
      <c r="F112" s="1">
        <f>AVERAGE(CPI_Index_Jan13_Apr233[[#This Row],[Clothing]:[Clothing and footwear]])</f>
        <v>128.29999999999998</v>
      </c>
      <c r="G112" s="1">
        <f>AVERAGE('Complete data'!U112:W112,'Complete data'!Y112)</f>
        <v>119.33333333333333</v>
      </c>
      <c r="H112" s="1">
        <f>AVERAGE(CPI_Index_Jan13_Apr233[[#This Row],[Health]],CPI_Index_Jan13_Apr233[[#This Row],[Personal care and effects]])</f>
        <v>118.25</v>
      </c>
      <c r="I112">
        <v>119.8</v>
      </c>
      <c r="J112">
        <v>126.3</v>
      </c>
      <c r="K112" s="1">
        <f>AVERAGE(CPI_Index_Jan13_Apr233[[#This Row],[Miscellaneous]:[General index]])</f>
        <v>122.4</v>
      </c>
      <c r="L112" s="1">
        <f>SUM(CPI_Index_Jan13_Apr2334[[#This Row],[Food]:[Miscellaneous and General Index]])</f>
        <v>999.7141025641024</v>
      </c>
    </row>
    <row r="113" spans="1:12" hidden="1" x14ac:dyDescent="0.3">
      <c r="A113" t="s">
        <v>30</v>
      </c>
      <c r="B113">
        <v>2016</v>
      </c>
      <c r="C113" t="s">
        <v>36</v>
      </c>
      <c r="D113" s="1">
        <f>AVERAGE(CPI_Index_Jan13_Apr233[[#This Row],[Cereals and products]:[Food and beverages]])</f>
        <v>129.43076923076922</v>
      </c>
      <c r="E113">
        <v>134.4</v>
      </c>
      <c r="F113" s="1">
        <f>AVERAGE(CPI_Index_Jan13_Apr233[[#This Row],[Clothing]:[Clothing and footwear]])</f>
        <v>132.36666666666667</v>
      </c>
      <c r="G113" s="1">
        <f>AVERAGE('Complete data'!U113:W113,'Complete data'!Y113)</f>
        <v>122.83333333333333</v>
      </c>
      <c r="H113" s="1">
        <f>AVERAGE(CPI_Index_Jan13_Apr233[[#This Row],[Health]],CPI_Index_Jan13_Apr233[[#This Row],[Personal care and effects]])</f>
        <v>120.55</v>
      </c>
      <c r="I113">
        <v>122.3</v>
      </c>
      <c r="J113">
        <v>127.1</v>
      </c>
      <c r="K113" s="1">
        <f>AVERAGE(CPI_Index_Jan13_Apr233[[#This Row],[Miscellaneous]:[General index]])</f>
        <v>124.4</v>
      </c>
      <c r="L113" s="1">
        <f>SUM(CPI_Index_Jan13_Apr2334[[#This Row],[Food]:[Miscellaneous and General Index]])</f>
        <v>1013.3807692307691</v>
      </c>
    </row>
    <row r="114" spans="1:12" hidden="1" x14ac:dyDescent="0.3">
      <c r="A114" t="s">
        <v>33</v>
      </c>
      <c r="B114">
        <v>2016</v>
      </c>
      <c r="C114" t="s">
        <v>36</v>
      </c>
      <c r="D114" s="1">
        <f>AVERAGE(CPI_Index_Jan13_Apr233[[#This Row],[Cereals and products]:[Food and beverages]])</f>
        <v>128.93076923076922</v>
      </c>
      <c r="E114">
        <v>140</v>
      </c>
      <c r="F114" s="1">
        <f>AVERAGE(CPI_Index_Jan13_Apr233[[#This Row],[Clothing]:[Clothing and footwear]])</f>
        <v>123.86666666666667</v>
      </c>
      <c r="G114" s="1">
        <f>AVERAGE('Complete data'!U114:W114,'Complete data'!Y114)</f>
        <v>115.63333333333333</v>
      </c>
      <c r="H114" s="1">
        <f>AVERAGE(CPI_Index_Jan13_Apr233[[#This Row],[Health]],CPI_Index_Jan13_Apr233[[#This Row],[Personal care and effects]])</f>
        <v>117.85</v>
      </c>
      <c r="I114">
        <v>118.8</v>
      </c>
      <c r="J114">
        <v>126.3</v>
      </c>
      <c r="K114" s="1">
        <f>AVERAGE(CPI_Index_Jan13_Apr233[[#This Row],[Miscellaneous]:[General index]])</f>
        <v>120.5</v>
      </c>
      <c r="L114" s="1">
        <f>SUM(CPI_Index_Jan13_Apr2334[[#This Row],[Food]:[Miscellaneous and General Index]])</f>
        <v>991.88076923076915</v>
      </c>
    </row>
    <row r="115" spans="1:12" hidden="1" x14ac:dyDescent="0.3">
      <c r="A115" t="s">
        <v>35</v>
      </c>
      <c r="B115">
        <v>2016</v>
      </c>
      <c r="C115" t="s">
        <v>36</v>
      </c>
      <c r="D115" s="1">
        <f>AVERAGE(CPI_Index_Jan13_Apr233[[#This Row],[Cereals and products]:[Food and beverages]])</f>
        <v>129.08461538461538</v>
      </c>
      <c r="E115">
        <v>135.9</v>
      </c>
      <c r="F115" s="1">
        <f>AVERAGE(CPI_Index_Jan13_Apr233[[#This Row],[Clothing]:[Clothing and footwear]])</f>
        <v>128.96666666666667</v>
      </c>
      <c r="G115" s="1">
        <f>AVERAGE('Complete data'!U115:W115,'Complete data'!Y115)</f>
        <v>119.7</v>
      </c>
      <c r="H115" s="1">
        <f>AVERAGE(CPI_Index_Jan13_Apr233[[#This Row],[Health]],CPI_Index_Jan13_Apr233[[#This Row],[Personal care and effects]])</f>
        <v>119.55</v>
      </c>
      <c r="I115">
        <v>120.3</v>
      </c>
      <c r="J115">
        <v>126.6</v>
      </c>
      <c r="K115" s="1">
        <f>AVERAGE(CPI_Index_Jan13_Apr233[[#This Row],[Miscellaneous]:[General index]])</f>
        <v>122.55</v>
      </c>
      <c r="L115" s="1">
        <f>SUM(CPI_Index_Jan13_Apr2334[[#This Row],[Food]:[Miscellaneous and General Index]])</f>
        <v>1002.651282051282</v>
      </c>
    </row>
    <row r="116" spans="1:12" hidden="1" x14ac:dyDescent="0.3">
      <c r="A116" t="s">
        <v>30</v>
      </c>
      <c r="B116">
        <v>2016</v>
      </c>
      <c r="C116" t="s">
        <v>38</v>
      </c>
      <c r="D116" s="1">
        <f>AVERAGE(CPI_Index_Jan13_Apr233[[#This Row],[Cereals and products]:[Food and beverages]])</f>
        <v>129.43846153846155</v>
      </c>
      <c r="E116">
        <v>135</v>
      </c>
      <c r="F116" s="1">
        <f>AVERAGE(CPI_Index_Jan13_Apr233[[#This Row],[Clothing]:[Clothing and footwear]])</f>
        <v>132.80000000000001</v>
      </c>
      <c r="G116" s="1">
        <f>AVERAGE('Complete data'!U116:W116,'Complete data'!Y116)</f>
        <v>122.76666666666665</v>
      </c>
      <c r="H116" s="1">
        <f>AVERAGE(CPI_Index_Jan13_Apr233[[#This Row],[Health]],CPI_Index_Jan13_Apr233[[#This Row],[Personal care and effects]])</f>
        <v>121.1</v>
      </c>
      <c r="I116">
        <v>122.5</v>
      </c>
      <c r="J116">
        <v>127.5</v>
      </c>
      <c r="K116" s="1">
        <f>AVERAGE(CPI_Index_Jan13_Apr233[[#This Row],[Miscellaneous]:[General index]])</f>
        <v>124.55</v>
      </c>
      <c r="L116" s="1">
        <f>SUM(CPI_Index_Jan13_Apr2334[[#This Row],[Food]:[Miscellaneous and General Index]])</f>
        <v>1015.6551282051281</v>
      </c>
    </row>
    <row r="117" spans="1:12" hidden="1" x14ac:dyDescent="0.3">
      <c r="A117" t="s">
        <v>33</v>
      </c>
      <c r="B117">
        <v>2016</v>
      </c>
      <c r="C117" t="s">
        <v>38</v>
      </c>
      <c r="D117" s="1">
        <f>AVERAGE(CPI_Index_Jan13_Apr233[[#This Row],[Cereals and products]:[Food and beverages]])</f>
        <v>128.27692307692308</v>
      </c>
      <c r="E117">
        <v>140.6</v>
      </c>
      <c r="F117" s="1">
        <f>AVERAGE(CPI_Index_Jan13_Apr233[[#This Row],[Clothing]:[Clothing and footwear]])</f>
        <v>124.06666666666666</v>
      </c>
      <c r="G117" s="1">
        <f>AVERAGE('Complete data'!U117:W117,'Complete data'!Y117)</f>
        <v>115.2</v>
      </c>
      <c r="H117" s="1">
        <f>AVERAGE(CPI_Index_Jan13_Apr233[[#This Row],[Health]],CPI_Index_Jan13_Apr233[[#This Row],[Personal care and effects]])</f>
        <v>118.4</v>
      </c>
      <c r="I117">
        <v>119.1</v>
      </c>
      <c r="J117">
        <v>126.4</v>
      </c>
      <c r="K117" s="1">
        <f>AVERAGE(CPI_Index_Jan13_Apr233[[#This Row],[Miscellaneous]:[General index]])</f>
        <v>120.55</v>
      </c>
      <c r="L117" s="1">
        <f>SUM(CPI_Index_Jan13_Apr2334[[#This Row],[Food]:[Miscellaneous and General Index]])</f>
        <v>992.59358974358963</v>
      </c>
    </row>
    <row r="118" spans="1:12" hidden="1" x14ac:dyDescent="0.3">
      <c r="A118" t="s">
        <v>35</v>
      </c>
      <c r="B118">
        <v>2016</v>
      </c>
      <c r="C118" t="s">
        <v>38</v>
      </c>
      <c r="D118" s="1">
        <f>AVERAGE(CPI_Index_Jan13_Apr233[[#This Row],[Cereals and products]:[Food and beverages]])</f>
        <v>128.86153846153846</v>
      </c>
      <c r="E118">
        <v>136.5</v>
      </c>
      <c r="F118" s="1">
        <f>AVERAGE(CPI_Index_Jan13_Apr233[[#This Row],[Clothing]:[Clothing and footwear]])</f>
        <v>129.29999999999998</v>
      </c>
      <c r="G118" s="1">
        <f>AVERAGE('Complete data'!U118:W118,'Complete data'!Y118)</f>
        <v>119.46666666666665</v>
      </c>
      <c r="H118" s="1">
        <f>AVERAGE(CPI_Index_Jan13_Apr233[[#This Row],[Health]],CPI_Index_Jan13_Apr233[[#This Row],[Personal care and effects]])</f>
        <v>120.1</v>
      </c>
      <c r="I118">
        <v>120.6</v>
      </c>
      <c r="J118">
        <v>126.9</v>
      </c>
      <c r="K118" s="1">
        <f>AVERAGE(CPI_Index_Jan13_Apr233[[#This Row],[Miscellaneous]:[General index]])</f>
        <v>122.65</v>
      </c>
      <c r="L118" s="1">
        <f>SUM(CPI_Index_Jan13_Apr2334[[#This Row],[Food]:[Miscellaneous and General Index]])</f>
        <v>1004.3782051282051</v>
      </c>
    </row>
    <row r="119" spans="1:12" hidden="1" x14ac:dyDescent="0.3">
      <c r="A119" t="s">
        <v>30</v>
      </c>
      <c r="B119">
        <v>2016</v>
      </c>
      <c r="C119" t="s">
        <v>39</v>
      </c>
      <c r="D119" s="1">
        <f>AVERAGE(CPI_Index_Jan13_Apr233[[#This Row],[Cereals and products]:[Food and beverages]])</f>
        <v>130.89230769230772</v>
      </c>
      <c r="E119">
        <v>135.5</v>
      </c>
      <c r="F119" s="1">
        <f>AVERAGE(CPI_Index_Jan13_Apr233[[#This Row],[Clothing]:[Clothing and footwear]])</f>
        <v>133.33333333333334</v>
      </c>
      <c r="G119" s="1">
        <f>AVERAGE('Complete data'!U119:W119,'Complete data'!Y119)</f>
        <v>123.13333333333333</v>
      </c>
      <c r="H119" s="1">
        <f>AVERAGE(CPI_Index_Jan13_Apr233[[#This Row],[Health]],CPI_Index_Jan13_Apr233[[#This Row],[Personal care and effects]])</f>
        <v>121.80000000000001</v>
      </c>
      <c r="I119">
        <v>123.2</v>
      </c>
      <c r="J119">
        <v>127.9</v>
      </c>
      <c r="K119" s="1">
        <f>AVERAGE(CPI_Index_Jan13_Apr233[[#This Row],[Miscellaneous]:[General index]])</f>
        <v>125.35</v>
      </c>
      <c r="L119" s="1">
        <f>SUM(CPI_Index_Jan13_Apr2334[[#This Row],[Food]:[Miscellaneous and General Index]])</f>
        <v>1021.1089743589744</v>
      </c>
    </row>
    <row r="120" spans="1:12" hidden="1" x14ac:dyDescent="0.3">
      <c r="A120" t="s">
        <v>33</v>
      </c>
      <c r="B120">
        <v>2016</v>
      </c>
      <c r="C120" t="s">
        <v>39</v>
      </c>
      <c r="D120" s="1">
        <f>AVERAGE(CPI_Index_Jan13_Apr233[[#This Row],[Cereals and products]:[Food and beverages]])</f>
        <v>131.25384615384615</v>
      </c>
      <c r="E120">
        <v>141.5</v>
      </c>
      <c r="F120" s="1">
        <f>AVERAGE(CPI_Index_Jan13_Apr233[[#This Row],[Clothing]:[Clothing and footwear]])</f>
        <v>124.36666666666667</v>
      </c>
      <c r="G120" s="1">
        <f>AVERAGE('Complete data'!U120:W120,'Complete data'!Y120)</f>
        <v>115.8</v>
      </c>
      <c r="H120" s="1">
        <f>AVERAGE(CPI_Index_Jan13_Apr233[[#This Row],[Health]],CPI_Index_Jan13_Apr233[[#This Row],[Personal care and effects]])</f>
        <v>118.8</v>
      </c>
      <c r="I120">
        <v>119.5</v>
      </c>
      <c r="J120">
        <v>127.6</v>
      </c>
      <c r="K120" s="1">
        <f>AVERAGE(CPI_Index_Jan13_Apr233[[#This Row],[Miscellaneous]:[General index]])</f>
        <v>121.75</v>
      </c>
      <c r="L120" s="1">
        <f>SUM(CPI_Index_Jan13_Apr2334[[#This Row],[Food]:[Miscellaneous and General Index]])</f>
        <v>1000.5705128205128</v>
      </c>
    </row>
    <row r="121" spans="1:12" hidden="1" x14ac:dyDescent="0.3">
      <c r="A121" t="s">
        <v>35</v>
      </c>
      <c r="B121">
        <v>2016</v>
      </c>
      <c r="C121" t="s">
        <v>39</v>
      </c>
      <c r="D121" s="1">
        <f>AVERAGE(CPI_Index_Jan13_Apr233[[#This Row],[Cereals and products]:[Food and beverages]])</f>
        <v>130.86923076923077</v>
      </c>
      <c r="E121">
        <v>137.1</v>
      </c>
      <c r="F121" s="1">
        <f>AVERAGE(CPI_Index_Jan13_Apr233[[#This Row],[Clothing]:[Clothing and footwear]])</f>
        <v>129.73333333333335</v>
      </c>
      <c r="G121" s="1">
        <f>AVERAGE('Complete data'!U121:W121,'Complete data'!Y121)</f>
        <v>119.96666666666665</v>
      </c>
      <c r="H121" s="1">
        <f>AVERAGE(CPI_Index_Jan13_Apr233[[#This Row],[Health]],CPI_Index_Jan13_Apr233[[#This Row],[Personal care and effects]])</f>
        <v>120.65</v>
      </c>
      <c r="I121">
        <v>121.1</v>
      </c>
      <c r="J121">
        <v>127.7</v>
      </c>
      <c r="K121" s="1">
        <f>AVERAGE(CPI_Index_Jan13_Apr233[[#This Row],[Miscellaneous]:[General index]])</f>
        <v>123.65</v>
      </c>
      <c r="L121" s="1">
        <f>SUM(CPI_Index_Jan13_Apr2334[[#This Row],[Food]:[Miscellaneous and General Index]])</f>
        <v>1010.7692307692308</v>
      </c>
    </row>
    <row r="122" spans="1:12" hidden="1" x14ac:dyDescent="0.3">
      <c r="A122" t="s">
        <v>30</v>
      </c>
      <c r="B122">
        <v>2016</v>
      </c>
      <c r="C122" t="s">
        <v>41</v>
      </c>
      <c r="D122" s="1">
        <f>AVERAGE(CPI_Index_Jan13_Apr233[[#This Row],[Cereals and products]:[Food and beverages]])</f>
        <v>132.59230769230768</v>
      </c>
      <c r="E122">
        <v>136</v>
      </c>
      <c r="F122" s="1">
        <f>AVERAGE(CPI_Index_Jan13_Apr233[[#This Row],[Clothing]:[Clothing and footwear]])</f>
        <v>133.76666666666668</v>
      </c>
      <c r="G122" s="1">
        <f>AVERAGE('Complete data'!U122:W122,'Complete data'!Y122)</f>
        <v>123.66666666666667</v>
      </c>
      <c r="H122" s="1">
        <f>AVERAGE(CPI_Index_Jan13_Apr233[[#This Row],[Health]],CPI_Index_Jan13_Apr233[[#This Row],[Personal care and effects]])</f>
        <v>122.75</v>
      </c>
      <c r="I122">
        <v>123.6</v>
      </c>
      <c r="J122">
        <v>129.1</v>
      </c>
      <c r="K122" s="1">
        <f>AVERAGE(CPI_Index_Jan13_Apr233[[#This Row],[Miscellaneous]:[General index]])</f>
        <v>126.4</v>
      </c>
      <c r="L122" s="1">
        <f>SUM(CPI_Index_Jan13_Apr2334[[#This Row],[Food]:[Miscellaneous and General Index]])</f>
        <v>1027.875641025641</v>
      </c>
    </row>
    <row r="123" spans="1:12" hidden="1" x14ac:dyDescent="0.3">
      <c r="A123" t="s">
        <v>33</v>
      </c>
      <c r="B123">
        <v>2016</v>
      </c>
      <c r="C123" t="s">
        <v>41</v>
      </c>
      <c r="D123" s="1">
        <f>AVERAGE(CPI_Index_Jan13_Apr233[[#This Row],[Cereals and products]:[Food and beverages]])</f>
        <v>134.36923076923074</v>
      </c>
      <c r="E123">
        <v>142.19999999999999</v>
      </c>
      <c r="F123" s="1">
        <f>AVERAGE(CPI_Index_Jan13_Apr233[[#This Row],[Clothing]:[Clothing and footwear]])</f>
        <v>124.7</v>
      </c>
      <c r="G123" s="1">
        <f>AVERAGE('Complete data'!U123:W123,'Complete data'!Y123)</f>
        <v>116.3</v>
      </c>
      <c r="H123" s="1">
        <f>AVERAGE(CPI_Index_Jan13_Apr233[[#This Row],[Health]],CPI_Index_Jan13_Apr233[[#This Row],[Personal care and effects]])</f>
        <v>119.4</v>
      </c>
      <c r="I123">
        <v>119.8</v>
      </c>
      <c r="J123">
        <v>128</v>
      </c>
      <c r="K123" s="1">
        <f>AVERAGE(CPI_Index_Jan13_Apr233[[#This Row],[Miscellaneous]:[General index]])</f>
        <v>122.65</v>
      </c>
      <c r="L123" s="1">
        <f>SUM(CPI_Index_Jan13_Apr2334[[#This Row],[Food]:[Miscellaneous and General Index]])</f>
        <v>1007.4192307692306</v>
      </c>
    </row>
    <row r="124" spans="1:12" hidden="1" x14ac:dyDescent="0.3">
      <c r="A124" t="s">
        <v>35</v>
      </c>
      <c r="B124">
        <v>2016</v>
      </c>
      <c r="C124" t="s">
        <v>41</v>
      </c>
      <c r="D124" s="1">
        <f>AVERAGE(CPI_Index_Jan13_Apr233[[#This Row],[Cereals and products]:[Food and beverages]])</f>
        <v>133.1076923076923</v>
      </c>
      <c r="E124">
        <v>137.69999999999999</v>
      </c>
      <c r="F124" s="1">
        <f>AVERAGE(CPI_Index_Jan13_Apr233[[#This Row],[Clothing]:[Clothing and footwear]])</f>
        <v>130.13333333333333</v>
      </c>
      <c r="G124" s="1">
        <f>AVERAGE('Complete data'!U124:W124,'Complete data'!Y124)</f>
        <v>120.5</v>
      </c>
      <c r="H124" s="1">
        <f>AVERAGE(CPI_Index_Jan13_Apr233[[#This Row],[Health]],CPI_Index_Jan13_Apr233[[#This Row],[Personal care and effects]])</f>
        <v>121.45</v>
      </c>
      <c r="I124">
        <v>121.5</v>
      </c>
      <c r="J124">
        <v>128.5</v>
      </c>
      <c r="K124" s="1">
        <f>AVERAGE(CPI_Index_Jan13_Apr233[[#This Row],[Miscellaneous]:[General index]])</f>
        <v>124.65</v>
      </c>
      <c r="L124" s="1">
        <f>SUM(CPI_Index_Jan13_Apr2334[[#This Row],[Food]:[Miscellaneous and General Index]])</f>
        <v>1017.5410256410256</v>
      </c>
    </row>
    <row r="125" spans="1:12" hidden="1" x14ac:dyDescent="0.3">
      <c r="A125" t="s">
        <v>30</v>
      </c>
      <c r="B125">
        <v>2016</v>
      </c>
      <c r="C125" t="s">
        <v>42</v>
      </c>
      <c r="D125" s="1">
        <f>AVERAGE(CPI_Index_Jan13_Apr233[[#This Row],[Cereals and products]:[Food and beverages]])</f>
        <v>134.50769230769231</v>
      </c>
      <c r="E125">
        <v>137.19999999999999</v>
      </c>
      <c r="F125" s="1">
        <f>AVERAGE(CPI_Index_Jan13_Apr233[[#This Row],[Clothing]:[Clothing and footwear]])</f>
        <v>134.5</v>
      </c>
      <c r="G125" s="1">
        <f>AVERAGE('Complete data'!U125:W125,'Complete data'!Y125)</f>
        <v>124.53333333333335</v>
      </c>
      <c r="H125" s="1">
        <f>AVERAGE(CPI_Index_Jan13_Apr233[[#This Row],[Health]],CPI_Index_Jan13_Apr233[[#This Row],[Personal care and effects]])</f>
        <v>123.05000000000001</v>
      </c>
      <c r="I125">
        <v>124.1</v>
      </c>
      <c r="J125">
        <v>130.19999999999999</v>
      </c>
      <c r="K125" s="1">
        <f>AVERAGE(CPI_Index_Jan13_Apr233[[#This Row],[Miscellaneous]:[General index]])</f>
        <v>127.6</v>
      </c>
      <c r="L125" s="1">
        <f>SUM(CPI_Index_Jan13_Apr2334[[#This Row],[Food]:[Miscellaneous and General Index]])</f>
        <v>1035.6910256410256</v>
      </c>
    </row>
    <row r="126" spans="1:12" hidden="1" x14ac:dyDescent="0.3">
      <c r="A126" t="s">
        <v>33</v>
      </c>
      <c r="B126">
        <v>2016</v>
      </c>
      <c r="C126" t="s">
        <v>42</v>
      </c>
      <c r="D126" s="1">
        <f>AVERAGE(CPI_Index_Jan13_Apr233[[#This Row],[Cereals and products]:[Food and beverages]])</f>
        <v>137.46153846153848</v>
      </c>
      <c r="E126">
        <v>142.69999999999999</v>
      </c>
      <c r="F126" s="1">
        <f>AVERAGE(CPI_Index_Jan13_Apr233[[#This Row],[Clothing]:[Clothing and footwear]])</f>
        <v>125.09999999999998</v>
      </c>
      <c r="G126" s="1">
        <f>AVERAGE('Complete data'!U126:W126,'Complete data'!Y126)</f>
        <v>117</v>
      </c>
      <c r="H126" s="1">
        <f>AVERAGE(CPI_Index_Jan13_Apr233[[#This Row],[Health]],CPI_Index_Jan13_Apr233[[#This Row],[Personal care and effects]])</f>
        <v>119.69999999999999</v>
      </c>
      <c r="I126">
        <v>119.9</v>
      </c>
      <c r="J126">
        <v>129.30000000000001</v>
      </c>
      <c r="K126" s="1">
        <f>AVERAGE(CPI_Index_Jan13_Apr233[[#This Row],[Miscellaneous]:[General index]])</f>
        <v>123.85</v>
      </c>
      <c r="L126" s="1">
        <f>SUM(CPI_Index_Jan13_Apr2334[[#This Row],[Food]:[Miscellaneous and General Index]])</f>
        <v>1015.0115384615386</v>
      </c>
    </row>
    <row r="127" spans="1:12" hidden="1" x14ac:dyDescent="0.3">
      <c r="A127" t="s">
        <v>35</v>
      </c>
      <c r="B127">
        <v>2016</v>
      </c>
      <c r="C127" t="s">
        <v>42</v>
      </c>
      <c r="D127" s="1">
        <f>AVERAGE(CPI_Index_Jan13_Apr233[[#This Row],[Cereals and products]:[Food and beverages]])</f>
        <v>135.43076923076922</v>
      </c>
      <c r="E127">
        <v>138.69999999999999</v>
      </c>
      <c r="F127" s="1">
        <f>AVERAGE(CPI_Index_Jan13_Apr233[[#This Row],[Clothing]:[Clothing and footwear]])</f>
        <v>130.70000000000002</v>
      </c>
      <c r="G127" s="1">
        <f>AVERAGE('Complete data'!U127:W127,'Complete data'!Y127)</f>
        <v>121.3</v>
      </c>
      <c r="H127" s="1">
        <f>AVERAGE(CPI_Index_Jan13_Apr233[[#This Row],[Health]],CPI_Index_Jan13_Apr233[[#This Row],[Personal care and effects]])</f>
        <v>121.75</v>
      </c>
      <c r="I127">
        <v>121.7</v>
      </c>
      <c r="J127">
        <v>129.69999999999999</v>
      </c>
      <c r="K127" s="1">
        <f>AVERAGE(CPI_Index_Jan13_Apr233[[#This Row],[Miscellaneous]:[General index]])</f>
        <v>125.8</v>
      </c>
      <c r="L127" s="1">
        <f>SUM(CPI_Index_Jan13_Apr2334[[#This Row],[Food]:[Miscellaneous and General Index]])</f>
        <v>1025.0807692307692</v>
      </c>
    </row>
    <row r="128" spans="1:12" hidden="1" x14ac:dyDescent="0.3">
      <c r="A128" t="s">
        <v>30</v>
      </c>
      <c r="B128">
        <v>2016</v>
      </c>
      <c r="C128" t="s">
        <v>44</v>
      </c>
      <c r="D128" s="1">
        <f>AVERAGE(CPI_Index_Jan13_Apr233[[#This Row],[Cereals and products]:[Food and beverages]])</f>
        <v>136.17692307692306</v>
      </c>
      <c r="E128">
        <v>138</v>
      </c>
      <c r="F128" s="1">
        <f>AVERAGE(CPI_Index_Jan13_Apr233[[#This Row],[Clothing]:[Clothing and footwear]])</f>
        <v>135.29999999999998</v>
      </c>
      <c r="G128" s="1">
        <f>AVERAGE('Complete data'!U128:W128,'Complete data'!Y128)</f>
        <v>124.86666666666667</v>
      </c>
      <c r="H128" s="1">
        <f>AVERAGE(CPI_Index_Jan13_Apr233[[#This Row],[Health]],CPI_Index_Jan13_Apr233[[#This Row],[Personal care and effects]])</f>
        <v>123.80000000000001</v>
      </c>
      <c r="I128">
        <v>125.2</v>
      </c>
      <c r="J128">
        <v>130.80000000000001</v>
      </c>
      <c r="K128" s="1">
        <f>AVERAGE(CPI_Index_Jan13_Apr233[[#This Row],[Miscellaneous]:[General index]])</f>
        <v>128.4</v>
      </c>
      <c r="L128" s="1">
        <f>SUM(CPI_Index_Jan13_Apr2334[[#This Row],[Food]:[Miscellaneous and General Index]])</f>
        <v>1042.5435897435898</v>
      </c>
    </row>
    <row r="129" spans="1:12" hidden="1" x14ac:dyDescent="0.3">
      <c r="A129" t="s">
        <v>33</v>
      </c>
      <c r="B129">
        <v>2016</v>
      </c>
      <c r="C129" t="s">
        <v>44</v>
      </c>
      <c r="D129" s="1">
        <f>AVERAGE(CPI_Index_Jan13_Apr233[[#This Row],[Cereals and products]:[Food and beverages]])</f>
        <v>139.34615384615387</v>
      </c>
      <c r="E129">
        <v>142.9</v>
      </c>
      <c r="F129" s="1">
        <f>AVERAGE(CPI_Index_Jan13_Apr233[[#This Row],[Clothing]:[Clothing and footwear]])</f>
        <v>125.3</v>
      </c>
      <c r="G129" s="1">
        <f>AVERAGE('Complete data'!U129:W129,'Complete data'!Y129)</f>
        <v>116.89999999999999</v>
      </c>
      <c r="H129" s="1">
        <f>AVERAGE(CPI_Index_Jan13_Apr233[[#This Row],[Health]],CPI_Index_Jan13_Apr233[[#This Row],[Personal care and effects]])</f>
        <v>120.45</v>
      </c>
      <c r="I129">
        <v>120.3</v>
      </c>
      <c r="J129">
        <v>130.80000000000001</v>
      </c>
      <c r="K129" s="1">
        <f>AVERAGE(CPI_Index_Jan13_Apr233[[#This Row],[Miscellaneous]:[General index]])</f>
        <v>124.45</v>
      </c>
      <c r="L129" s="1">
        <f>SUM(CPI_Index_Jan13_Apr2334[[#This Row],[Food]:[Miscellaneous and General Index]])</f>
        <v>1020.4461538461539</v>
      </c>
    </row>
    <row r="130" spans="1:12" hidden="1" x14ac:dyDescent="0.3">
      <c r="A130" t="s">
        <v>35</v>
      </c>
      <c r="B130">
        <v>2016</v>
      </c>
      <c r="C130" t="s">
        <v>44</v>
      </c>
      <c r="D130" s="1">
        <f>AVERAGE(CPI_Index_Jan13_Apr233[[#This Row],[Cereals and products]:[Food and beverages]])</f>
        <v>137.19230769230768</v>
      </c>
      <c r="E130">
        <v>139.30000000000001</v>
      </c>
      <c r="F130" s="1">
        <f>AVERAGE(CPI_Index_Jan13_Apr233[[#This Row],[Clothing]:[Clothing and footwear]])</f>
        <v>131.26666666666668</v>
      </c>
      <c r="G130" s="1">
        <f>AVERAGE('Complete data'!U130:W130,'Complete data'!Y130)</f>
        <v>121.40000000000002</v>
      </c>
      <c r="H130" s="1">
        <f>AVERAGE(CPI_Index_Jan13_Apr233[[#This Row],[Health]],CPI_Index_Jan13_Apr233[[#This Row],[Personal care and effects]])</f>
        <v>122.5</v>
      </c>
      <c r="I130">
        <v>122.4</v>
      </c>
      <c r="J130">
        <v>130.80000000000001</v>
      </c>
      <c r="K130" s="1">
        <f>AVERAGE(CPI_Index_Jan13_Apr233[[#This Row],[Miscellaneous]:[General index]])</f>
        <v>126.5</v>
      </c>
      <c r="L130" s="1">
        <f>SUM(CPI_Index_Jan13_Apr2334[[#This Row],[Food]:[Miscellaneous and General Index]])</f>
        <v>1031.3589743589744</v>
      </c>
    </row>
    <row r="131" spans="1:12" hidden="1" x14ac:dyDescent="0.3">
      <c r="A131" t="s">
        <v>30</v>
      </c>
      <c r="B131">
        <v>2016</v>
      </c>
      <c r="C131" t="s">
        <v>46</v>
      </c>
      <c r="D131" s="1">
        <f>AVERAGE(CPI_Index_Jan13_Apr233[[#This Row],[Cereals and products]:[Food and beverages]])</f>
        <v>136.73076923076923</v>
      </c>
      <c r="E131">
        <v>138.9</v>
      </c>
      <c r="F131" s="1">
        <f>AVERAGE(CPI_Index_Jan13_Apr233[[#This Row],[Clothing]:[Clothing and footwear]])</f>
        <v>135.96666666666667</v>
      </c>
      <c r="G131" s="1">
        <f>AVERAGE('Complete data'!U131:W131,'Complete data'!Y131)</f>
        <v>125.23333333333333</v>
      </c>
      <c r="H131" s="1">
        <f>AVERAGE(CPI_Index_Jan13_Apr233[[#This Row],[Health]],CPI_Index_Jan13_Apr233[[#This Row],[Personal care and effects]])</f>
        <v>124.5</v>
      </c>
      <c r="I131">
        <v>125.5</v>
      </c>
      <c r="J131">
        <v>131.9</v>
      </c>
      <c r="K131" s="1">
        <f>AVERAGE(CPI_Index_Jan13_Apr233[[#This Row],[Miscellaneous]:[General index]])</f>
        <v>128.85</v>
      </c>
      <c r="L131" s="1">
        <f>SUM(CPI_Index_Jan13_Apr2334[[#This Row],[Food]:[Miscellaneous and General Index]])</f>
        <v>1047.5807692307692</v>
      </c>
    </row>
    <row r="132" spans="1:12" hidden="1" x14ac:dyDescent="0.3">
      <c r="A132" t="s">
        <v>33</v>
      </c>
      <c r="B132">
        <v>2016</v>
      </c>
      <c r="C132" t="s">
        <v>46</v>
      </c>
      <c r="D132" s="1">
        <f>AVERAGE(CPI_Index_Jan13_Apr233[[#This Row],[Cereals and products]:[Food and beverages]])</f>
        <v>137.2307692307692</v>
      </c>
      <c r="E132">
        <v>143.6</v>
      </c>
      <c r="F132" s="1">
        <f>AVERAGE(CPI_Index_Jan13_Apr233[[#This Row],[Clothing]:[Clothing and footwear]])</f>
        <v>125.66666666666667</v>
      </c>
      <c r="G132" s="1">
        <f>AVERAGE('Complete data'!U132:W132,'Complete data'!Y132)</f>
        <v>116.33333333333333</v>
      </c>
      <c r="H132" s="1">
        <f>AVERAGE(CPI_Index_Jan13_Apr233[[#This Row],[Health]],CPI_Index_Jan13_Apr233[[#This Row],[Personal care and effects]])</f>
        <v>121.05000000000001</v>
      </c>
      <c r="I132">
        <v>120.6</v>
      </c>
      <c r="J132">
        <v>131.5</v>
      </c>
      <c r="K132" s="1">
        <f>AVERAGE(CPI_Index_Jan13_Apr233[[#This Row],[Miscellaneous]:[General index]])</f>
        <v>124.15</v>
      </c>
      <c r="L132" s="1">
        <f>SUM(CPI_Index_Jan13_Apr2334[[#This Row],[Food]:[Miscellaneous and General Index]])</f>
        <v>1020.1307692307691</v>
      </c>
    </row>
    <row r="133" spans="1:12" hidden="1" x14ac:dyDescent="0.3">
      <c r="A133" t="s">
        <v>35</v>
      </c>
      <c r="B133">
        <v>2016</v>
      </c>
      <c r="C133" t="s">
        <v>46</v>
      </c>
      <c r="D133" s="1">
        <f>AVERAGE(CPI_Index_Jan13_Apr233[[#This Row],[Cereals and products]:[Food and beverages]])</f>
        <v>136.76153846153846</v>
      </c>
      <c r="E133">
        <v>140.19999999999999</v>
      </c>
      <c r="F133" s="1">
        <f>AVERAGE(CPI_Index_Jan13_Apr233[[#This Row],[Clothing]:[Clothing and footwear]])</f>
        <v>131.83333333333331</v>
      </c>
      <c r="G133" s="1">
        <f>AVERAGE('Complete data'!U133:W133,'Complete data'!Y133)</f>
        <v>121.36666666666667</v>
      </c>
      <c r="H133" s="1">
        <f>AVERAGE(CPI_Index_Jan13_Apr233[[#This Row],[Health]],CPI_Index_Jan13_Apr233[[#This Row],[Personal care and effects]])</f>
        <v>123.15</v>
      </c>
      <c r="I133">
        <v>122.7</v>
      </c>
      <c r="J133">
        <v>131.69999999999999</v>
      </c>
      <c r="K133" s="1">
        <f>AVERAGE(CPI_Index_Jan13_Apr233[[#This Row],[Miscellaneous]:[General index]])</f>
        <v>126.6</v>
      </c>
      <c r="L133" s="1">
        <f>SUM(CPI_Index_Jan13_Apr2334[[#This Row],[Food]:[Miscellaneous and General Index]])</f>
        <v>1034.3115384615382</v>
      </c>
    </row>
    <row r="134" spans="1:12" hidden="1" x14ac:dyDescent="0.3">
      <c r="A134" t="s">
        <v>30</v>
      </c>
      <c r="B134">
        <v>2016</v>
      </c>
      <c r="C134" t="s">
        <v>48</v>
      </c>
      <c r="D134" s="1">
        <f>AVERAGE(CPI_Index_Jan13_Apr233[[#This Row],[Cereals and products]:[Food and beverages]])</f>
        <v>136.2076923076923</v>
      </c>
      <c r="E134">
        <v>139.9</v>
      </c>
      <c r="F134" s="1">
        <f>AVERAGE(CPI_Index_Jan13_Apr233[[#This Row],[Clothing]:[Clothing and footwear]])</f>
        <v>136.6</v>
      </c>
      <c r="G134" s="1">
        <f>AVERAGE('Complete data'!U134:W134,'Complete data'!Y134)</f>
        <v>125.93333333333332</v>
      </c>
      <c r="H134" s="1">
        <f>AVERAGE(CPI_Index_Jan13_Apr233[[#This Row],[Health]],CPI_Index_Jan13_Apr233[[#This Row],[Personal care and effects]])</f>
        <v>125.3</v>
      </c>
      <c r="I134">
        <v>125.7</v>
      </c>
      <c r="J134">
        <v>132.19999999999999</v>
      </c>
      <c r="K134" s="1">
        <f>AVERAGE(CPI_Index_Jan13_Apr233[[#This Row],[Miscellaneous]:[General index]])</f>
        <v>129.15</v>
      </c>
      <c r="L134" s="1">
        <f>SUM(CPI_Index_Jan13_Apr2334[[#This Row],[Food]:[Miscellaneous and General Index]])</f>
        <v>1050.9910256410258</v>
      </c>
    </row>
    <row r="135" spans="1:12" hidden="1" x14ac:dyDescent="0.3">
      <c r="A135" t="s">
        <v>33</v>
      </c>
      <c r="B135">
        <v>2016</v>
      </c>
      <c r="C135" t="s">
        <v>48</v>
      </c>
      <c r="D135" s="1">
        <f>AVERAGE(CPI_Index_Jan13_Apr233[[#This Row],[Cereals and products]:[Food and beverages]])</f>
        <v>135.10769230769228</v>
      </c>
      <c r="E135">
        <v>143.9</v>
      </c>
      <c r="F135" s="1">
        <f>AVERAGE(CPI_Index_Jan13_Apr233[[#This Row],[Clothing]:[Clothing and footwear]])</f>
        <v>126</v>
      </c>
      <c r="G135" s="1">
        <f>AVERAGE('Complete data'!U135:W135,'Complete data'!Y135)</f>
        <v>116.96666666666665</v>
      </c>
      <c r="H135" s="1">
        <f>AVERAGE(CPI_Index_Jan13_Apr233[[#This Row],[Health]],CPI_Index_Jan13_Apr233[[#This Row],[Personal care and effects]])</f>
        <v>121.30000000000001</v>
      </c>
      <c r="I135">
        <v>120.8</v>
      </c>
      <c r="J135">
        <v>131.6</v>
      </c>
      <c r="K135" s="1">
        <f>AVERAGE(CPI_Index_Jan13_Apr233[[#This Row],[Miscellaneous]:[General index]])</f>
        <v>124.25</v>
      </c>
      <c r="L135" s="1">
        <f>SUM(CPI_Index_Jan13_Apr2334[[#This Row],[Food]:[Miscellaneous and General Index]])</f>
        <v>1019.9243589743591</v>
      </c>
    </row>
    <row r="136" spans="1:12" hidden="1" x14ac:dyDescent="0.3">
      <c r="A136" t="s">
        <v>35</v>
      </c>
      <c r="B136">
        <v>2016</v>
      </c>
      <c r="C136" t="s">
        <v>48</v>
      </c>
      <c r="D136" s="1">
        <f>AVERAGE(CPI_Index_Jan13_Apr233[[#This Row],[Cereals and products]:[Food and beverages]])</f>
        <v>135.66923076923075</v>
      </c>
      <c r="E136">
        <v>141</v>
      </c>
      <c r="F136" s="1">
        <f>AVERAGE(CPI_Index_Jan13_Apr233[[#This Row],[Clothing]:[Clothing and footwear]])</f>
        <v>132.33333333333334</v>
      </c>
      <c r="G136" s="1">
        <f>AVERAGE('Complete data'!U136:W136,'Complete data'!Y136)</f>
        <v>122.10000000000001</v>
      </c>
      <c r="H136" s="1">
        <f>AVERAGE(CPI_Index_Jan13_Apr233[[#This Row],[Health]],CPI_Index_Jan13_Apr233[[#This Row],[Personal care and effects]])</f>
        <v>123.75</v>
      </c>
      <c r="I136">
        <v>122.9</v>
      </c>
      <c r="J136">
        <v>131.80000000000001</v>
      </c>
      <c r="K136" s="1">
        <f>AVERAGE(CPI_Index_Jan13_Apr233[[#This Row],[Miscellaneous]:[General index]])</f>
        <v>126.85</v>
      </c>
      <c r="L136" s="1">
        <f>SUM(CPI_Index_Jan13_Apr2334[[#This Row],[Food]:[Miscellaneous and General Index]])</f>
        <v>1036.4025641025639</v>
      </c>
    </row>
    <row r="137" spans="1:12" hidden="1" x14ac:dyDescent="0.3">
      <c r="A137" t="s">
        <v>30</v>
      </c>
      <c r="B137">
        <v>2016</v>
      </c>
      <c r="C137" t="s">
        <v>50</v>
      </c>
      <c r="D137" s="1">
        <f>AVERAGE(CPI_Index_Jan13_Apr233[[#This Row],[Cereals and products]:[Food and beverages]])</f>
        <v>136.2923076923077</v>
      </c>
      <c r="E137">
        <v>140.9</v>
      </c>
      <c r="F137" s="1">
        <f>AVERAGE(CPI_Index_Jan13_Apr233[[#This Row],[Clothing]:[Clothing and footwear]])</f>
        <v>137.56666666666666</v>
      </c>
      <c r="G137" s="1">
        <f>AVERAGE('Complete data'!U137:W137,'Complete data'!Y137)</f>
        <v>126.46666666666668</v>
      </c>
      <c r="H137" s="1">
        <f>AVERAGE(CPI_Index_Jan13_Apr233[[#This Row],[Health]],CPI_Index_Jan13_Apr233[[#This Row],[Personal care and effects]])</f>
        <v>125.85</v>
      </c>
      <c r="I137">
        <v>126.5</v>
      </c>
      <c r="J137">
        <v>133</v>
      </c>
      <c r="K137" s="1">
        <f>AVERAGE(CPI_Index_Jan13_Apr233[[#This Row],[Miscellaneous]:[General index]])</f>
        <v>129.75</v>
      </c>
      <c r="L137" s="1">
        <f>SUM(CPI_Index_Jan13_Apr2334[[#This Row],[Food]:[Miscellaneous and General Index]])</f>
        <v>1056.3256410256411</v>
      </c>
    </row>
    <row r="138" spans="1:12" hidden="1" x14ac:dyDescent="0.3">
      <c r="A138" t="s">
        <v>33</v>
      </c>
      <c r="B138">
        <v>2016</v>
      </c>
      <c r="C138" t="s">
        <v>50</v>
      </c>
      <c r="D138" s="1">
        <f>AVERAGE(CPI_Index_Jan13_Apr233[[#This Row],[Cereals and products]:[Food and beverages]])</f>
        <v>135.6076923076923</v>
      </c>
      <c r="E138">
        <v>144.30000000000001</v>
      </c>
      <c r="F138" s="1">
        <f>AVERAGE(CPI_Index_Jan13_Apr233[[#This Row],[Clothing]:[Clothing and footwear]])</f>
        <v>126.33333333333333</v>
      </c>
      <c r="G138" s="1">
        <f>AVERAGE('Complete data'!U138:W138,'Complete data'!Y138)</f>
        <v>117.5</v>
      </c>
      <c r="H138" s="1">
        <f>AVERAGE(CPI_Index_Jan13_Apr233[[#This Row],[Health]],CPI_Index_Jan13_Apr233[[#This Row],[Personal care and effects]])</f>
        <v>121.3</v>
      </c>
      <c r="I138">
        <v>121.2</v>
      </c>
      <c r="J138">
        <v>131.9</v>
      </c>
      <c r="K138" s="1">
        <f>AVERAGE(CPI_Index_Jan13_Apr233[[#This Row],[Miscellaneous]:[General index]])</f>
        <v>124.75</v>
      </c>
      <c r="L138" s="1">
        <f>SUM(CPI_Index_Jan13_Apr2334[[#This Row],[Food]:[Miscellaneous and General Index]])</f>
        <v>1022.8910256410255</v>
      </c>
    </row>
    <row r="139" spans="1:12" hidden="1" x14ac:dyDescent="0.3">
      <c r="A139" t="s">
        <v>35</v>
      </c>
      <c r="B139">
        <v>2016</v>
      </c>
      <c r="C139" t="s">
        <v>50</v>
      </c>
      <c r="D139" s="1">
        <f>AVERAGE(CPI_Index_Jan13_Apr233[[#This Row],[Cereals and products]:[Food and beverages]])</f>
        <v>135.90769230769226</v>
      </c>
      <c r="E139">
        <v>141.80000000000001</v>
      </c>
      <c r="F139" s="1">
        <f>AVERAGE(CPI_Index_Jan13_Apr233[[#This Row],[Clothing]:[Clothing and footwear]])</f>
        <v>133.03333333333333</v>
      </c>
      <c r="G139" s="1">
        <f>AVERAGE('Complete data'!U139:W139,'Complete data'!Y139)</f>
        <v>122.63333333333333</v>
      </c>
      <c r="H139" s="1">
        <f>AVERAGE(CPI_Index_Jan13_Apr233[[#This Row],[Health]],CPI_Index_Jan13_Apr233[[#This Row],[Personal care and effects]])</f>
        <v>124.1</v>
      </c>
      <c r="I139">
        <v>123.5</v>
      </c>
      <c r="J139">
        <v>132.4</v>
      </c>
      <c r="K139" s="1">
        <f>AVERAGE(CPI_Index_Jan13_Apr233[[#This Row],[Miscellaneous]:[General index]])</f>
        <v>127.4</v>
      </c>
      <c r="L139" s="1">
        <f>SUM(CPI_Index_Jan13_Apr2334[[#This Row],[Food]:[Miscellaneous and General Index]])</f>
        <v>1040.7743589743588</v>
      </c>
    </row>
    <row r="140" spans="1:12" hidden="1" x14ac:dyDescent="0.3">
      <c r="A140" t="s">
        <v>30</v>
      </c>
      <c r="B140">
        <v>2016</v>
      </c>
      <c r="C140" t="s">
        <v>52</v>
      </c>
      <c r="D140" s="1">
        <f>AVERAGE(CPI_Index_Jan13_Apr233[[#This Row],[Cereals and products]:[Food and beverages]])</f>
        <v>135.73846153846154</v>
      </c>
      <c r="E140">
        <v>141.19999999999999</v>
      </c>
      <c r="F140" s="1">
        <f>AVERAGE(CPI_Index_Jan13_Apr233[[#This Row],[Clothing]:[Clothing and footwear]])</f>
        <v>137.86666666666665</v>
      </c>
      <c r="G140" s="1">
        <f>AVERAGE('Complete data'!U140:W140,'Complete data'!Y140)</f>
        <v>126.86666666666666</v>
      </c>
      <c r="H140" s="1">
        <f>AVERAGE(CPI_Index_Jan13_Apr233[[#This Row],[Health]],CPI_Index_Jan13_Apr233[[#This Row],[Personal care and effects]])</f>
        <v>126.3</v>
      </c>
      <c r="I140">
        <v>126.9</v>
      </c>
      <c r="J140">
        <v>133.69999999999999</v>
      </c>
      <c r="K140" s="1">
        <f>AVERAGE(CPI_Index_Jan13_Apr233[[#This Row],[Miscellaneous]:[General index]])</f>
        <v>129.85</v>
      </c>
      <c r="L140" s="1">
        <f>SUM(CPI_Index_Jan13_Apr2334[[#This Row],[Food]:[Miscellaneous and General Index]])</f>
        <v>1058.4217948717946</v>
      </c>
    </row>
    <row r="141" spans="1:12" hidden="1" x14ac:dyDescent="0.3">
      <c r="A141" t="s">
        <v>33</v>
      </c>
      <c r="B141">
        <v>2016</v>
      </c>
      <c r="C141" t="s">
        <v>52</v>
      </c>
      <c r="D141" s="1">
        <f>AVERAGE(CPI_Index_Jan13_Apr233[[#This Row],[Cereals and products]:[Food and beverages]])</f>
        <v>135.01538461538462</v>
      </c>
      <c r="E141">
        <v>144.30000000000001</v>
      </c>
      <c r="F141" s="1">
        <f>AVERAGE(CPI_Index_Jan13_Apr233[[#This Row],[Clothing]:[Clothing and footwear]])</f>
        <v>126.73333333333333</v>
      </c>
      <c r="G141" s="1">
        <f>AVERAGE('Complete data'!U141:W141,'Complete data'!Y141)</f>
        <v>118.10000000000001</v>
      </c>
      <c r="H141" s="1">
        <f>AVERAGE(CPI_Index_Jan13_Apr233[[#This Row],[Health]],CPI_Index_Jan13_Apr233[[#This Row],[Personal care and effects]])</f>
        <v>121.69999999999999</v>
      </c>
      <c r="I141">
        <v>121.7</v>
      </c>
      <c r="J141">
        <v>132.1</v>
      </c>
      <c r="K141" s="1">
        <f>AVERAGE(CPI_Index_Jan13_Apr233[[#This Row],[Miscellaneous]:[General index]])</f>
        <v>124.9</v>
      </c>
      <c r="L141" s="1">
        <f>SUM(CPI_Index_Jan13_Apr2334[[#This Row],[Food]:[Miscellaneous and General Index]])</f>
        <v>1024.5487179487179</v>
      </c>
    </row>
    <row r="142" spans="1:12" hidden="1" x14ac:dyDescent="0.3">
      <c r="A142" t="s">
        <v>35</v>
      </c>
      <c r="B142">
        <v>2016</v>
      </c>
      <c r="C142" t="s">
        <v>52</v>
      </c>
      <c r="D142" s="1">
        <f>AVERAGE(CPI_Index_Jan13_Apr233[[#This Row],[Cereals and products]:[Food and beverages]])</f>
        <v>135.36923076923077</v>
      </c>
      <c r="E142">
        <v>142</v>
      </c>
      <c r="F142" s="1">
        <f>AVERAGE(CPI_Index_Jan13_Apr233[[#This Row],[Clothing]:[Clothing and footwear]])</f>
        <v>133.36666666666667</v>
      </c>
      <c r="G142" s="1">
        <f>AVERAGE('Complete data'!U142:W142,'Complete data'!Y142)</f>
        <v>123.10000000000001</v>
      </c>
      <c r="H142" s="1">
        <f>AVERAGE(CPI_Index_Jan13_Apr233[[#This Row],[Health]],CPI_Index_Jan13_Apr233[[#This Row],[Personal care and effects]])</f>
        <v>124.5</v>
      </c>
      <c r="I142">
        <v>124</v>
      </c>
      <c r="J142">
        <v>132.80000000000001</v>
      </c>
      <c r="K142" s="1">
        <f>AVERAGE(CPI_Index_Jan13_Apr233[[#This Row],[Miscellaneous]:[General index]])</f>
        <v>127.5</v>
      </c>
      <c r="L142" s="1">
        <f>SUM(CPI_Index_Jan13_Apr2334[[#This Row],[Food]:[Miscellaneous and General Index]])</f>
        <v>1042.6358974358975</v>
      </c>
    </row>
    <row r="143" spans="1:12" hidden="1" x14ac:dyDescent="0.3">
      <c r="A143" t="s">
        <v>30</v>
      </c>
      <c r="B143">
        <v>2016</v>
      </c>
      <c r="C143" t="s">
        <v>54</v>
      </c>
      <c r="D143" s="1">
        <f>AVERAGE(CPI_Index_Jan13_Apr233[[#This Row],[Cereals and products]:[Food and beverages]])</f>
        <v>134.54615384615383</v>
      </c>
      <c r="E143">
        <v>142.4</v>
      </c>
      <c r="F143" s="1">
        <f>AVERAGE(CPI_Index_Jan13_Apr233[[#This Row],[Clothing]:[Clothing and footwear]])</f>
        <v>138.43333333333334</v>
      </c>
      <c r="G143" s="1">
        <f>AVERAGE('Complete data'!U143:W143,'Complete data'!Y143)</f>
        <v>127.83333333333333</v>
      </c>
      <c r="H143" s="1">
        <f>AVERAGE(CPI_Index_Jan13_Apr233[[#This Row],[Health]],CPI_Index_Jan13_Apr233[[#This Row],[Personal care and effects]])</f>
        <v>125.8</v>
      </c>
      <c r="I143">
        <v>127.3</v>
      </c>
      <c r="J143">
        <v>134.19999999999999</v>
      </c>
      <c r="K143" s="1">
        <f>AVERAGE(CPI_Index_Jan13_Apr233[[#This Row],[Miscellaneous]:[General index]])</f>
        <v>129.55000000000001</v>
      </c>
      <c r="L143" s="1">
        <f>SUM(CPI_Index_Jan13_Apr2334[[#This Row],[Food]:[Miscellaneous and General Index]])</f>
        <v>1060.0628205128203</v>
      </c>
    </row>
    <row r="144" spans="1:12" hidden="1" x14ac:dyDescent="0.3">
      <c r="A144" t="s">
        <v>33</v>
      </c>
      <c r="B144">
        <v>2016</v>
      </c>
      <c r="C144" t="s">
        <v>54</v>
      </c>
      <c r="D144" s="1">
        <f>AVERAGE(CPI_Index_Jan13_Apr233[[#This Row],[Cereals and products]:[Food and beverages]])</f>
        <v>133.06153846153845</v>
      </c>
      <c r="E144">
        <v>145</v>
      </c>
      <c r="F144" s="1">
        <f>AVERAGE(CPI_Index_Jan13_Apr233[[#This Row],[Clothing]:[Clothing and footwear]])</f>
        <v>127</v>
      </c>
      <c r="G144" s="1">
        <f>AVERAGE('Complete data'!U144:W144,'Complete data'!Y144)</f>
        <v>118.83333333333333</v>
      </c>
      <c r="H144" s="1">
        <f>AVERAGE(CPI_Index_Jan13_Apr233[[#This Row],[Health]],CPI_Index_Jan13_Apr233[[#This Row],[Personal care and effects]])</f>
        <v>121.1</v>
      </c>
      <c r="I144">
        <v>121.8</v>
      </c>
      <c r="J144">
        <v>132.30000000000001</v>
      </c>
      <c r="K144" s="1">
        <f>AVERAGE(CPI_Index_Jan13_Apr233[[#This Row],[Miscellaneous]:[General index]])</f>
        <v>124.5</v>
      </c>
      <c r="L144" s="1">
        <f>SUM(CPI_Index_Jan13_Apr2334[[#This Row],[Food]:[Miscellaneous and General Index]])</f>
        <v>1023.5948717948718</v>
      </c>
    </row>
    <row r="145" spans="1:12" hidden="1" x14ac:dyDescent="0.3">
      <c r="A145" t="s">
        <v>35</v>
      </c>
      <c r="B145">
        <v>2016</v>
      </c>
      <c r="C145" t="s">
        <v>54</v>
      </c>
      <c r="D145" s="1">
        <f>AVERAGE(CPI_Index_Jan13_Apr233[[#This Row],[Cereals and products]:[Food and beverages]])</f>
        <v>133.9</v>
      </c>
      <c r="E145">
        <v>143.1</v>
      </c>
      <c r="F145" s="1">
        <f>AVERAGE(CPI_Index_Jan13_Apr233[[#This Row],[Clothing]:[Clothing and footwear]])</f>
        <v>133.83333333333334</v>
      </c>
      <c r="G145" s="1">
        <f>AVERAGE('Complete data'!U145:W145,'Complete data'!Y145)</f>
        <v>123.93333333333332</v>
      </c>
      <c r="H145" s="1">
        <f>AVERAGE(CPI_Index_Jan13_Apr233[[#This Row],[Health]],CPI_Index_Jan13_Apr233[[#This Row],[Personal care and effects]])</f>
        <v>124</v>
      </c>
      <c r="I145">
        <v>124.2</v>
      </c>
      <c r="J145">
        <v>133.1</v>
      </c>
      <c r="K145" s="1">
        <f>AVERAGE(CPI_Index_Jan13_Apr233[[#This Row],[Miscellaneous]:[General index]])</f>
        <v>127.15</v>
      </c>
      <c r="L145" s="1">
        <f>SUM(CPI_Index_Jan13_Apr2334[[#This Row],[Food]:[Miscellaneous and General Index]])</f>
        <v>1043.2166666666667</v>
      </c>
    </row>
    <row r="146" spans="1:12" hidden="1" x14ac:dyDescent="0.3">
      <c r="A146" t="s">
        <v>30</v>
      </c>
      <c r="B146">
        <v>2017</v>
      </c>
      <c r="C146" t="s">
        <v>31</v>
      </c>
      <c r="D146" s="1">
        <f>AVERAGE(CPI_Index_Jan13_Apr233[[#This Row],[Cereals and products]:[Food and beverages]])</f>
        <v>133.63846153846154</v>
      </c>
      <c r="E146">
        <v>143.1</v>
      </c>
      <c r="F146" s="1">
        <f>AVERAGE(CPI_Index_Jan13_Apr233[[#This Row],[Clothing]:[Clothing and footwear]])</f>
        <v>138.83333333333334</v>
      </c>
      <c r="G146" s="1">
        <f>AVERAGE('Complete data'!U146:W146,'Complete data'!Y146)</f>
        <v>128.13333333333333</v>
      </c>
      <c r="H146" s="1">
        <f>AVERAGE(CPI_Index_Jan13_Apr233[[#This Row],[Health]],CPI_Index_Jan13_Apr233[[#This Row],[Personal care and effects]])</f>
        <v>126.1</v>
      </c>
      <c r="I146">
        <v>127</v>
      </c>
      <c r="J146">
        <v>134.6</v>
      </c>
      <c r="K146" s="1">
        <f>AVERAGE(CPI_Index_Jan13_Apr233[[#This Row],[Miscellaneous]:[General index]])</f>
        <v>129.5</v>
      </c>
      <c r="L146" s="1">
        <f>SUM(CPI_Index_Jan13_Apr2334[[#This Row],[Food]:[Miscellaneous and General Index]])</f>
        <v>1060.9051282051282</v>
      </c>
    </row>
    <row r="147" spans="1:12" hidden="1" x14ac:dyDescent="0.3">
      <c r="A147" t="s">
        <v>33</v>
      </c>
      <c r="B147">
        <v>2017</v>
      </c>
      <c r="C147" t="s">
        <v>31</v>
      </c>
      <c r="D147" s="1">
        <f>AVERAGE(CPI_Index_Jan13_Apr233[[#This Row],[Cereals and products]:[Food and beverages]])</f>
        <v>131.78461538461539</v>
      </c>
      <c r="E147">
        <v>145.6</v>
      </c>
      <c r="F147" s="1">
        <f>AVERAGE(CPI_Index_Jan13_Apr233[[#This Row],[Clothing]:[Clothing and footwear]])</f>
        <v>127.16666666666667</v>
      </c>
      <c r="G147" s="1">
        <f>AVERAGE('Complete data'!U147:W147,'Complete data'!Y147)</f>
        <v>119.43333333333334</v>
      </c>
      <c r="H147" s="1">
        <f>AVERAGE(CPI_Index_Jan13_Apr233[[#This Row],[Health]],CPI_Index_Jan13_Apr233[[#This Row],[Personal care and effects]])</f>
        <v>121.75</v>
      </c>
      <c r="I147">
        <v>122</v>
      </c>
      <c r="J147">
        <v>132.4</v>
      </c>
      <c r="K147" s="1">
        <f>AVERAGE(CPI_Index_Jan13_Apr233[[#This Row],[Miscellaneous]:[General index]])</f>
        <v>124.94999999999999</v>
      </c>
      <c r="L147" s="1">
        <f>SUM(CPI_Index_Jan13_Apr2334[[#This Row],[Food]:[Miscellaneous and General Index]])</f>
        <v>1025.0846153846153</v>
      </c>
    </row>
    <row r="148" spans="1:12" hidden="1" x14ac:dyDescent="0.3">
      <c r="A148" t="s">
        <v>35</v>
      </c>
      <c r="B148">
        <v>2017</v>
      </c>
      <c r="C148" t="s">
        <v>31</v>
      </c>
      <c r="D148" s="1">
        <f>AVERAGE(CPI_Index_Jan13_Apr233[[#This Row],[Cereals and products]:[Food and beverages]])</f>
        <v>132.86923076923074</v>
      </c>
      <c r="E148">
        <v>143.80000000000001</v>
      </c>
      <c r="F148" s="1">
        <f>AVERAGE(CPI_Index_Jan13_Apr233[[#This Row],[Clothing]:[Clothing and footwear]])</f>
        <v>134.13333333333333</v>
      </c>
      <c r="G148" s="1">
        <f>AVERAGE('Complete data'!U148:W148,'Complete data'!Y148)</f>
        <v>124.39999999999999</v>
      </c>
      <c r="H148" s="1">
        <f>AVERAGE(CPI_Index_Jan13_Apr233[[#This Row],[Health]],CPI_Index_Jan13_Apr233[[#This Row],[Personal care and effects]])</f>
        <v>124.4</v>
      </c>
      <c r="I148">
        <v>124.2</v>
      </c>
      <c r="J148">
        <v>133.30000000000001</v>
      </c>
      <c r="K148" s="1">
        <f>AVERAGE(CPI_Index_Jan13_Apr233[[#This Row],[Miscellaneous]:[General index]])</f>
        <v>127.35000000000001</v>
      </c>
      <c r="L148" s="1">
        <f>SUM(CPI_Index_Jan13_Apr2334[[#This Row],[Food]:[Miscellaneous and General Index]])</f>
        <v>1044.4525641025641</v>
      </c>
    </row>
    <row r="149" spans="1:12" hidden="1" x14ac:dyDescent="0.3">
      <c r="A149" t="s">
        <v>30</v>
      </c>
      <c r="B149">
        <v>2017</v>
      </c>
      <c r="C149" t="s">
        <v>36</v>
      </c>
      <c r="D149" s="1">
        <f>AVERAGE(CPI_Index_Jan13_Apr233[[#This Row],[Cereals and products]:[Food and beverages]])</f>
        <v>133.42307692307693</v>
      </c>
      <c r="E149">
        <v>143.69999999999999</v>
      </c>
      <c r="F149" s="1">
        <f>AVERAGE(CPI_Index_Jan13_Apr233[[#This Row],[Clothing]:[Clothing and footwear]])</f>
        <v>138.96666666666667</v>
      </c>
      <c r="G149" s="1">
        <f>AVERAGE('Complete data'!U149:W149,'Complete data'!Y149)</f>
        <v>128.76666666666665</v>
      </c>
      <c r="H149" s="1">
        <f>AVERAGE(CPI_Index_Jan13_Apr233[[#This Row],[Health]],CPI_Index_Jan13_Apr233[[#This Row],[Personal care and effects]])</f>
        <v>126.65</v>
      </c>
      <c r="I149">
        <v>127.7</v>
      </c>
      <c r="J149">
        <v>134.9</v>
      </c>
      <c r="K149" s="1">
        <f>AVERAGE(CPI_Index_Jan13_Apr233[[#This Row],[Miscellaneous]:[General index]])</f>
        <v>129.80000000000001</v>
      </c>
      <c r="L149" s="1">
        <f>SUM(CPI_Index_Jan13_Apr2334[[#This Row],[Food]:[Miscellaneous and General Index]])</f>
        <v>1063.9064102564103</v>
      </c>
    </row>
    <row r="150" spans="1:12" hidden="1" x14ac:dyDescent="0.3">
      <c r="A150" t="s">
        <v>33</v>
      </c>
      <c r="B150">
        <v>2017</v>
      </c>
      <c r="C150" t="s">
        <v>36</v>
      </c>
      <c r="D150" s="1">
        <f>AVERAGE(CPI_Index_Jan13_Apr233[[#This Row],[Cereals and products]:[Food and beverages]])</f>
        <v>131.17692307692309</v>
      </c>
      <c r="E150">
        <v>146.30000000000001</v>
      </c>
      <c r="F150" s="1">
        <f>AVERAGE(CPI_Index_Jan13_Apr233[[#This Row],[Clothing]:[Clothing and footwear]])</f>
        <v>127.43333333333334</v>
      </c>
      <c r="G150" s="1">
        <f>AVERAGE('Complete data'!U150:W150,'Complete data'!Y150)</f>
        <v>120</v>
      </c>
      <c r="H150" s="1">
        <f>AVERAGE(CPI_Index_Jan13_Apr233[[#This Row],[Health]],CPI_Index_Jan13_Apr233[[#This Row],[Personal care and effects]])</f>
        <v>122.30000000000001</v>
      </c>
      <c r="I150">
        <v>122.2</v>
      </c>
      <c r="J150">
        <v>132.4</v>
      </c>
      <c r="K150" s="1">
        <f>AVERAGE(CPI_Index_Jan13_Apr233[[#This Row],[Miscellaneous]:[General index]])</f>
        <v>125.3</v>
      </c>
      <c r="L150" s="1">
        <f>SUM(CPI_Index_Jan13_Apr2334[[#This Row],[Food]:[Miscellaneous and General Index]])</f>
        <v>1027.1102564102564</v>
      </c>
    </row>
    <row r="151" spans="1:12" hidden="1" x14ac:dyDescent="0.3">
      <c r="A151" t="s">
        <v>35</v>
      </c>
      <c r="B151">
        <v>2017</v>
      </c>
      <c r="C151" t="s">
        <v>36</v>
      </c>
      <c r="D151" s="1">
        <f>AVERAGE(CPI_Index_Jan13_Apr233[[#This Row],[Cereals and products]:[Food and beverages]])</f>
        <v>132.48461538461541</v>
      </c>
      <c r="E151">
        <v>144.4</v>
      </c>
      <c r="F151" s="1">
        <f>AVERAGE(CPI_Index_Jan13_Apr233[[#This Row],[Clothing]:[Clothing and footwear]])</f>
        <v>134.33333333333334</v>
      </c>
      <c r="G151" s="1">
        <f>AVERAGE('Complete data'!U151:W151,'Complete data'!Y151)</f>
        <v>125</v>
      </c>
      <c r="H151" s="1">
        <f>AVERAGE(CPI_Index_Jan13_Apr233[[#This Row],[Health]],CPI_Index_Jan13_Apr233[[#This Row],[Personal care and effects]])</f>
        <v>125</v>
      </c>
      <c r="I151">
        <v>124.6</v>
      </c>
      <c r="J151">
        <v>133.4</v>
      </c>
      <c r="K151" s="1">
        <f>AVERAGE(CPI_Index_Jan13_Apr233[[#This Row],[Miscellaneous]:[General index]])</f>
        <v>127.69999999999999</v>
      </c>
      <c r="L151" s="1">
        <f>SUM(CPI_Index_Jan13_Apr2334[[#This Row],[Food]:[Miscellaneous and General Index]])</f>
        <v>1046.9179487179488</v>
      </c>
    </row>
    <row r="152" spans="1:12" hidden="1" x14ac:dyDescent="0.3">
      <c r="A152" t="s">
        <v>30</v>
      </c>
      <c r="B152">
        <v>2017</v>
      </c>
      <c r="C152" t="s">
        <v>38</v>
      </c>
      <c r="D152" s="1">
        <f>AVERAGE(CPI_Index_Jan13_Apr233[[#This Row],[Cereals and products]:[Food and beverages]])</f>
        <v>132.96153846153848</v>
      </c>
      <c r="E152">
        <v>144.19999999999999</v>
      </c>
      <c r="F152" s="1">
        <f>AVERAGE(CPI_Index_Jan13_Apr233[[#This Row],[Clothing]:[Clothing and footwear]])</f>
        <v>139.53333333333333</v>
      </c>
      <c r="G152" s="1">
        <f>AVERAGE('Complete data'!U152:W152,'Complete data'!Y152)</f>
        <v>129.36666666666665</v>
      </c>
      <c r="H152" s="1">
        <f>AVERAGE(CPI_Index_Jan13_Apr233[[#This Row],[Health]],CPI_Index_Jan13_Apr233[[#This Row],[Personal care and effects]])</f>
        <v>126.94999999999999</v>
      </c>
      <c r="I152">
        <v>128.30000000000001</v>
      </c>
      <c r="J152">
        <v>135.19999999999999</v>
      </c>
      <c r="K152" s="1">
        <f>AVERAGE(CPI_Index_Jan13_Apr233[[#This Row],[Miscellaneous]:[General index]])</f>
        <v>130.10000000000002</v>
      </c>
      <c r="L152" s="1">
        <f>SUM(CPI_Index_Jan13_Apr2334[[#This Row],[Food]:[Miscellaneous and General Index]])</f>
        <v>1066.6115384615387</v>
      </c>
    </row>
    <row r="153" spans="1:12" hidden="1" x14ac:dyDescent="0.3">
      <c r="A153" t="s">
        <v>33</v>
      </c>
      <c r="B153">
        <v>2017</v>
      </c>
      <c r="C153" t="s">
        <v>38</v>
      </c>
      <c r="D153" s="1">
        <f>AVERAGE(CPI_Index_Jan13_Apr233[[#This Row],[Cereals and products]:[Food and beverages]])</f>
        <v>131.2076923076923</v>
      </c>
      <c r="E153">
        <v>147.5</v>
      </c>
      <c r="F153" s="1">
        <f>AVERAGE(CPI_Index_Jan13_Apr233[[#This Row],[Clothing]:[Clothing and footwear]])</f>
        <v>127.73333333333335</v>
      </c>
      <c r="G153" s="1">
        <f>AVERAGE('Complete data'!U153:W153,'Complete data'!Y153)</f>
        <v>120.66666666666667</v>
      </c>
      <c r="H153" s="1">
        <f>AVERAGE(CPI_Index_Jan13_Apr233[[#This Row],[Health]],CPI_Index_Jan13_Apr233[[#This Row],[Personal care and effects]])</f>
        <v>122.4</v>
      </c>
      <c r="I153">
        <v>122.4</v>
      </c>
      <c r="J153">
        <v>132.80000000000001</v>
      </c>
      <c r="K153" s="1">
        <f>AVERAGE(CPI_Index_Jan13_Apr233[[#This Row],[Miscellaneous]:[General index]])</f>
        <v>125.64999999999999</v>
      </c>
      <c r="L153" s="1">
        <f>SUM(CPI_Index_Jan13_Apr2334[[#This Row],[Food]:[Miscellaneous and General Index]])</f>
        <v>1030.3576923076923</v>
      </c>
    </row>
    <row r="154" spans="1:12" hidden="1" x14ac:dyDescent="0.3">
      <c r="A154" t="s">
        <v>35</v>
      </c>
      <c r="B154">
        <v>2017</v>
      </c>
      <c r="C154" t="s">
        <v>38</v>
      </c>
      <c r="D154" s="1">
        <f>AVERAGE(CPI_Index_Jan13_Apr233[[#This Row],[Cereals and products]:[Food and beverages]])</f>
        <v>132.22307692307692</v>
      </c>
      <c r="E154">
        <v>145.1</v>
      </c>
      <c r="F154" s="1">
        <f>AVERAGE(CPI_Index_Jan13_Apr233[[#This Row],[Clothing]:[Clothing and footwear]])</f>
        <v>134.76666666666665</v>
      </c>
      <c r="G154" s="1">
        <f>AVERAGE('Complete data'!U154:W154,'Complete data'!Y154)</f>
        <v>125.59999999999998</v>
      </c>
      <c r="H154" s="1">
        <f>AVERAGE(CPI_Index_Jan13_Apr233[[#This Row],[Health]],CPI_Index_Jan13_Apr233[[#This Row],[Personal care and effects]])</f>
        <v>125.19999999999999</v>
      </c>
      <c r="I154">
        <v>125</v>
      </c>
      <c r="J154">
        <v>133.80000000000001</v>
      </c>
      <c r="K154" s="1">
        <f>AVERAGE(CPI_Index_Jan13_Apr233[[#This Row],[Miscellaneous]:[General index]])</f>
        <v>128</v>
      </c>
      <c r="L154" s="1">
        <f>SUM(CPI_Index_Jan13_Apr2334[[#This Row],[Food]:[Miscellaneous and General Index]])</f>
        <v>1049.6897435897436</v>
      </c>
    </row>
    <row r="155" spans="1:12" hidden="1" x14ac:dyDescent="0.3">
      <c r="A155" t="s">
        <v>30</v>
      </c>
      <c r="B155">
        <v>2017</v>
      </c>
      <c r="C155" t="s">
        <v>39</v>
      </c>
      <c r="D155" s="1">
        <f>AVERAGE(CPI_Index_Jan13_Apr233[[#This Row],[Cereals and products]:[Food and beverages]])</f>
        <v>132.7923076923077</v>
      </c>
      <c r="E155">
        <v>144.4</v>
      </c>
      <c r="F155" s="1">
        <f>AVERAGE(CPI_Index_Jan13_Apr233[[#This Row],[Clothing]:[Clothing and footwear]])</f>
        <v>140.26666666666668</v>
      </c>
      <c r="G155" s="1">
        <f>AVERAGE('Complete data'!U155:W155,'Complete data'!Y155)</f>
        <v>129.5</v>
      </c>
      <c r="H155" s="1">
        <f>AVERAGE(CPI_Index_Jan13_Apr233[[#This Row],[Health]],CPI_Index_Jan13_Apr233[[#This Row],[Personal care and effects]])</f>
        <v>127.35</v>
      </c>
      <c r="I155">
        <v>128.30000000000001</v>
      </c>
      <c r="J155">
        <v>135.69999999999999</v>
      </c>
      <c r="K155" s="1">
        <f>AVERAGE(CPI_Index_Jan13_Apr233[[#This Row],[Miscellaneous]:[General index]])</f>
        <v>130.19999999999999</v>
      </c>
      <c r="L155" s="1">
        <f>SUM(CPI_Index_Jan13_Apr2334[[#This Row],[Food]:[Miscellaneous and General Index]])</f>
        <v>1068.5089743589745</v>
      </c>
    </row>
    <row r="156" spans="1:12" hidden="1" x14ac:dyDescent="0.3">
      <c r="A156" t="s">
        <v>33</v>
      </c>
      <c r="B156">
        <v>2017</v>
      </c>
      <c r="C156" t="s">
        <v>39</v>
      </c>
      <c r="D156" s="1">
        <f>AVERAGE(CPI_Index_Jan13_Apr233[[#This Row],[Cereals and products]:[Food and beverages]])</f>
        <v>131.3923076923077</v>
      </c>
      <c r="E156">
        <v>148</v>
      </c>
      <c r="F156" s="1">
        <f>AVERAGE(CPI_Index_Jan13_Apr233[[#This Row],[Clothing]:[Clothing and footwear]])</f>
        <v>128.06666666666666</v>
      </c>
      <c r="G156" s="1">
        <f>AVERAGE('Complete data'!U156:W156,'Complete data'!Y156)</f>
        <v>120.56666666666666</v>
      </c>
      <c r="H156" s="1">
        <f>AVERAGE(CPI_Index_Jan13_Apr233[[#This Row],[Health]],CPI_Index_Jan13_Apr233[[#This Row],[Personal care and effects]])</f>
        <v>122.80000000000001</v>
      </c>
      <c r="I156">
        <v>122.6</v>
      </c>
      <c r="J156">
        <v>133.6</v>
      </c>
      <c r="K156" s="1">
        <f>AVERAGE(CPI_Index_Jan13_Apr233[[#This Row],[Miscellaneous]:[General index]])</f>
        <v>125.8</v>
      </c>
      <c r="L156" s="1">
        <f>SUM(CPI_Index_Jan13_Apr2334[[#This Row],[Food]:[Miscellaneous and General Index]])</f>
        <v>1032.8256410256411</v>
      </c>
    </row>
    <row r="157" spans="1:12" hidden="1" x14ac:dyDescent="0.3">
      <c r="A157" t="s">
        <v>35</v>
      </c>
      <c r="B157">
        <v>2017</v>
      </c>
      <c r="C157" t="s">
        <v>39</v>
      </c>
      <c r="D157" s="1">
        <f>AVERAGE(CPI_Index_Jan13_Apr233[[#This Row],[Cereals and products]:[Food and beverages]])</f>
        <v>132.1846153846154</v>
      </c>
      <c r="E157">
        <v>145.4</v>
      </c>
      <c r="F157" s="1">
        <f>AVERAGE(CPI_Index_Jan13_Apr233[[#This Row],[Clothing]:[Clothing and footwear]])</f>
        <v>135.36666666666667</v>
      </c>
      <c r="G157" s="1">
        <f>AVERAGE('Complete data'!U157:W157,'Complete data'!Y157)</f>
        <v>125.60000000000002</v>
      </c>
      <c r="H157" s="1">
        <f>AVERAGE(CPI_Index_Jan13_Apr233[[#This Row],[Health]],CPI_Index_Jan13_Apr233[[#This Row],[Personal care and effects]])</f>
        <v>125.6</v>
      </c>
      <c r="I157">
        <v>125.1</v>
      </c>
      <c r="J157">
        <v>134.5</v>
      </c>
      <c r="K157" s="1">
        <f>AVERAGE(CPI_Index_Jan13_Apr233[[#This Row],[Miscellaneous]:[General index]])</f>
        <v>128.1</v>
      </c>
      <c r="L157" s="1">
        <f>SUM(CPI_Index_Jan13_Apr2334[[#This Row],[Food]:[Miscellaneous and General Index]])</f>
        <v>1051.8512820512822</v>
      </c>
    </row>
    <row r="158" spans="1:12" hidden="1" x14ac:dyDescent="0.3">
      <c r="A158" t="s">
        <v>30</v>
      </c>
      <c r="B158">
        <v>2017</v>
      </c>
      <c r="C158" t="s">
        <v>41</v>
      </c>
      <c r="D158" s="1">
        <f>AVERAGE(CPI_Index_Jan13_Apr233[[#This Row],[Cereals and products]:[Food and beverages]])</f>
        <v>132.88461538461536</v>
      </c>
      <c r="E158">
        <v>145.5</v>
      </c>
      <c r="F158" s="1">
        <f>AVERAGE(CPI_Index_Jan13_Apr233[[#This Row],[Clothing]:[Clothing and footwear]])</f>
        <v>140.53333333333333</v>
      </c>
      <c r="G158" s="1">
        <f>AVERAGE('Complete data'!U158:W158,'Complete data'!Y158)</f>
        <v>129.76666666666665</v>
      </c>
      <c r="H158" s="1">
        <f>AVERAGE(CPI_Index_Jan13_Apr233[[#This Row],[Health]],CPI_Index_Jan13_Apr233[[#This Row],[Personal care and effects]])</f>
        <v>127.55000000000001</v>
      </c>
      <c r="I158">
        <v>129.4</v>
      </c>
      <c r="J158">
        <v>136.30000000000001</v>
      </c>
      <c r="K158" s="1">
        <f>AVERAGE(CPI_Index_Jan13_Apr233[[#This Row],[Miscellaneous]:[General index]])</f>
        <v>130.60000000000002</v>
      </c>
      <c r="L158" s="1">
        <f>SUM(CPI_Index_Jan13_Apr2334[[#This Row],[Food]:[Miscellaneous and General Index]])</f>
        <v>1072.5346153846153</v>
      </c>
    </row>
    <row r="159" spans="1:12" hidden="1" x14ac:dyDescent="0.3">
      <c r="A159" t="s">
        <v>33</v>
      </c>
      <c r="B159">
        <v>2017</v>
      </c>
      <c r="C159" t="s">
        <v>41</v>
      </c>
      <c r="D159" s="1">
        <f>AVERAGE(CPI_Index_Jan13_Apr233[[#This Row],[Cereals and products]:[Food and beverages]])</f>
        <v>131.50769230769231</v>
      </c>
      <c r="E159">
        <v>148.30000000000001</v>
      </c>
      <c r="F159" s="1">
        <f>AVERAGE(CPI_Index_Jan13_Apr233[[#This Row],[Clothing]:[Clothing and footwear]])</f>
        <v>128.29999999999998</v>
      </c>
      <c r="G159" s="1">
        <f>AVERAGE('Complete data'!U159:W159,'Complete data'!Y159)</f>
        <v>120.3</v>
      </c>
      <c r="H159" s="1">
        <f>AVERAGE(CPI_Index_Jan13_Apr233[[#This Row],[Health]],CPI_Index_Jan13_Apr233[[#This Row],[Personal care and effects]])</f>
        <v>122.8</v>
      </c>
      <c r="I159">
        <v>122.8</v>
      </c>
      <c r="J159">
        <v>133.80000000000001</v>
      </c>
      <c r="K159" s="1">
        <f>AVERAGE(CPI_Index_Jan13_Apr233[[#This Row],[Miscellaneous]:[General index]])</f>
        <v>125.95</v>
      </c>
      <c r="L159" s="1">
        <f>SUM(CPI_Index_Jan13_Apr2334[[#This Row],[Food]:[Miscellaneous and General Index]])</f>
        <v>1033.7576923076922</v>
      </c>
    </row>
    <row r="160" spans="1:12" hidden="1" x14ac:dyDescent="0.3">
      <c r="A160" t="s">
        <v>35</v>
      </c>
      <c r="B160">
        <v>2017</v>
      </c>
      <c r="C160" t="s">
        <v>41</v>
      </c>
      <c r="D160" s="1">
        <f>AVERAGE(CPI_Index_Jan13_Apr233[[#This Row],[Cereals and products]:[Food and beverages]])</f>
        <v>132.27692307692308</v>
      </c>
      <c r="E160">
        <v>146.19999999999999</v>
      </c>
      <c r="F160" s="1">
        <f>AVERAGE(CPI_Index_Jan13_Apr233[[#This Row],[Clothing]:[Clothing and footwear]])</f>
        <v>135.6</v>
      </c>
      <c r="G160" s="1">
        <f>AVERAGE('Complete data'!U160:W160,'Complete data'!Y160)</f>
        <v>125.66666666666667</v>
      </c>
      <c r="H160" s="1">
        <f>AVERAGE(CPI_Index_Jan13_Apr233[[#This Row],[Health]],CPI_Index_Jan13_Apr233[[#This Row],[Personal care and effects]])</f>
        <v>125.7</v>
      </c>
      <c r="I160">
        <v>125.7</v>
      </c>
      <c r="J160">
        <v>134.80000000000001</v>
      </c>
      <c r="K160" s="1">
        <f>AVERAGE(CPI_Index_Jan13_Apr233[[#This Row],[Miscellaneous]:[General index]])</f>
        <v>128.35</v>
      </c>
      <c r="L160" s="1">
        <f>SUM(CPI_Index_Jan13_Apr2334[[#This Row],[Food]:[Miscellaneous and General Index]])</f>
        <v>1054.2935897435898</v>
      </c>
    </row>
    <row r="161" spans="1:12" hidden="1" x14ac:dyDescent="0.3">
      <c r="A161" t="s">
        <v>30</v>
      </c>
      <c r="B161">
        <v>2017</v>
      </c>
      <c r="C161" t="s">
        <v>42</v>
      </c>
      <c r="D161" s="1">
        <f>AVERAGE(CPI_Index_Jan13_Apr233[[#This Row],[Cereals and products]:[Food and beverages]])</f>
        <v>133.75384615384615</v>
      </c>
      <c r="E161">
        <v>145.80000000000001</v>
      </c>
      <c r="F161" s="1">
        <f>AVERAGE(CPI_Index_Jan13_Apr233[[#This Row],[Clothing]:[Clothing and footwear]])</f>
        <v>141.03333333333333</v>
      </c>
      <c r="G161" s="1">
        <f>AVERAGE('Complete data'!U161:W161,'Complete data'!Y161)</f>
        <v>129.79999999999998</v>
      </c>
      <c r="H161" s="1">
        <f>AVERAGE(CPI_Index_Jan13_Apr233[[#This Row],[Health]],CPI_Index_Jan13_Apr233[[#This Row],[Personal care and effects]])</f>
        <v>127.7</v>
      </c>
      <c r="I161">
        <v>129.80000000000001</v>
      </c>
      <c r="J161">
        <v>136.9</v>
      </c>
      <c r="K161" s="1">
        <f>AVERAGE(CPI_Index_Jan13_Apr233[[#This Row],[Miscellaneous]:[General index]])</f>
        <v>131</v>
      </c>
      <c r="L161" s="1">
        <f>SUM(CPI_Index_Jan13_Apr2334[[#This Row],[Food]:[Miscellaneous and General Index]])</f>
        <v>1075.7871794871794</v>
      </c>
    </row>
    <row r="162" spans="1:12" hidden="1" x14ac:dyDescent="0.3">
      <c r="A162" t="s">
        <v>33</v>
      </c>
      <c r="B162">
        <v>2017</v>
      </c>
      <c r="C162" t="s">
        <v>42</v>
      </c>
      <c r="D162" s="1">
        <f>AVERAGE(CPI_Index_Jan13_Apr233[[#This Row],[Cereals and products]:[Food and beverages]])</f>
        <v>133.15384615384616</v>
      </c>
      <c r="E162">
        <v>148.6</v>
      </c>
      <c r="F162" s="1">
        <f>AVERAGE(CPI_Index_Jan13_Apr233[[#This Row],[Clothing]:[Clothing and footwear]])</f>
        <v>128.29999999999998</v>
      </c>
      <c r="G162" s="1">
        <f>AVERAGE('Complete data'!U162:W162,'Complete data'!Y162)</f>
        <v>119.90000000000002</v>
      </c>
      <c r="H162" s="1">
        <f>AVERAGE(CPI_Index_Jan13_Apr233[[#This Row],[Health]],CPI_Index_Jan13_Apr233[[#This Row],[Personal care and effects]])</f>
        <v>123.15</v>
      </c>
      <c r="I162">
        <v>122.9</v>
      </c>
      <c r="J162">
        <v>134.30000000000001</v>
      </c>
      <c r="K162" s="1">
        <f>AVERAGE(CPI_Index_Jan13_Apr233[[#This Row],[Miscellaneous]:[General index]])</f>
        <v>126.30000000000001</v>
      </c>
      <c r="L162" s="1">
        <f>SUM(CPI_Index_Jan13_Apr2334[[#This Row],[Food]:[Miscellaneous and General Index]])</f>
        <v>1036.603846153846</v>
      </c>
    </row>
    <row r="163" spans="1:12" hidden="1" x14ac:dyDescent="0.3">
      <c r="A163" t="s">
        <v>35</v>
      </c>
      <c r="B163">
        <v>2017</v>
      </c>
      <c r="C163" t="s">
        <v>42</v>
      </c>
      <c r="D163" s="1">
        <f>AVERAGE(CPI_Index_Jan13_Apr233[[#This Row],[Cereals and products]:[Food and beverages]])</f>
        <v>133.43846153846155</v>
      </c>
      <c r="E163">
        <v>146.5</v>
      </c>
      <c r="F163" s="1">
        <f>AVERAGE(CPI_Index_Jan13_Apr233[[#This Row],[Clothing]:[Clothing and footwear]])</f>
        <v>135.9</v>
      </c>
      <c r="G163" s="1">
        <f>AVERAGE('Complete data'!U163:W163,'Complete data'!Y163)</f>
        <v>125.5</v>
      </c>
      <c r="H163" s="1">
        <f>AVERAGE(CPI_Index_Jan13_Apr233[[#This Row],[Health]],CPI_Index_Jan13_Apr233[[#This Row],[Personal care and effects]])</f>
        <v>125.95</v>
      </c>
      <c r="I163">
        <v>125.9</v>
      </c>
      <c r="J163">
        <v>135.4</v>
      </c>
      <c r="K163" s="1">
        <f>AVERAGE(CPI_Index_Jan13_Apr233[[#This Row],[Miscellaneous]:[General index]])</f>
        <v>128.75</v>
      </c>
      <c r="L163" s="1">
        <f>SUM(CPI_Index_Jan13_Apr2334[[#This Row],[Food]:[Miscellaneous and General Index]])</f>
        <v>1057.3384615384616</v>
      </c>
    </row>
    <row r="164" spans="1:12" hidden="1" x14ac:dyDescent="0.3">
      <c r="A164" t="s">
        <v>30</v>
      </c>
      <c r="B164">
        <v>2017</v>
      </c>
      <c r="C164" t="s">
        <v>44</v>
      </c>
      <c r="D164" s="1">
        <f>AVERAGE(CPI_Index_Jan13_Apr233[[#This Row],[Cereals and products]:[Food and beverages]])</f>
        <v>136.37692307692308</v>
      </c>
      <c r="E164">
        <v>147.4</v>
      </c>
      <c r="F164" s="1">
        <f>AVERAGE(CPI_Index_Jan13_Apr233[[#This Row],[Clothing]:[Clothing and footwear]])</f>
        <v>141.96666666666667</v>
      </c>
      <c r="G164" s="1">
        <f>AVERAGE('Complete data'!U164:W164,'Complete data'!Y164)</f>
        <v>130.16666666666666</v>
      </c>
      <c r="H164" s="1">
        <f>AVERAGE(CPI_Index_Jan13_Apr233[[#This Row],[Health]],CPI_Index_Jan13_Apr233[[#This Row],[Personal care and effects]])</f>
        <v>128.25</v>
      </c>
      <c r="I164">
        <v>130.6</v>
      </c>
      <c r="J164">
        <v>138.6</v>
      </c>
      <c r="K164" s="1">
        <f>AVERAGE(CPI_Index_Jan13_Apr233[[#This Row],[Miscellaneous]:[General index]])</f>
        <v>132.39999999999998</v>
      </c>
      <c r="L164" s="1">
        <f>SUM(CPI_Index_Jan13_Apr2334[[#This Row],[Food]:[Miscellaneous and General Index]])</f>
        <v>1085.7602564102563</v>
      </c>
    </row>
    <row r="165" spans="1:12" hidden="1" x14ac:dyDescent="0.3">
      <c r="A165" t="s">
        <v>33</v>
      </c>
      <c r="B165">
        <v>2017</v>
      </c>
      <c r="C165" t="s">
        <v>44</v>
      </c>
      <c r="D165" s="1">
        <f>AVERAGE(CPI_Index_Jan13_Apr233[[#This Row],[Cereals and products]:[Food and beverages]])</f>
        <v>136.00769230769231</v>
      </c>
      <c r="E165">
        <v>150.5</v>
      </c>
      <c r="F165" s="1">
        <f>AVERAGE(CPI_Index_Jan13_Apr233[[#This Row],[Clothing]:[Clothing and footwear]])</f>
        <v>128.56666666666669</v>
      </c>
      <c r="G165" s="1">
        <f>AVERAGE('Complete data'!U165:W165,'Complete data'!Y165)</f>
        <v>120.03333333333335</v>
      </c>
      <c r="H165" s="1">
        <f>AVERAGE(CPI_Index_Jan13_Apr233[[#This Row],[Health]],CPI_Index_Jan13_Apr233[[#This Row],[Personal care and effects]])</f>
        <v>123.7</v>
      </c>
      <c r="I165">
        <v>123.5</v>
      </c>
      <c r="J165">
        <v>135.5</v>
      </c>
      <c r="K165" s="1">
        <f>AVERAGE(CPI_Index_Jan13_Apr233[[#This Row],[Miscellaneous]:[General index]])</f>
        <v>127.4</v>
      </c>
      <c r="L165" s="1">
        <f>SUM(CPI_Index_Jan13_Apr2334[[#This Row],[Food]:[Miscellaneous and General Index]])</f>
        <v>1045.2076923076925</v>
      </c>
    </row>
    <row r="166" spans="1:12" hidden="1" x14ac:dyDescent="0.3">
      <c r="A166" t="s">
        <v>35</v>
      </c>
      <c r="B166">
        <v>2017</v>
      </c>
      <c r="C166" t="s">
        <v>44</v>
      </c>
      <c r="D166" s="1">
        <f>AVERAGE(CPI_Index_Jan13_Apr233[[#This Row],[Cereals and products]:[Food and beverages]])</f>
        <v>136.1076923076923</v>
      </c>
      <c r="E166">
        <v>148.19999999999999</v>
      </c>
      <c r="F166" s="1">
        <f>AVERAGE(CPI_Index_Jan13_Apr233[[#This Row],[Clothing]:[Clothing and footwear]])</f>
        <v>136.56666666666666</v>
      </c>
      <c r="G166" s="1">
        <f>AVERAGE('Complete data'!U166:W166,'Complete data'!Y166)</f>
        <v>125.76666666666667</v>
      </c>
      <c r="H166" s="1">
        <f>AVERAGE(CPI_Index_Jan13_Apr233[[#This Row],[Health]],CPI_Index_Jan13_Apr233[[#This Row],[Personal care and effects]])</f>
        <v>126.5</v>
      </c>
      <c r="I166">
        <v>126.6</v>
      </c>
      <c r="J166">
        <v>136.80000000000001</v>
      </c>
      <c r="K166" s="1">
        <f>AVERAGE(CPI_Index_Jan13_Apr233[[#This Row],[Miscellaneous]:[General index]])</f>
        <v>130.05000000000001</v>
      </c>
      <c r="L166" s="1">
        <f>SUM(CPI_Index_Jan13_Apr2334[[#This Row],[Food]:[Miscellaneous and General Index]])</f>
        <v>1066.5910256410257</v>
      </c>
    </row>
    <row r="167" spans="1:12" hidden="1" x14ac:dyDescent="0.3">
      <c r="A167" t="s">
        <v>30</v>
      </c>
      <c r="B167">
        <v>2017</v>
      </c>
      <c r="C167" t="s">
        <v>46</v>
      </c>
      <c r="D167" s="1">
        <f>AVERAGE(CPI_Index_Jan13_Apr233[[#This Row],[Cereals and products]:[Food and beverages]])</f>
        <v>137.88461538461536</v>
      </c>
      <c r="E167">
        <v>149</v>
      </c>
      <c r="F167" s="1">
        <f>AVERAGE(CPI_Index_Jan13_Apr233[[#This Row],[Clothing]:[Clothing and footwear]])</f>
        <v>143</v>
      </c>
      <c r="G167" s="1">
        <f>AVERAGE('Complete data'!U167:W167,'Complete data'!Y167)</f>
        <v>131.33333333333334</v>
      </c>
      <c r="H167" s="1">
        <f>AVERAGE(CPI_Index_Jan13_Apr233[[#This Row],[Health]],CPI_Index_Jan13_Apr233[[#This Row],[Personal care and effects]])</f>
        <v>129.19999999999999</v>
      </c>
      <c r="I167">
        <v>131.5</v>
      </c>
      <c r="J167">
        <v>140.19999999999999</v>
      </c>
      <c r="K167" s="1">
        <f>AVERAGE(CPI_Index_Jan13_Apr233[[#This Row],[Miscellaneous]:[General index]])</f>
        <v>133.75</v>
      </c>
      <c r="L167" s="1">
        <f>SUM(CPI_Index_Jan13_Apr2334[[#This Row],[Food]:[Miscellaneous and General Index]])</f>
        <v>1095.8679487179488</v>
      </c>
    </row>
    <row r="168" spans="1:12" hidden="1" x14ac:dyDescent="0.3">
      <c r="A168" t="s">
        <v>33</v>
      </c>
      <c r="B168">
        <v>2017</v>
      </c>
      <c r="C168" t="s">
        <v>46</v>
      </c>
      <c r="D168" s="1">
        <f>AVERAGE(CPI_Index_Jan13_Apr233[[#This Row],[Cereals and products]:[Food and beverages]])</f>
        <v>136.38461538461536</v>
      </c>
      <c r="E168">
        <v>152.1</v>
      </c>
      <c r="F168" s="1">
        <f>AVERAGE(CPI_Index_Jan13_Apr233[[#This Row],[Clothing]:[Clothing and footwear]])</f>
        <v>129.46666666666667</v>
      </c>
      <c r="G168" s="1">
        <f>AVERAGE('Complete data'!U168:W168,'Complete data'!Y168)</f>
        <v>120.40000000000002</v>
      </c>
      <c r="H168" s="1">
        <f>AVERAGE(CPI_Index_Jan13_Apr233[[#This Row],[Health]],CPI_Index_Jan13_Apr233[[#This Row],[Personal care and effects]])</f>
        <v>124.5</v>
      </c>
      <c r="I168">
        <v>124.1</v>
      </c>
      <c r="J168">
        <v>135.69999999999999</v>
      </c>
      <c r="K168" s="1">
        <f>AVERAGE(CPI_Index_Jan13_Apr233[[#This Row],[Miscellaneous]:[General index]])</f>
        <v>128.25</v>
      </c>
      <c r="L168" s="1">
        <f>SUM(CPI_Index_Jan13_Apr2334[[#This Row],[Food]:[Miscellaneous and General Index]])</f>
        <v>1050.9012820512821</v>
      </c>
    </row>
    <row r="169" spans="1:12" hidden="1" x14ac:dyDescent="0.3">
      <c r="A169" t="s">
        <v>35</v>
      </c>
      <c r="B169">
        <v>2017</v>
      </c>
      <c r="C169" t="s">
        <v>46</v>
      </c>
      <c r="D169" s="1">
        <f>AVERAGE(CPI_Index_Jan13_Apr233[[#This Row],[Cereals and products]:[Food and beverages]])</f>
        <v>137.21538461538461</v>
      </c>
      <c r="E169">
        <v>149.80000000000001</v>
      </c>
      <c r="F169" s="1">
        <f>AVERAGE(CPI_Index_Jan13_Apr233[[#This Row],[Clothing]:[Clothing and footwear]])</f>
        <v>137.53333333333333</v>
      </c>
      <c r="G169" s="1">
        <f>AVERAGE('Complete data'!U169:W169,'Complete data'!Y169)</f>
        <v>126.63333333333334</v>
      </c>
      <c r="H169" s="1">
        <f>AVERAGE(CPI_Index_Jan13_Apr233[[#This Row],[Health]],CPI_Index_Jan13_Apr233[[#This Row],[Personal care and effects]])</f>
        <v>127.35</v>
      </c>
      <c r="I169">
        <v>127.3</v>
      </c>
      <c r="J169">
        <v>137.6</v>
      </c>
      <c r="K169" s="1">
        <f>AVERAGE(CPI_Index_Jan13_Apr233[[#This Row],[Miscellaneous]:[General index]])</f>
        <v>131.1</v>
      </c>
      <c r="L169" s="1">
        <f>SUM(CPI_Index_Jan13_Apr2334[[#This Row],[Food]:[Miscellaneous and General Index]])</f>
        <v>1074.5320512820513</v>
      </c>
    </row>
    <row r="170" spans="1:12" hidden="1" x14ac:dyDescent="0.3">
      <c r="A170" t="s">
        <v>30</v>
      </c>
      <c r="B170">
        <v>2017</v>
      </c>
      <c r="C170" t="s">
        <v>48</v>
      </c>
      <c r="D170" s="1">
        <f>AVERAGE(CPI_Index_Jan13_Apr233[[#This Row],[Cereals and products]:[Food and beverages]])</f>
        <v>137.25384615384615</v>
      </c>
      <c r="E170">
        <v>149.80000000000001</v>
      </c>
      <c r="F170" s="1">
        <f>AVERAGE(CPI_Index_Jan13_Apr233[[#This Row],[Clothing]:[Clothing and footwear]])</f>
        <v>143.66666666666666</v>
      </c>
      <c r="G170" s="1">
        <f>AVERAGE('Complete data'!U170:W170,'Complete data'!Y170)</f>
        <v>132.16666666666666</v>
      </c>
      <c r="H170" s="1">
        <f>AVERAGE(CPI_Index_Jan13_Apr233[[#This Row],[Health]],CPI_Index_Jan13_Apr233[[#This Row],[Personal care and effects]])</f>
        <v>130.05000000000001</v>
      </c>
      <c r="I170">
        <v>132.30000000000001</v>
      </c>
      <c r="J170">
        <v>139.6</v>
      </c>
      <c r="K170" s="1">
        <f>AVERAGE(CPI_Index_Jan13_Apr233[[#This Row],[Miscellaneous]:[General index]])</f>
        <v>133.94999999999999</v>
      </c>
      <c r="L170" s="1">
        <f>SUM(CPI_Index_Jan13_Apr2334[[#This Row],[Food]:[Miscellaneous and General Index]])</f>
        <v>1098.7871794871794</v>
      </c>
    </row>
    <row r="171" spans="1:12" hidden="1" x14ac:dyDescent="0.3">
      <c r="A171" t="s">
        <v>33</v>
      </c>
      <c r="B171">
        <v>2017</v>
      </c>
      <c r="C171" t="s">
        <v>48</v>
      </c>
      <c r="D171" s="1">
        <f>AVERAGE(CPI_Index_Jan13_Apr233[[#This Row],[Cereals and products]:[Food and beverages]])</f>
        <v>134.59230769230768</v>
      </c>
      <c r="E171">
        <v>153.6</v>
      </c>
      <c r="F171" s="1">
        <f>AVERAGE(CPI_Index_Jan13_Apr233[[#This Row],[Clothing]:[Clothing and footwear]])</f>
        <v>129.96666666666667</v>
      </c>
      <c r="G171" s="1">
        <f>AVERAGE('Complete data'!U171:W171,'Complete data'!Y171)</f>
        <v>121.46666666666665</v>
      </c>
      <c r="H171" s="1">
        <f>AVERAGE(CPI_Index_Jan13_Apr233[[#This Row],[Health]],CPI_Index_Jan13_Apr233[[#This Row],[Personal care and effects]])</f>
        <v>125.25</v>
      </c>
      <c r="I171">
        <v>124.5</v>
      </c>
      <c r="J171">
        <v>135.9</v>
      </c>
      <c r="K171" s="1">
        <f>AVERAGE(CPI_Index_Jan13_Apr233[[#This Row],[Miscellaneous]:[General index]])</f>
        <v>128.44999999999999</v>
      </c>
      <c r="L171" s="1">
        <f>SUM(CPI_Index_Jan13_Apr2334[[#This Row],[Food]:[Miscellaneous and General Index]])</f>
        <v>1053.7256410256409</v>
      </c>
    </row>
    <row r="172" spans="1:12" hidden="1" x14ac:dyDescent="0.3">
      <c r="A172" t="s">
        <v>35</v>
      </c>
      <c r="B172">
        <v>2017</v>
      </c>
      <c r="C172" t="s">
        <v>48</v>
      </c>
      <c r="D172" s="1">
        <f>AVERAGE(CPI_Index_Jan13_Apr233[[#This Row],[Cereals and products]:[Food and beverages]])</f>
        <v>136.15384615384613</v>
      </c>
      <c r="E172">
        <v>150.80000000000001</v>
      </c>
      <c r="F172" s="1">
        <f>AVERAGE(CPI_Index_Jan13_Apr233[[#This Row],[Clothing]:[Clothing and footwear]])</f>
        <v>138.16666666666666</v>
      </c>
      <c r="G172" s="1">
        <f>AVERAGE('Complete data'!U172:W172,'Complete data'!Y172)</f>
        <v>127.53333333333335</v>
      </c>
      <c r="H172" s="1">
        <f>AVERAGE(CPI_Index_Jan13_Apr233[[#This Row],[Health]],CPI_Index_Jan13_Apr233[[#This Row],[Personal care and effects]])</f>
        <v>128.15</v>
      </c>
      <c r="I172">
        <v>127.9</v>
      </c>
      <c r="J172">
        <v>137.4</v>
      </c>
      <c r="K172" s="1">
        <f>AVERAGE(CPI_Index_Jan13_Apr233[[#This Row],[Miscellaneous]:[General index]])</f>
        <v>131.35</v>
      </c>
      <c r="L172" s="1">
        <f>SUM(CPI_Index_Jan13_Apr2334[[#This Row],[Food]:[Miscellaneous and General Index]])</f>
        <v>1077.4538461538459</v>
      </c>
    </row>
    <row r="173" spans="1:12" hidden="1" x14ac:dyDescent="0.3">
      <c r="A173" t="s">
        <v>30</v>
      </c>
      <c r="B173">
        <v>2017</v>
      </c>
      <c r="C173" t="s">
        <v>50</v>
      </c>
      <c r="D173" s="1">
        <f>AVERAGE(CPI_Index_Jan13_Apr233[[#This Row],[Cereals and products]:[Food and beverages]])</f>
        <v>137.76153846153846</v>
      </c>
      <c r="E173">
        <v>150.5</v>
      </c>
      <c r="F173" s="1">
        <f>AVERAGE(CPI_Index_Jan13_Apr233[[#This Row],[Clothing]:[Clothing and footwear]])</f>
        <v>144.66666666666666</v>
      </c>
      <c r="G173" s="1">
        <f>AVERAGE('Complete data'!U173:W173,'Complete data'!Y173)</f>
        <v>132.5</v>
      </c>
      <c r="H173" s="1">
        <f>AVERAGE(CPI_Index_Jan13_Apr233[[#This Row],[Health]],CPI_Index_Jan13_Apr233[[#This Row],[Personal care and effects]])</f>
        <v>130.80000000000001</v>
      </c>
      <c r="I173">
        <v>133</v>
      </c>
      <c r="J173">
        <v>140.1</v>
      </c>
      <c r="K173" s="1">
        <f>AVERAGE(CPI_Index_Jan13_Apr233[[#This Row],[Miscellaneous]:[General index]])</f>
        <v>134.5</v>
      </c>
      <c r="L173" s="1">
        <f>SUM(CPI_Index_Jan13_Apr2334[[#This Row],[Food]:[Miscellaneous and General Index]])</f>
        <v>1103.8282051282054</v>
      </c>
    </row>
    <row r="174" spans="1:12" hidden="1" x14ac:dyDescent="0.3">
      <c r="A174" t="s">
        <v>33</v>
      </c>
      <c r="B174">
        <v>2017</v>
      </c>
      <c r="C174" t="s">
        <v>50</v>
      </c>
      <c r="D174" s="1">
        <f>AVERAGE(CPI_Index_Jan13_Apr233[[#This Row],[Cereals and products]:[Food and beverages]])</f>
        <v>135.82307692307691</v>
      </c>
      <c r="E174">
        <v>154.6</v>
      </c>
      <c r="F174" s="1">
        <f>AVERAGE(CPI_Index_Jan13_Apr233[[#This Row],[Clothing]:[Clothing and footwear]])</f>
        <v>130.5</v>
      </c>
      <c r="G174" s="1">
        <f>AVERAGE('Complete data'!U174:W174,'Complete data'!Y174)</f>
        <v>121.96666666666665</v>
      </c>
      <c r="H174" s="1">
        <f>AVERAGE(CPI_Index_Jan13_Apr233[[#This Row],[Health]],CPI_Index_Jan13_Apr233[[#This Row],[Personal care and effects]])</f>
        <v>125.6</v>
      </c>
      <c r="I174">
        <v>124.8</v>
      </c>
      <c r="J174">
        <v>136.30000000000001</v>
      </c>
      <c r="K174" s="1">
        <f>AVERAGE(CPI_Index_Jan13_Apr233[[#This Row],[Miscellaneous]:[General index]])</f>
        <v>129</v>
      </c>
      <c r="L174" s="1">
        <f>SUM(CPI_Index_Jan13_Apr2334[[#This Row],[Food]:[Miscellaneous and General Index]])</f>
        <v>1058.5897435897436</v>
      </c>
    </row>
    <row r="175" spans="1:12" hidden="1" x14ac:dyDescent="0.3">
      <c r="A175" t="s">
        <v>35</v>
      </c>
      <c r="B175">
        <v>2017</v>
      </c>
      <c r="C175" t="s">
        <v>50</v>
      </c>
      <c r="D175" s="1">
        <f>AVERAGE(CPI_Index_Jan13_Apr233[[#This Row],[Cereals and products]:[Food and beverages]])</f>
        <v>136.89999999999998</v>
      </c>
      <c r="E175">
        <v>151.6</v>
      </c>
      <c r="F175" s="1">
        <f>AVERAGE(CPI_Index_Jan13_Apr233[[#This Row],[Clothing]:[Clothing and footwear]])</f>
        <v>138.96666666666667</v>
      </c>
      <c r="G175" s="1">
        <f>AVERAGE('Complete data'!U175:W175,'Complete data'!Y175)</f>
        <v>127.86666666666666</v>
      </c>
      <c r="H175" s="1">
        <f>AVERAGE(CPI_Index_Jan13_Apr233[[#This Row],[Health]],CPI_Index_Jan13_Apr233[[#This Row],[Personal care and effects]])</f>
        <v>128.75</v>
      </c>
      <c r="I175">
        <v>128.4</v>
      </c>
      <c r="J175">
        <v>137.9</v>
      </c>
      <c r="K175" s="1">
        <f>AVERAGE(CPI_Index_Jan13_Apr233[[#This Row],[Miscellaneous]:[General index]])</f>
        <v>131.9</v>
      </c>
      <c r="L175" s="1">
        <f>SUM(CPI_Index_Jan13_Apr2334[[#This Row],[Food]:[Miscellaneous and General Index]])</f>
        <v>1082.2833333333333</v>
      </c>
    </row>
    <row r="176" spans="1:12" hidden="1" x14ac:dyDescent="0.3">
      <c r="A176" t="s">
        <v>30</v>
      </c>
      <c r="B176">
        <v>2017</v>
      </c>
      <c r="C176" t="s">
        <v>52</v>
      </c>
      <c r="D176" s="1">
        <f>AVERAGE(CPI_Index_Jan13_Apr233[[#This Row],[Cereals and products]:[Food and beverages]])</f>
        <v>139.82307692307694</v>
      </c>
      <c r="E176">
        <v>152.1</v>
      </c>
      <c r="F176" s="1">
        <f>AVERAGE(CPI_Index_Jan13_Apr233[[#This Row],[Clothing]:[Clothing and footwear]])</f>
        <v>145.66666666666666</v>
      </c>
      <c r="G176" s="1">
        <f>AVERAGE('Complete data'!U176:W176,'Complete data'!Y176)</f>
        <v>134.03333333333333</v>
      </c>
      <c r="H176" s="1">
        <f>AVERAGE(CPI_Index_Jan13_Apr233[[#This Row],[Health]],CPI_Index_Jan13_Apr233[[#This Row],[Personal care and effects]])</f>
        <v>131.94999999999999</v>
      </c>
      <c r="I176">
        <v>133.69999999999999</v>
      </c>
      <c r="J176">
        <v>141.5</v>
      </c>
      <c r="K176" s="1">
        <f>AVERAGE(CPI_Index_Jan13_Apr233[[#This Row],[Miscellaneous]:[General index]])</f>
        <v>135.85</v>
      </c>
      <c r="L176" s="1">
        <f>SUM(CPI_Index_Jan13_Apr2334[[#This Row],[Food]:[Miscellaneous and General Index]])</f>
        <v>1114.6230769230767</v>
      </c>
    </row>
    <row r="177" spans="1:12" hidden="1" x14ac:dyDescent="0.3">
      <c r="A177" t="s">
        <v>33</v>
      </c>
      <c r="B177">
        <v>2017</v>
      </c>
      <c r="C177" t="s">
        <v>52</v>
      </c>
      <c r="D177" s="1">
        <f>AVERAGE(CPI_Index_Jan13_Apr233[[#This Row],[Cereals and products]:[Food and beverages]])</f>
        <v>138.2076923076923</v>
      </c>
      <c r="E177">
        <v>156.19999999999999</v>
      </c>
      <c r="F177" s="1">
        <f>AVERAGE(CPI_Index_Jan13_Apr233[[#This Row],[Clothing]:[Clothing and footwear]])</f>
        <v>131.29999999999998</v>
      </c>
      <c r="G177" s="1">
        <f>AVERAGE('Complete data'!U177:W177,'Complete data'!Y177)</f>
        <v>123.26666666666667</v>
      </c>
      <c r="H177" s="1">
        <f>AVERAGE(CPI_Index_Jan13_Apr233[[#This Row],[Health]],CPI_Index_Jan13_Apr233[[#This Row],[Personal care and effects]])</f>
        <v>126.15</v>
      </c>
      <c r="I177">
        <v>125.1</v>
      </c>
      <c r="J177">
        <v>136.6</v>
      </c>
      <c r="K177" s="1">
        <f>AVERAGE(CPI_Index_Jan13_Apr233[[#This Row],[Miscellaneous]:[General index]])</f>
        <v>129.85000000000002</v>
      </c>
      <c r="L177" s="1">
        <f>SUM(CPI_Index_Jan13_Apr2334[[#This Row],[Food]:[Miscellaneous and General Index]])</f>
        <v>1066.6743589743589</v>
      </c>
    </row>
    <row r="178" spans="1:12" hidden="1" x14ac:dyDescent="0.3">
      <c r="A178" t="s">
        <v>35</v>
      </c>
      <c r="B178">
        <v>2017</v>
      </c>
      <c r="C178" t="s">
        <v>52</v>
      </c>
      <c r="D178" s="1">
        <f>AVERAGE(CPI_Index_Jan13_Apr233[[#This Row],[Cereals and products]:[Food and beverages]])</f>
        <v>139.09230769230768</v>
      </c>
      <c r="E178">
        <v>153.19999999999999</v>
      </c>
      <c r="F178" s="1">
        <f>AVERAGE(CPI_Index_Jan13_Apr233[[#This Row],[Clothing]:[Clothing and footwear]])</f>
        <v>139.86666666666667</v>
      </c>
      <c r="G178" s="1">
        <f>AVERAGE('Complete data'!U178:W178,'Complete data'!Y178)</f>
        <v>129.33333333333334</v>
      </c>
      <c r="H178" s="1">
        <f>AVERAGE(CPI_Index_Jan13_Apr233[[#This Row],[Health]],CPI_Index_Jan13_Apr233[[#This Row],[Personal care and effects]])</f>
        <v>129.69999999999999</v>
      </c>
      <c r="I178">
        <v>128.9</v>
      </c>
      <c r="J178">
        <v>138.6</v>
      </c>
      <c r="K178" s="1">
        <f>AVERAGE(CPI_Index_Jan13_Apr233[[#This Row],[Miscellaneous]:[General index]])</f>
        <v>133</v>
      </c>
      <c r="L178" s="1">
        <f>SUM(CPI_Index_Jan13_Apr2334[[#This Row],[Food]:[Miscellaneous and General Index]])</f>
        <v>1091.6923076923076</v>
      </c>
    </row>
    <row r="179" spans="1:12" hidden="1" x14ac:dyDescent="0.3">
      <c r="A179" t="s">
        <v>30</v>
      </c>
      <c r="B179">
        <v>2017</v>
      </c>
      <c r="C179" t="s">
        <v>54</v>
      </c>
      <c r="D179" s="1">
        <f>AVERAGE(CPI_Index_Jan13_Apr233[[#This Row],[Cereals and products]:[Food and beverages]])</f>
        <v>139.50769230769231</v>
      </c>
      <c r="E179">
        <v>153.19999999999999</v>
      </c>
      <c r="F179" s="1">
        <f>AVERAGE(CPI_Index_Jan13_Apr233[[#This Row],[Clothing]:[Clothing and footwear]])</f>
        <v>145.69999999999999</v>
      </c>
      <c r="G179" s="1">
        <f>AVERAGE('Complete data'!U179:W179,'Complete data'!Y179)</f>
        <v>134.70000000000002</v>
      </c>
      <c r="H179" s="1">
        <f>AVERAGE(CPI_Index_Jan13_Apr233[[#This Row],[Health]],CPI_Index_Jan13_Apr233[[#This Row],[Personal care and effects]])</f>
        <v>131.94999999999999</v>
      </c>
      <c r="I179">
        <v>133.4</v>
      </c>
      <c r="J179">
        <v>141.1</v>
      </c>
      <c r="K179" s="1">
        <f>AVERAGE(CPI_Index_Jan13_Apr233[[#This Row],[Miscellaneous]:[General index]])</f>
        <v>135.85000000000002</v>
      </c>
      <c r="L179" s="1">
        <f>SUM(CPI_Index_Jan13_Apr2334[[#This Row],[Food]:[Miscellaneous and General Index]])</f>
        <v>1115.4076923076923</v>
      </c>
    </row>
    <row r="180" spans="1:12" hidden="1" x14ac:dyDescent="0.3">
      <c r="A180" t="s">
        <v>33</v>
      </c>
      <c r="B180">
        <v>2017</v>
      </c>
      <c r="C180" t="s">
        <v>54</v>
      </c>
      <c r="D180" s="1">
        <f>AVERAGE(CPI_Index_Jan13_Apr233[[#This Row],[Cereals and products]:[Food and beverages]])</f>
        <v>135.96153846153845</v>
      </c>
      <c r="E180">
        <v>157</v>
      </c>
      <c r="F180" s="1">
        <f>AVERAGE(CPI_Index_Jan13_Apr233[[#This Row],[Clothing]:[Clothing and footwear]])</f>
        <v>131.73333333333332</v>
      </c>
      <c r="G180" s="1">
        <f>AVERAGE('Complete data'!U180:W180,'Complete data'!Y180)</f>
        <v>123.80000000000001</v>
      </c>
      <c r="H180" s="1">
        <f>AVERAGE(CPI_Index_Jan13_Apr233[[#This Row],[Health]],CPI_Index_Jan13_Apr233[[#This Row],[Personal care and effects]])</f>
        <v>126.39999999999999</v>
      </c>
      <c r="I180">
        <v>125.6</v>
      </c>
      <c r="J180">
        <v>136.69999999999999</v>
      </c>
      <c r="K180" s="1">
        <f>AVERAGE(CPI_Index_Jan13_Apr233[[#This Row],[Miscellaneous]:[General index]])</f>
        <v>129.6</v>
      </c>
      <c r="L180" s="1">
        <f>SUM(CPI_Index_Jan13_Apr2334[[#This Row],[Food]:[Miscellaneous and General Index]])</f>
        <v>1066.7948717948718</v>
      </c>
    </row>
    <row r="181" spans="1:12" hidden="1" x14ac:dyDescent="0.3">
      <c r="A181" t="s">
        <v>35</v>
      </c>
      <c r="B181">
        <v>2017</v>
      </c>
      <c r="C181" t="s">
        <v>54</v>
      </c>
      <c r="D181" s="1">
        <f>AVERAGE(CPI_Index_Jan13_Apr233[[#This Row],[Cereals and products]:[Food and beverages]])</f>
        <v>138.07692307692307</v>
      </c>
      <c r="E181">
        <v>154.19999999999999</v>
      </c>
      <c r="F181" s="1">
        <f>AVERAGE(CPI_Index_Jan13_Apr233[[#This Row],[Clothing]:[Clothing and footwear]])</f>
        <v>140.06666666666666</v>
      </c>
      <c r="G181" s="1">
        <f>AVERAGE('Complete data'!U181:W181,'Complete data'!Y181)</f>
        <v>129.93333333333331</v>
      </c>
      <c r="H181" s="1">
        <f>AVERAGE(CPI_Index_Jan13_Apr233[[#This Row],[Health]],CPI_Index_Jan13_Apr233[[#This Row],[Personal care and effects]])</f>
        <v>129.80000000000001</v>
      </c>
      <c r="I181">
        <v>129</v>
      </c>
      <c r="J181">
        <v>138.5</v>
      </c>
      <c r="K181" s="1">
        <f>AVERAGE(CPI_Index_Jan13_Apr233[[#This Row],[Miscellaneous]:[General index]])</f>
        <v>132.89999999999998</v>
      </c>
      <c r="L181" s="1">
        <f>SUM(CPI_Index_Jan13_Apr2334[[#This Row],[Food]:[Miscellaneous and General Index]])</f>
        <v>1092.476923076923</v>
      </c>
    </row>
    <row r="182" spans="1:12" hidden="1" x14ac:dyDescent="0.3">
      <c r="A182" t="s">
        <v>30</v>
      </c>
      <c r="B182">
        <v>2018</v>
      </c>
      <c r="C182" t="s">
        <v>31</v>
      </c>
      <c r="D182" s="1">
        <f>AVERAGE(CPI_Index_Jan13_Apr233[[#This Row],[Cereals and products]:[Food and beverages]])</f>
        <v>138.51538461538462</v>
      </c>
      <c r="E182">
        <v>153.6</v>
      </c>
      <c r="F182" s="1">
        <f>AVERAGE(CPI_Index_Jan13_Apr233[[#This Row],[Clothing]:[Clothing and footwear]])</f>
        <v>146.03333333333333</v>
      </c>
      <c r="G182" s="1">
        <f>AVERAGE('Complete data'!U182:W182,'Complete data'!Y182)</f>
        <v>134.93333333333334</v>
      </c>
      <c r="H182" s="1">
        <f>AVERAGE(CPI_Index_Jan13_Apr233[[#This Row],[Health]],CPI_Index_Jan13_Apr233[[#This Row],[Personal care and effects]])</f>
        <v>132.30000000000001</v>
      </c>
      <c r="I182">
        <v>134.30000000000001</v>
      </c>
      <c r="J182">
        <v>141.6</v>
      </c>
      <c r="K182" s="1">
        <f>AVERAGE(CPI_Index_Jan13_Apr233[[#This Row],[Miscellaneous]:[General index]])</f>
        <v>135.80000000000001</v>
      </c>
      <c r="L182" s="1">
        <f>SUM(CPI_Index_Jan13_Apr2334[[#This Row],[Food]:[Miscellaneous and General Index]])</f>
        <v>1117.0820512820512</v>
      </c>
    </row>
    <row r="183" spans="1:12" hidden="1" x14ac:dyDescent="0.3">
      <c r="A183" t="s">
        <v>33</v>
      </c>
      <c r="B183">
        <v>2018</v>
      </c>
      <c r="C183" t="s">
        <v>31</v>
      </c>
      <c r="D183" s="1">
        <f>AVERAGE(CPI_Index_Jan13_Apr233[[#This Row],[Cereals and products]:[Food and beverages]])</f>
        <v>134.48461538461541</v>
      </c>
      <c r="E183">
        <v>157.69999999999999</v>
      </c>
      <c r="F183" s="1">
        <f>AVERAGE(CPI_Index_Jan13_Apr233[[#This Row],[Clothing]:[Clothing and footwear]])</f>
        <v>132.1</v>
      </c>
      <c r="G183" s="1">
        <f>AVERAGE('Complete data'!U183:W183,'Complete data'!Y183)</f>
        <v>124.36666666666667</v>
      </c>
      <c r="H183" s="1">
        <f>AVERAGE(CPI_Index_Jan13_Apr233[[#This Row],[Health]],CPI_Index_Jan13_Apr233[[#This Row],[Personal care and effects]])</f>
        <v>127.25</v>
      </c>
      <c r="I183">
        <v>126.2</v>
      </c>
      <c r="J183">
        <v>137.1</v>
      </c>
      <c r="K183" s="1">
        <f>AVERAGE(CPI_Index_Jan13_Apr233[[#This Row],[Miscellaneous]:[General index]])</f>
        <v>129.94999999999999</v>
      </c>
      <c r="L183" s="1">
        <f>SUM(CPI_Index_Jan13_Apr2334[[#This Row],[Food]:[Miscellaneous and General Index]])</f>
        <v>1069.1512820512821</v>
      </c>
    </row>
    <row r="184" spans="1:12" hidden="1" x14ac:dyDescent="0.3">
      <c r="A184" t="s">
        <v>35</v>
      </c>
      <c r="B184">
        <v>2018</v>
      </c>
      <c r="C184" t="s">
        <v>31</v>
      </c>
      <c r="D184" s="1">
        <f>AVERAGE(CPI_Index_Jan13_Apr233[[#This Row],[Cereals and products]:[Food and beverages]])</f>
        <v>136.91538461538462</v>
      </c>
      <c r="E184">
        <v>154.69999999999999</v>
      </c>
      <c r="F184" s="1">
        <f>AVERAGE(CPI_Index_Jan13_Apr233[[#This Row],[Clothing]:[Clothing and footwear]])</f>
        <v>140.43333333333334</v>
      </c>
      <c r="G184" s="1">
        <f>AVERAGE('Complete data'!U184:W184,'Complete data'!Y184)</f>
        <v>130.26666666666668</v>
      </c>
      <c r="H184" s="1">
        <f>AVERAGE(CPI_Index_Jan13_Apr233[[#This Row],[Health]],CPI_Index_Jan13_Apr233[[#This Row],[Personal care and effects]])</f>
        <v>130.30000000000001</v>
      </c>
      <c r="I184">
        <v>129.69999999999999</v>
      </c>
      <c r="J184">
        <v>139</v>
      </c>
      <c r="K184" s="1">
        <f>AVERAGE(CPI_Index_Jan13_Apr233[[#This Row],[Miscellaneous]:[General index]])</f>
        <v>133</v>
      </c>
      <c r="L184" s="1">
        <f>SUM(CPI_Index_Jan13_Apr2334[[#This Row],[Food]:[Miscellaneous and General Index]])</f>
        <v>1094.3153846153848</v>
      </c>
    </row>
    <row r="185" spans="1:12" hidden="1" x14ac:dyDescent="0.3">
      <c r="A185" t="s">
        <v>30</v>
      </c>
      <c r="B185">
        <v>2018</v>
      </c>
      <c r="C185" t="s">
        <v>36</v>
      </c>
      <c r="D185" s="1">
        <f>AVERAGE(CPI_Index_Jan13_Apr233[[#This Row],[Cereals and products]:[Food and beverages]])</f>
        <v>137.03846153846155</v>
      </c>
      <c r="E185">
        <v>153.30000000000001</v>
      </c>
      <c r="F185" s="1">
        <f>AVERAGE(CPI_Index_Jan13_Apr233[[#This Row],[Clothing]:[Clothing and footwear]])</f>
        <v>146.30000000000001</v>
      </c>
      <c r="G185" s="1">
        <f>AVERAGE('Complete data'!U185:W185,'Complete data'!Y185)</f>
        <v>135.20000000000002</v>
      </c>
      <c r="H185" s="1">
        <f>AVERAGE(CPI_Index_Jan13_Apr233[[#This Row],[Health]],CPI_Index_Jan13_Apr233[[#This Row],[Personal care and effects]])</f>
        <v>132.5</v>
      </c>
      <c r="I185">
        <v>134.30000000000001</v>
      </c>
      <c r="J185">
        <v>141.5</v>
      </c>
      <c r="K185" s="1">
        <f>AVERAGE(CPI_Index_Jan13_Apr233[[#This Row],[Miscellaneous]:[General index]])</f>
        <v>135.5</v>
      </c>
      <c r="L185" s="1">
        <f>SUM(CPI_Index_Jan13_Apr2334[[#This Row],[Food]:[Miscellaneous and General Index]])</f>
        <v>1115.6384615384616</v>
      </c>
    </row>
    <row r="186" spans="1:12" hidden="1" x14ac:dyDescent="0.3">
      <c r="A186" t="s">
        <v>33</v>
      </c>
      <c r="B186">
        <v>2018</v>
      </c>
      <c r="C186" t="s">
        <v>36</v>
      </c>
      <c r="D186" s="1">
        <f>AVERAGE(CPI_Index_Jan13_Apr233[[#This Row],[Cereals and products]:[Food and beverages]])</f>
        <v>132.91538461538462</v>
      </c>
      <c r="E186">
        <v>159.30000000000001</v>
      </c>
      <c r="F186" s="1">
        <f>AVERAGE(CPI_Index_Jan13_Apr233[[#This Row],[Clothing]:[Clothing and footwear]])</f>
        <v>132.36666666666665</v>
      </c>
      <c r="G186" s="1">
        <f>AVERAGE('Complete data'!U186:W186,'Complete data'!Y186)</f>
        <v>124.86666666666667</v>
      </c>
      <c r="H186" s="1">
        <f>AVERAGE(CPI_Index_Jan13_Apr233[[#This Row],[Health]],CPI_Index_Jan13_Apr233[[#This Row],[Personal care and effects]])</f>
        <v>128</v>
      </c>
      <c r="I186">
        <v>126.5</v>
      </c>
      <c r="J186">
        <v>137.19999999999999</v>
      </c>
      <c r="K186" s="1">
        <f>AVERAGE(CPI_Index_Jan13_Apr233[[#This Row],[Miscellaneous]:[General index]])</f>
        <v>130.25</v>
      </c>
      <c r="L186" s="1">
        <f>SUM(CPI_Index_Jan13_Apr2334[[#This Row],[Food]:[Miscellaneous and General Index]])</f>
        <v>1071.3987179487181</v>
      </c>
    </row>
    <row r="187" spans="1:12" hidden="1" x14ac:dyDescent="0.3">
      <c r="A187" t="s">
        <v>35</v>
      </c>
      <c r="B187">
        <v>2018</v>
      </c>
      <c r="C187" t="s">
        <v>36</v>
      </c>
      <c r="D187" s="1">
        <f>AVERAGE(CPI_Index_Jan13_Apr233[[#This Row],[Cereals and products]:[Food and beverages]])</f>
        <v>135.4153846153846</v>
      </c>
      <c r="E187">
        <v>154.9</v>
      </c>
      <c r="F187" s="1">
        <f>AVERAGE(CPI_Index_Jan13_Apr233[[#This Row],[Clothing]:[Clothing and footwear]])</f>
        <v>140.66666666666666</v>
      </c>
      <c r="G187" s="1">
        <f>AVERAGE('Complete data'!U187:W187,'Complete data'!Y187)</f>
        <v>130.69999999999999</v>
      </c>
      <c r="H187" s="1">
        <f>AVERAGE(CPI_Index_Jan13_Apr233[[#This Row],[Health]],CPI_Index_Jan13_Apr233[[#This Row],[Personal care and effects]])</f>
        <v>130.75</v>
      </c>
      <c r="I187">
        <v>129.9</v>
      </c>
      <c r="J187">
        <v>139</v>
      </c>
      <c r="K187" s="1">
        <f>AVERAGE(CPI_Index_Jan13_Apr233[[#This Row],[Miscellaneous]:[General index]])</f>
        <v>133</v>
      </c>
      <c r="L187" s="1">
        <f>SUM(CPI_Index_Jan13_Apr2334[[#This Row],[Food]:[Miscellaneous and General Index]])</f>
        <v>1094.332051282051</v>
      </c>
    </row>
    <row r="188" spans="1:12" hidden="1" x14ac:dyDescent="0.3">
      <c r="A188" t="s">
        <v>30</v>
      </c>
      <c r="B188">
        <v>2018</v>
      </c>
      <c r="C188" t="s">
        <v>38</v>
      </c>
      <c r="D188" s="1">
        <f>AVERAGE(CPI_Index_Jan13_Apr233[[#This Row],[Cereals and products]:[Food and beverages]])</f>
        <v>137.07692307692307</v>
      </c>
      <c r="E188">
        <v>155.1</v>
      </c>
      <c r="F188" s="1">
        <f>AVERAGE(CPI_Index_Jan13_Apr233[[#This Row],[Clothing]:[Clothing and footwear]])</f>
        <v>146.83333333333334</v>
      </c>
      <c r="G188" s="1">
        <f>AVERAGE('Complete data'!U188:W188,'Complete data'!Y188)</f>
        <v>135.70000000000002</v>
      </c>
      <c r="H188" s="1">
        <f>AVERAGE(CPI_Index_Jan13_Apr233[[#This Row],[Health]],CPI_Index_Jan13_Apr233[[#This Row],[Personal care and effects]])</f>
        <v>133</v>
      </c>
      <c r="I188">
        <v>135.1</v>
      </c>
      <c r="J188">
        <v>142.69999999999999</v>
      </c>
      <c r="K188" s="1">
        <f>AVERAGE(CPI_Index_Jan13_Apr233[[#This Row],[Miscellaneous]:[General index]])</f>
        <v>136</v>
      </c>
      <c r="L188" s="1">
        <f>SUM(CPI_Index_Jan13_Apr2334[[#This Row],[Food]:[Miscellaneous and General Index]])</f>
        <v>1121.5102564102565</v>
      </c>
    </row>
    <row r="189" spans="1:12" hidden="1" x14ac:dyDescent="0.3">
      <c r="A189" t="s">
        <v>33</v>
      </c>
      <c r="B189">
        <v>2018</v>
      </c>
      <c r="C189" t="s">
        <v>38</v>
      </c>
      <c r="D189" s="1">
        <f>AVERAGE(CPI_Index_Jan13_Apr233[[#This Row],[Cereals and products]:[Food and beverages]])</f>
        <v>131.96153846153845</v>
      </c>
      <c r="E189">
        <v>159.69999999999999</v>
      </c>
      <c r="F189" s="1">
        <f>AVERAGE(CPI_Index_Jan13_Apr233[[#This Row],[Clothing]:[Clothing and footwear]])</f>
        <v>132.86666666666665</v>
      </c>
      <c r="G189" s="1">
        <f>AVERAGE('Complete data'!U189:W189,'Complete data'!Y189)</f>
        <v>125.00000000000001</v>
      </c>
      <c r="H189" s="1">
        <f>AVERAGE(CPI_Index_Jan13_Apr233[[#This Row],[Health]],CPI_Index_Jan13_Apr233[[#This Row],[Personal care and effects]])</f>
        <v>128.6</v>
      </c>
      <c r="I189">
        <v>126.8</v>
      </c>
      <c r="J189">
        <v>137.80000000000001</v>
      </c>
      <c r="K189" s="1">
        <f>AVERAGE(CPI_Index_Jan13_Apr233[[#This Row],[Miscellaneous]:[General index]])</f>
        <v>130.55000000000001</v>
      </c>
      <c r="L189" s="1">
        <f>SUM(CPI_Index_Jan13_Apr2334[[#This Row],[Food]:[Miscellaneous and General Index]])</f>
        <v>1073.2782051282049</v>
      </c>
    </row>
    <row r="190" spans="1:12" hidden="1" x14ac:dyDescent="0.3">
      <c r="A190" t="s">
        <v>35</v>
      </c>
      <c r="B190">
        <v>2018</v>
      </c>
      <c r="C190" t="s">
        <v>38</v>
      </c>
      <c r="D190" s="1">
        <f>AVERAGE(CPI_Index_Jan13_Apr233[[#This Row],[Cereals and products]:[Food and beverages]])</f>
        <v>135.07692307692307</v>
      </c>
      <c r="E190">
        <v>156.30000000000001</v>
      </c>
      <c r="F190" s="1">
        <f>AVERAGE(CPI_Index_Jan13_Apr233[[#This Row],[Clothing]:[Clothing and footwear]])</f>
        <v>141.20000000000002</v>
      </c>
      <c r="G190" s="1">
        <f>AVERAGE('Complete data'!U190:W190,'Complete data'!Y190)</f>
        <v>131.03333333333333</v>
      </c>
      <c r="H190" s="1">
        <f>AVERAGE(CPI_Index_Jan13_Apr233[[#This Row],[Health]],CPI_Index_Jan13_Apr233[[#This Row],[Personal care and effects]])</f>
        <v>131.25</v>
      </c>
      <c r="I190">
        <v>130.4</v>
      </c>
      <c r="J190">
        <v>139.80000000000001</v>
      </c>
      <c r="K190" s="1">
        <f>AVERAGE(CPI_Index_Jan13_Apr233[[#This Row],[Miscellaneous]:[General index]])</f>
        <v>133.4</v>
      </c>
      <c r="L190" s="1">
        <f>SUM(CPI_Index_Jan13_Apr2334[[#This Row],[Food]:[Miscellaneous and General Index]])</f>
        <v>1098.4602564102565</v>
      </c>
    </row>
    <row r="191" spans="1:12" hidden="1" x14ac:dyDescent="0.3">
      <c r="A191" t="s">
        <v>30</v>
      </c>
      <c r="B191">
        <v>2018</v>
      </c>
      <c r="C191" t="s">
        <v>39</v>
      </c>
      <c r="D191" s="1">
        <f>AVERAGE(CPI_Index_Jan13_Apr233[[#This Row],[Cereals and products]:[Food and beverages]])</f>
        <v>136.92307692307693</v>
      </c>
      <c r="E191">
        <v>156.1</v>
      </c>
      <c r="F191" s="1">
        <f>AVERAGE(CPI_Index_Jan13_Apr233[[#This Row],[Clothing]:[Clothing and footwear]])</f>
        <v>147.5</v>
      </c>
      <c r="G191" s="1">
        <f>AVERAGE('Complete data'!U191:W191,'Complete data'!Y191)</f>
        <v>136.66666666666669</v>
      </c>
      <c r="H191" s="1">
        <f>AVERAGE(CPI_Index_Jan13_Apr233[[#This Row],[Health]],CPI_Index_Jan13_Apr233[[#This Row],[Personal care and effects]])</f>
        <v>134</v>
      </c>
      <c r="I191">
        <v>136</v>
      </c>
      <c r="J191">
        <v>143.69999999999999</v>
      </c>
      <c r="K191" s="1">
        <f>AVERAGE(CPI_Index_Jan13_Apr233[[#This Row],[Miscellaneous]:[General index]])</f>
        <v>136.64999999999998</v>
      </c>
      <c r="L191" s="1">
        <f>SUM(CPI_Index_Jan13_Apr2334[[#This Row],[Food]:[Miscellaneous and General Index]])</f>
        <v>1127.5397435897435</v>
      </c>
    </row>
    <row r="192" spans="1:12" hidden="1" x14ac:dyDescent="0.3">
      <c r="A192" t="s">
        <v>33</v>
      </c>
      <c r="B192">
        <v>2018</v>
      </c>
      <c r="C192" t="s">
        <v>39</v>
      </c>
      <c r="D192" s="1">
        <f>AVERAGE(CPI_Index_Jan13_Apr233[[#This Row],[Cereals and products]:[Food and beverages]])</f>
        <v>132.30769230769232</v>
      </c>
      <c r="E192">
        <v>159.19999999999999</v>
      </c>
      <c r="F192" s="1">
        <f>AVERAGE(CPI_Index_Jan13_Apr233[[#This Row],[Clothing]:[Clothing and footwear]])</f>
        <v>133.80000000000001</v>
      </c>
      <c r="G192" s="1">
        <f>AVERAGE('Complete data'!U192:W192,'Complete data'!Y192)</f>
        <v>125.09999999999998</v>
      </c>
      <c r="H192" s="1">
        <f>AVERAGE(CPI_Index_Jan13_Apr233[[#This Row],[Health]],CPI_Index_Jan13_Apr233[[#This Row],[Personal care and effects]])</f>
        <v>129.44999999999999</v>
      </c>
      <c r="I192">
        <v>127.6</v>
      </c>
      <c r="J192">
        <v>139.69999999999999</v>
      </c>
      <c r="K192" s="1">
        <f>AVERAGE(CPI_Index_Jan13_Apr233[[#This Row],[Miscellaneous]:[General index]])</f>
        <v>131.5</v>
      </c>
      <c r="L192" s="1">
        <f>SUM(CPI_Index_Jan13_Apr2334[[#This Row],[Food]:[Miscellaneous and General Index]])</f>
        <v>1078.6576923076923</v>
      </c>
    </row>
    <row r="193" spans="1:12" hidden="1" x14ac:dyDescent="0.3">
      <c r="A193" t="s">
        <v>35</v>
      </c>
      <c r="B193">
        <v>2018</v>
      </c>
      <c r="C193" t="s">
        <v>39</v>
      </c>
      <c r="D193" s="1">
        <f>AVERAGE(CPI_Index_Jan13_Apr233[[#This Row],[Cereals and products]:[Food and beverages]])</f>
        <v>135.16153846153847</v>
      </c>
      <c r="E193">
        <v>156.9</v>
      </c>
      <c r="F193" s="1">
        <f>AVERAGE(CPI_Index_Jan13_Apr233[[#This Row],[Clothing]:[Clothing and footwear]])</f>
        <v>142</v>
      </c>
      <c r="G193" s="1">
        <f>AVERAGE('Complete data'!U193:W193,'Complete data'!Y193)</f>
        <v>131.66666666666666</v>
      </c>
      <c r="H193" s="1">
        <f>AVERAGE(CPI_Index_Jan13_Apr233[[#This Row],[Health]],CPI_Index_Jan13_Apr233[[#This Row],[Personal care and effects]])</f>
        <v>132.19999999999999</v>
      </c>
      <c r="I193">
        <v>131.30000000000001</v>
      </c>
      <c r="J193">
        <v>141.4</v>
      </c>
      <c r="K193" s="1">
        <f>AVERAGE(CPI_Index_Jan13_Apr233[[#This Row],[Miscellaneous]:[General index]])</f>
        <v>134.19999999999999</v>
      </c>
      <c r="L193" s="1">
        <f>SUM(CPI_Index_Jan13_Apr2334[[#This Row],[Food]:[Miscellaneous and General Index]])</f>
        <v>1104.8282051282049</v>
      </c>
    </row>
    <row r="194" spans="1:12" hidden="1" x14ac:dyDescent="0.3">
      <c r="A194" t="s">
        <v>30</v>
      </c>
      <c r="B194">
        <v>2018</v>
      </c>
      <c r="C194" t="s">
        <v>41</v>
      </c>
      <c r="D194" s="1">
        <f>AVERAGE(CPI_Index_Jan13_Apr233[[#This Row],[Cereals and products]:[Food and beverages]])</f>
        <v>137.1076923076923</v>
      </c>
      <c r="E194">
        <v>157</v>
      </c>
      <c r="F194" s="1">
        <f>AVERAGE(CPI_Index_Jan13_Apr233[[#This Row],[Clothing]:[Clothing and footwear]])</f>
        <v>148.23333333333332</v>
      </c>
      <c r="G194" s="1">
        <f>AVERAGE('Complete data'!U194:W194,'Complete data'!Y194)</f>
        <v>137.5</v>
      </c>
      <c r="H194" s="1">
        <f>AVERAGE(CPI_Index_Jan13_Apr233[[#This Row],[Health]],CPI_Index_Jan13_Apr233[[#This Row],[Personal care and effects]])</f>
        <v>134.80000000000001</v>
      </c>
      <c r="I194">
        <v>136.80000000000001</v>
      </c>
      <c r="J194">
        <v>144.4</v>
      </c>
      <c r="K194" s="1">
        <f>AVERAGE(CPI_Index_Jan13_Apr233[[#This Row],[Miscellaneous]:[General index]])</f>
        <v>137.44999999999999</v>
      </c>
      <c r="L194" s="1">
        <f>SUM(CPI_Index_Jan13_Apr2334[[#This Row],[Food]:[Miscellaneous and General Index]])</f>
        <v>1133.2910256410255</v>
      </c>
    </row>
    <row r="195" spans="1:12" hidden="1" x14ac:dyDescent="0.3">
      <c r="A195" t="s">
        <v>33</v>
      </c>
      <c r="B195">
        <v>2018</v>
      </c>
      <c r="C195" t="s">
        <v>41</v>
      </c>
      <c r="D195" s="1">
        <f>AVERAGE(CPI_Index_Jan13_Apr233[[#This Row],[Cereals and products]:[Food and beverages]])</f>
        <v>132.53076923076921</v>
      </c>
      <c r="E195">
        <v>160.30000000000001</v>
      </c>
      <c r="F195" s="1">
        <f>AVERAGE(CPI_Index_Jan13_Apr233[[#This Row],[Clothing]:[Clothing and footwear]])</f>
        <v>134.5</v>
      </c>
      <c r="G195" s="1">
        <f>AVERAGE('Complete data'!U195:W195,'Complete data'!Y195)</f>
        <v>125.66666666666667</v>
      </c>
      <c r="H195" s="1">
        <f>AVERAGE(CPI_Index_Jan13_Apr233[[#This Row],[Health]],CPI_Index_Jan13_Apr233[[#This Row],[Personal care and effects]])</f>
        <v>130.05000000000001</v>
      </c>
      <c r="I195">
        <v>128</v>
      </c>
      <c r="J195">
        <v>140.4</v>
      </c>
      <c r="K195" s="1">
        <f>AVERAGE(CPI_Index_Jan13_Apr233[[#This Row],[Miscellaneous]:[General index]])</f>
        <v>132.15</v>
      </c>
      <c r="L195" s="1">
        <f>SUM(CPI_Index_Jan13_Apr2334[[#This Row],[Food]:[Miscellaneous and General Index]])</f>
        <v>1083.5974358974358</v>
      </c>
    </row>
    <row r="196" spans="1:12" hidden="1" x14ac:dyDescent="0.3">
      <c r="A196" t="s">
        <v>35</v>
      </c>
      <c r="B196">
        <v>2018</v>
      </c>
      <c r="C196" t="s">
        <v>41</v>
      </c>
      <c r="D196" s="1">
        <f>AVERAGE(CPI_Index_Jan13_Apr233[[#This Row],[Cereals and products]:[Food and beverages]])</f>
        <v>135.36923076923077</v>
      </c>
      <c r="E196">
        <v>157.9</v>
      </c>
      <c r="F196" s="1">
        <f>AVERAGE(CPI_Index_Jan13_Apr233[[#This Row],[Clothing]:[Clothing and footwear]])</f>
        <v>142.69999999999999</v>
      </c>
      <c r="G196" s="1">
        <f>AVERAGE('Complete data'!U196:W196,'Complete data'!Y196)</f>
        <v>132.4</v>
      </c>
      <c r="H196" s="1">
        <f>AVERAGE(CPI_Index_Jan13_Apr233[[#This Row],[Health]],CPI_Index_Jan13_Apr233[[#This Row],[Personal care and effects]])</f>
        <v>132.94999999999999</v>
      </c>
      <c r="I196">
        <v>131.80000000000001</v>
      </c>
      <c r="J196">
        <v>142.1</v>
      </c>
      <c r="K196" s="1">
        <f>AVERAGE(CPI_Index_Jan13_Apr233[[#This Row],[Miscellaneous]:[General index]])</f>
        <v>134.94999999999999</v>
      </c>
      <c r="L196" s="1">
        <f>SUM(CPI_Index_Jan13_Apr2334[[#This Row],[Food]:[Miscellaneous and General Index]])</f>
        <v>1110.1692307692306</v>
      </c>
    </row>
    <row r="197" spans="1:12" hidden="1" x14ac:dyDescent="0.3">
      <c r="A197" t="s">
        <v>30</v>
      </c>
      <c r="B197">
        <v>2018</v>
      </c>
      <c r="C197" t="s">
        <v>42</v>
      </c>
      <c r="D197" s="1">
        <f>AVERAGE(CPI_Index_Jan13_Apr233[[#This Row],[Cereals and products]:[Food and beverages]])</f>
        <v>137.71538461538461</v>
      </c>
      <c r="E197">
        <v>157.30000000000001</v>
      </c>
      <c r="F197" s="1">
        <f>AVERAGE(CPI_Index_Jan13_Apr233[[#This Row],[Clothing]:[Clothing and footwear]])</f>
        <v>148.76666666666668</v>
      </c>
      <c r="G197" s="1">
        <f>AVERAGE('Complete data'!U197:W197,'Complete data'!Y197)</f>
        <v>138.23333333333332</v>
      </c>
      <c r="H197" s="1">
        <f>AVERAGE(CPI_Index_Jan13_Apr233[[#This Row],[Health]],CPI_Index_Jan13_Apr233[[#This Row],[Personal care and effects]])</f>
        <v>134.9</v>
      </c>
      <c r="I197">
        <v>137.80000000000001</v>
      </c>
      <c r="J197">
        <v>145.1</v>
      </c>
      <c r="K197" s="1">
        <f>AVERAGE(CPI_Index_Jan13_Apr233[[#This Row],[Miscellaneous]:[General index]])</f>
        <v>138.05000000000001</v>
      </c>
      <c r="L197" s="1">
        <f>SUM(CPI_Index_Jan13_Apr2334[[#This Row],[Food]:[Miscellaneous and General Index]])</f>
        <v>1137.8653846153848</v>
      </c>
    </row>
    <row r="198" spans="1:12" hidden="1" x14ac:dyDescent="0.3">
      <c r="A198" t="s">
        <v>33</v>
      </c>
      <c r="B198">
        <v>2018</v>
      </c>
      <c r="C198" t="s">
        <v>42</v>
      </c>
      <c r="D198" s="1">
        <f>AVERAGE(CPI_Index_Jan13_Apr233[[#This Row],[Cereals and products]:[Food and beverages]])</f>
        <v>134.40769230769232</v>
      </c>
      <c r="E198">
        <v>161</v>
      </c>
      <c r="F198" s="1">
        <f>AVERAGE(CPI_Index_Jan13_Apr233[[#This Row],[Clothing]:[Clothing and footwear]])</f>
        <v>135</v>
      </c>
      <c r="G198" s="1">
        <f>AVERAGE('Complete data'!U198:W198,'Complete data'!Y198)</f>
        <v>126.66666666666667</v>
      </c>
      <c r="H198" s="1">
        <f>AVERAGE(CPI_Index_Jan13_Apr233[[#This Row],[Health]],CPI_Index_Jan13_Apr233[[#This Row],[Personal care and effects]])</f>
        <v>130.39999999999998</v>
      </c>
      <c r="I198">
        <v>128.5</v>
      </c>
      <c r="J198">
        <v>141.19999999999999</v>
      </c>
      <c r="K198" s="1">
        <f>AVERAGE(CPI_Index_Jan13_Apr233[[#This Row],[Miscellaneous]:[General index]])</f>
        <v>132.85</v>
      </c>
      <c r="L198" s="1">
        <f>SUM(CPI_Index_Jan13_Apr2334[[#This Row],[Food]:[Miscellaneous and General Index]])</f>
        <v>1090.0243589743588</v>
      </c>
    </row>
    <row r="199" spans="1:12" hidden="1" x14ac:dyDescent="0.3">
      <c r="A199" t="s">
        <v>35</v>
      </c>
      <c r="B199">
        <v>2018</v>
      </c>
      <c r="C199" t="s">
        <v>42</v>
      </c>
      <c r="D199" s="1">
        <f>AVERAGE(CPI_Index_Jan13_Apr233[[#This Row],[Cereals and products]:[Food and beverages]])</f>
        <v>136.46923076923079</v>
      </c>
      <c r="E199">
        <v>158.30000000000001</v>
      </c>
      <c r="F199" s="1">
        <f>AVERAGE(CPI_Index_Jan13_Apr233[[#This Row],[Clothing]:[Clothing and footwear]])</f>
        <v>143.23333333333332</v>
      </c>
      <c r="G199" s="1">
        <f>AVERAGE('Complete data'!U199:W199,'Complete data'!Y199)</f>
        <v>133.23333333333332</v>
      </c>
      <c r="H199" s="1">
        <f>AVERAGE(CPI_Index_Jan13_Apr233[[#This Row],[Health]],CPI_Index_Jan13_Apr233[[#This Row],[Personal care and effects]])</f>
        <v>133.14999999999998</v>
      </c>
      <c r="I199">
        <v>132.6</v>
      </c>
      <c r="J199">
        <v>142.80000000000001</v>
      </c>
      <c r="K199" s="1">
        <f>AVERAGE(CPI_Index_Jan13_Apr233[[#This Row],[Miscellaneous]:[General index]])</f>
        <v>135.55000000000001</v>
      </c>
      <c r="L199" s="1">
        <f>SUM(CPI_Index_Jan13_Apr2334[[#This Row],[Food]:[Miscellaneous and General Index]])</f>
        <v>1115.3358974358976</v>
      </c>
    </row>
    <row r="200" spans="1:12" hidden="1" x14ac:dyDescent="0.3">
      <c r="A200" t="s">
        <v>30</v>
      </c>
      <c r="B200">
        <v>2018</v>
      </c>
      <c r="C200" t="s">
        <v>44</v>
      </c>
      <c r="D200" s="1">
        <f>AVERAGE(CPI_Index_Jan13_Apr233[[#This Row],[Cereals and products]:[Food and beverages]])</f>
        <v>139.26923076923077</v>
      </c>
      <c r="E200">
        <v>156.1</v>
      </c>
      <c r="F200" s="1">
        <f>AVERAGE(CPI_Index_Jan13_Apr233[[#This Row],[Clothing]:[Clothing and footwear]])</f>
        <v>149.06666666666669</v>
      </c>
      <c r="G200" s="1">
        <f>AVERAGE('Complete data'!U200:W200,'Complete data'!Y200)</f>
        <v>139.13333333333333</v>
      </c>
      <c r="H200" s="1">
        <f>AVERAGE(CPI_Index_Jan13_Apr233[[#This Row],[Health]],CPI_Index_Jan13_Apr233[[#This Row],[Personal care and effects]])</f>
        <v>135.19999999999999</v>
      </c>
      <c r="I200">
        <v>138.4</v>
      </c>
      <c r="J200">
        <v>145.80000000000001</v>
      </c>
      <c r="K200" s="1">
        <f>AVERAGE(CPI_Index_Jan13_Apr233[[#This Row],[Miscellaneous]:[General index]])</f>
        <v>138.9</v>
      </c>
      <c r="L200" s="1">
        <f>SUM(CPI_Index_Jan13_Apr2334[[#This Row],[Food]:[Miscellaneous and General Index]])</f>
        <v>1141.8692307692309</v>
      </c>
    </row>
    <row r="201" spans="1:12" hidden="1" x14ac:dyDescent="0.3">
      <c r="A201" t="s">
        <v>33</v>
      </c>
      <c r="B201">
        <v>2018</v>
      </c>
      <c r="C201" t="s">
        <v>44</v>
      </c>
      <c r="D201" s="1">
        <f>AVERAGE(CPI_Index_Jan13_Apr233[[#This Row],[Cereals and products]:[Food and beverages]])</f>
        <v>136.23846153846154</v>
      </c>
      <c r="E201">
        <v>161.4</v>
      </c>
      <c r="F201" s="1">
        <f>AVERAGE(CPI_Index_Jan13_Apr233[[#This Row],[Clothing]:[Clothing and footwear]])</f>
        <v>135.46666666666667</v>
      </c>
      <c r="G201" s="1">
        <f>AVERAGE('Complete data'!U201:W201,'Complete data'!Y201)</f>
        <v>127.26666666666665</v>
      </c>
      <c r="H201" s="1">
        <f>AVERAGE(CPI_Index_Jan13_Apr233[[#This Row],[Health]],CPI_Index_Jan13_Apr233[[#This Row],[Personal care and effects]])</f>
        <v>130.89999999999998</v>
      </c>
      <c r="I201">
        <v>129</v>
      </c>
      <c r="J201">
        <v>144</v>
      </c>
      <c r="K201" s="1">
        <f>AVERAGE(CPI_Index_Jan13_Apr233[[#This Row],[Miscellaneous]:[General index]])</f>
        <v>133.85</v>
      </c>
      <c r="L201" s="1">
        <f>SUM(CPI_Index_Jan13_Apr2334[[#This Row],[Food]:[Miscellaneous and General Index]])</f>
        <v>1098.1217948717949</v>
      </c>
    </row>
    <row r="202" spans="1:12" hidden="1" x14ac:dyDescent="0.3">
      <c r="A202" t="s">
        <v>35</v>
      </c>
      <c r="B202">
        <v>2018</v>
      </c>
      <c r="C202" t="s">
        <v>44</v>
      </c>
      <c r="D202" s="1">
        <f>AVERAGE(CPI_Index_Jan13_Apr233[[#This Row],[Cereals and products]:[Food and beverages]])</f>
        <v>138.1</v>
      </c>
      <c r="E202">
        <v>157.5</v>
      </c>
      <c r="F202" s="1">
        <f>AVERAGE(CPI_Index_Jan13_Apr233[[#This Row],[Clothing]:[Clothing and footwear]])</f>
        <v>143.60000000000002</v>
      </c>
      <c r="G202" s="1">
        <f>AVERAGE('Complete data'!U202:W202,'Complete data'!Y202)</f>
        <v>133.96666666666667</v>
      </c>
      <c r="H202" s="1">
        <f>AVERAGE(CPI_Index_Jan13_Apr233[[#This Row],[Health]],CPI_Index_Jan13_Apr233[[#This Row],[Personal care and effects]])</f>
        <v>133.55000000000001</v>
      </c>
      <c r="I202">
        <v>133.1</v>
      </c>
      <c r="J202">
        <v>144.69999999999999</v>
      </c>
      <c r="K202" s="1">
        <f>AVERAGE(CPI_Index_Jan13_Apr233[[#This Row],[Miscellaneous]:[General index]])</f>
        <v>136.5</v>
      </c>
      <c r="L202" s="1">
        <f>SUM(CPI_Index_Jan13_Apr2334[[#This Row],[Food]:[Miscellaneous and General Index]])</f>
        <v>1121.0166666666667</v>
      </c>
    </row>
    <row r="203" spans="1:12" hidden="1" x14ac:dyDescent="0.3">
      <c r="A203" t="s">
        <v>30</v>
      </c>
      <c r="B203">
        <v>2018</v>
      </c>
      <c r="C203" t="s">
        <v>46</v>
      </c>
      <c r="D203" s="1">
        <f>AVERAGE(CPI_Index_Jan13_Apr233[[#This Row],[Cereals and products]:[Food and beverages]])</f>
        <v>139.90769230769232</v>
      </c>
      <c r="E203">
        <v>156.4</v>
      </c>
      <c r="F203" s="1">
        <f>AVERAGE(CPI_Index_Jan13_Apr233[[#This Row],[Clothing]:[Clothing and footwear]])</f>
        <v>149.73333333333332</v>
      </c>
      <c r="G203" s="1">
        <f>AVERAGE('Complete data'!U203:W203,'Complete data'!Y203)</f>
        <v>139.93333333333334</v>
      </c>
      <c r="H203" s="1">
        <f>AVERAGE(CPI_Index_Jan13_Apr233[[#This Row],[Health]],CPI_Index_Jan13_Apr233[[#This Row],[Personal care and effects]])</f>
        <v>135.35000000000002</v>
      </c>
      <c r="I203">
        <v>138.6</v>
      </c>
      <c r="J203">
        <v>146.9</v>
      </c>
      <c r="K203" s="1">
        <f>AVERAGE(CPI_Index_Jan13_Apr233[[#This Row],[Miscellaneous]:[General index]])</f>
        <v>139.55000000000001</v>
      </c>
      <c r="L203" s="1">
        <f>SUM(CPI_Index_Jan13_Apr2334[[#This Row],[Food]:[Miscellaneous and General Index]])</f>
        <v>1146.374358974359</v>
      </c>
    </row>
    <row r="204" spans="1:12" hidden="1" x14ac:dyDescent="0.3">
      <c r="A204" t="s">
        <v>33</v>
      </c>
      <c r="B204">
        <v>2018</v>
      </c>
      <c r="C204" t="s">
        <v>46</v>
      </c>
      <c r="D204" s="1">
        <f>AVERAGE(CPI_Index_Jan13_Apr233[[#This Row],[Cereals and products]:[Food and beverages]])</f>
        <v>135.96923076923076</v>
      </c>
      <c r="E204">
        <v>162.1</v>
      </c>
      <c r="F204" s="1">
        <f>AVERAGE(CPI_Index_Jan13_Apr233[[#This Row],[Clothing]:[Clothing and footwear]])</f>
        <v>135.76666666666668</v>
      </c>
      <c r="G204" s="1">
        <f>AVERAGE('Complete data'!U204:W204,'Complete data'!Y204)</f>
        <v>128.30000000000001</v>
      </c>
      <c r="H204" s="1">
        <f>AVERAGE(CPI_Index_Jan13_Apr233[[#This Row],[Health]],CPI_Index_Jan13_Apr233[[#This Row],[Personal care and effects]])</f>
        <v>131.60000000000002</v>
      </c>
      <c r="I204">
        <v>129.80000000000001</v>
      </c>
      <c r="J204">
        <v>145.30000000000001</v>
      </c>
      <c r="K204" s="1">
        <f>AVERAGE(CPI_Index_Jan13_Apr233[[#This Row],[Miscellaneous]:[General index]])</f>
        <v>134.5</v>
      </c>
      <c r="L204" s="1">
        <f>SUM(CPI_Index_Jan13_Apr2334[[#This Row],[Food]:[Miscellaneous and General Index]])</f>
        <v>1103.3358974358976</v>
      </c>
    </row>
    <row r="205" spans="1:12" hidden="1" x14ac:dyDescent="0.3">
      <c r="A205" t="s">
        <v>35</v>
      </c>
      <c r="B205">
        <v>2018</v>
      </c>
      <c r="C205" t="s">
        <v>46</v>
      </c>
      <c r="D205" s="1">
        <f>AVERAGE(CPI_Index_Jan13_Apr233[[#This Row],[Cereals and products]:[Food and beverages]])</f>
        <v>138.36153846153849</v>
      </c>
      <c r="E205">
        <v>157.9</v>
      </c>
      <c r="F205" s="1">
        <f>AVERAGE(CPI_Index_Jan13_Apr233[[#This Row],[Clothing]:[Clothing and footwear]])</f>
        <v>144.06666666666669</v>
      </c>
      <c r="G205" s="1">
        <f>AVERAGE('Complete data'!U205:W205,'Complete data'!Y205)</f>
        <v>134.86666666666667</v>
      </c>
      <c r="H205" s="1">
        <f>AVERAGE(CPI_Index_Jan13_Apr233[[#This Row],[Health]],CPI_Index_Jan13_Apr233[[#This Row],[Personal care and effects]])</f>
        <v>133.89999999999998</v>
      </c>
      <c r="I205">
        <v>133.6</v>
      </c>
      <c r="J205">
        <v>146</v>
      </c>
      <c r="K205" s="1">
        <f>AVERAGE(CPI_Index_Jan13_Apr233[[#This Row],[Miscellaneous]:[General index]])</f>
        <v>137.15</v>
      </c>
      <c r="L205" s="1">
        <f>SUM(CPI_Index_Jan13_Apr2334[[#This Row],[Food]:[Miscellaneous and General Index]])</f>
        <v>1125.844871794872</v>
      </c>
    </row>
    <row r="206" spans="1:12" hidden="1" x14ac:dyDescent="0.3">
      <c r="A206" t="s">
        <v>30</v>
      </c>
      <c r="B206">
        <v>2018</v>
      </c>
      <c r="C206" t="s">
        <v>48</v>
      </c>
      <c r="D206" s="1">
        <f>AVERAGE(CPI_Index_Jan13_Apr233[[#This Row],[Cereals and products]:[Food and beverages]])</f>
        <v>138.44615384615386</v>
      </c>
      <c r="E206">
        <v>157.69999999999999</v>
      </c>
      <c r="F206" s="1">
        <f>AVERAGE(CPI_Index_Jan13_Apr233[[#This Row],[Clothing]:[Clothing and footwear]])</f>
        <v>149.83333333333334</v>
      </c>
      <c r="G206" s="1">
        <f>AVERAGE('Complete data'!U206:W206,'Complete data'!Y206)</f>
        <v>140.96666666666667</v>
      </c>
      <c r="H206" s="1">
        <f>AVERAGE(CPI_Index_Jan13_Apr233[[#This Row],[Health]],CPI_Index_Jan13_Apr233[[#This Row],[Personal care and effects]])</f>
        <v>136</v>
      </c>
      <c r="I206">
        <v>140</v>
      </c>
      <c r="J206">
        <v>147.6</v>
      </c>
      <c r="K206" s="1">
        <f>AVERAGE(CPI_Index_Jan13_Apr233[[#This Row],[Miscellaneous]:[General index]])</f>
        <v>139.75</v>
      </c>
      <c r="L206" s="1">
        <f>SUM(CPI_Index_Jan13_Apr2334[[#This Row],[Food]:[Miscellaneous and General Index]])</f>
        <v>1150.2961538461541</v>
      </c>
    </row>
    <row r="207" spans="1:12" hidden="1" x14ac:dyDescent="0.3">
      <c r="A207" t="s">
        <v>33</v>
      </c>
      <c r="B207">
        <v>2018</v>
      </c>
      <c r="C207" t="s">
        <v>48</v>
      </c>
      <c r="D207" s="1">
        <f>AVERAGE(CPI_Index_Jan13_Apr233[[#This Row],[Cereals and products]:[Food and beverages]])</f>
        <v>134.49230769230769</v>
      </c>
      <c r="E207">
        <v>163.30000000000001</v>
      </c>
      <c r="F207" s="1">
        <f>AVERAGE(CPI_Index_Jan13_Apr233[[#This Row],[Clothing]:[Clothing and footwear]])</f>
        <v>136.4</v>
      </c>
      <c r="G207" s="1">
        <f>AVERAGE('Complete data'!U207:W207,'Complete data'!Y207)</f>
        <v>129.53333333333333</v>
      </c>
      <c r="H207" s="1">
        <f>AVERAGE(CPI_Index_Jan13_Apr233[[#This Row],[Health]],CPI_Index_Jan13_Apr233[[#This Row],[Personal care and effects]])</f>
        <v>132.5</v>
      </c>
      <c r="I207">
        <v>130.19999999999999</v>
      </c>
      <c r="J207">
        <v>145.19999999999999</v>
      </c>
      <c r="K207" s="1">
        <f>AVERAGE(CPI_Index_Jan13_Apr233[[#This Row],[Miscellaneous]:[General index]])</f>
        <v>135</v>
      </c>
      <c r="L207" s="1">
        <f>SUM(CPI_Index_Jan13_Apr2334[[#This Row],[Food]:[Miscellaneous and General Index]])</f>
        <v>1106.625641025641</v>
      </c>
    </row>
    <row r="208" spans="1:12" hidden="1" x14ac:dyDescent="0.3">
      <c r="A208" t="s">
        <v>35</v>
      </c>
      <c r="B208">
        <v>2018</v>
      </c>
      <c r="C208" t="s">
        <v>48</v>
      </c>
      <c r="D208" s="1">
        <f>AVERAGE(CPI_Index_Jan13_Apr233[[#This Row],[Cereals and products]:[Food and beverages]])</f>
        <v>136.88461538461539</v>
      </c>
      <c r="E208">
        <v>159.19999999999999</v>
      </c>
      <c r="F208" s="1">
        <f>AVERAGE(CPI_Index_Jan13_Apr233[[#This Row],[Clothing]:[Clothing and footwear]])</f>
        <v>144.43333333333331</v>
      </c>
      <c r="G208" s="1">
        <f>AVERAGE('Complete data'!U208:W208,'Complete data'!Y208)</f>
        <v>136</v>
      </c>
      <c r="H208" s="1">
        <f>AVERAGE(CPI_Index_Jan13_Apr233[[#This Row],[Health]],CPI_Index_Jan13_Apr233[[#This Row],[Personal care and effects]])</f>
        <v>134.65</v>
      </c>
      <c r="I208">
        <v>134.5</v>
      </c>
      <c r="J208">
        <v>146.19999999999999</v>
      </c>
      <c r="K208" s="1">
        <f>AVERAGE(CPI_Index_Jan13_Apr233[[#This Row],[Miscellaneous]:[General index]])</f>
        <v>137.44999999999999</v>
      </c>
      <c r="L208" s="1">
        <f>SUM(CPI_Index_Jan13_Apr2334[[#This Row],[Food]:[Miscellaneous and General Index]])</f>
        <v>1129.3179487179486</v>
      </c>
    </row>
    <row r="209" spans="1:12" hidden="1" x14ac:dyDescent="0.3">
      <c r="A209" t="s">
        <v>30</v>
      </c>
      <c r="B209">
        <v>2018</v>
      </c>
      <c r="C209" t="s">
        <v>50</v>
      </c>
      <c r="D209" s="1">
        <f>AVERAGE(CPI_Index_Jan13_Apr233[[#This Row],[Cereals and products]:[Food and beverages]])</f>
        <v>137.09230769230768</v>
      </c>
      <c r="E209">
        <v>159.6</v>
      </c>
      <c r="F209" s="1">
        <f>AVERAGE(CPI_Index_Jan13_Apr233[[#This Row],[Clothing]:[Clothing and footwear]])</f>
        <v>148.33333333333334</v>
      </c>
      <c r="G209" s="1">
        <f>AVERAGE('Complete data'!U209:W209,'Complete data'!Y209)</f>
        <v>142.66666666666666</v>
      </c>
      <c r="H209" s="1">
        <f>AVERAGE(CPI_Index_Jan13_Apr233[[#This Row],[Health]],CPI_Index_Jan13_Apr233[[#This Row],[Personal care and effects]])</f>
        <v>139.60000000000002</v>
      </c>
      <c r="I209">
        <v>140.1</v>
      </c>
      <c r="J209">
        <v>148</v>
      </c>
      <c r="K209" s="1">
        <f>AVERAGE(CPI_Index_Jan13_Apr233[[#This Row],[Miscellaneous]:[General index]])</f>
        <v>141</v>
      </c>
      <c r="L209" s="1">
        <f>SUM(CPI_Index_Jan13_Apr2334[[#This Row],[Food]:[Miscellaneous and General Index]])</f>
        <v>1156.3923076923077</v>
      </c>
    </row>
    <row r="210" spans="1:12" hidden="1" x14ac:dyDescent="0.3">
      <c r="A210" t="s">
        <v>33</v>
      </c>
      <c r="B210">
        <v>2018</v>
      </c>
      <c r="C210" t="s">
        <v>50</v>
      </c>
      <c r="D210" s="1">
        <f>AVERAGE(CPI_Index_Jan13_Apr233[[#This Row],[Cereals and products]:[Food and beverages]])</f>
        <v>134.93076923076922</v>
      </c>
      <c r="E210">
        <v>164</v>
      </c>
      <c r="F210" s="1">
        <f>AVERAGE(CPI_Index_Jan13_Apr233[[#This Row],[Clothing]:[Clothing and footwear]])</f>
        <v>137</v>
      </c>
      <c r="G210" s="1">
        <f>AVERAGE('Complete data'!U210:W210,'Complete data'!Y210)</f>
        <v>130.6</v>
      </c>
      <c r="H210" s="1">
        <f>AVERAGE(CPI_Index_Jan13_Apr233[[#This Row],[Health]],CPI_Index_Jan13_Apr233[[#This Row],[Personal care and effects]])</f>
        <v>133.30000000000001</v>
      </c>
      <c r="I210">
        <v>130.69999999999999</v>
      </c>
      <c r="J210">
        <v>145.5</v>
      </c>
      <c r="K210" s="1">
        <f>AVERAGE(CPI_Index_Jan13_Apr233[[#This Row],[Miscellaneous]:[General index]])</f>
        <v>135.69999999999999</v>
      </c>
      <c r="L210" s="1">
        <f>SUM(CPI_Index_Jan13_Apr2334[[#This Row],[Food]:[Miscellaneous and General Index]])</f>
        <v>1111.7307692307693</v>
      </c>
    </row>
    <row r="211" spans="1:12" hidden="1" x14ac:dyDescent="0.3">
      <c r="A211" t="s">
        <v>35</v>
      </c>
      <c r="B211">
        <v>2018</v>
      </c>
      <c r="C211" t="s">
        <v>50</v>
      </c>
      <c r="D211" s="1">
        <f>AVERAGE(CPI_Index_Jan13_Apr233[[#This Row],[Cereals and products]:[Food and beverages]])</f>
        <v>136.63076923076923</v>
      </c>
      <c r="E211">
        <v>162.6</v>
      </c>
      <c r="F211" s="1">
        <f>AVERAGE(CPI_Index_Jan13_Apr233[[#This Row],[Clothing]:[Clothing and footwear]])</f>
        <v>144.66666666666666</v>
      </c>
      <c r="G211" s="1">
        <f>AVERAGE('Complete data'!U211:W211,'Complete data'!Y211)</f>
        <v>137.66666666666666</v>
      </c>
      <c r="H211" s="1">
        <f>AVERAGE(CPI_Index_Jan13_Apr233[[#This Row],[Health]],CPI_Index_Jan13_Apr233[[#This Row],[Personal care and effects]])</f>
        <v>137.05000000000001</v>
      </c>
      <c r="I211">
        <v>136.5</v>
      </c>
      <c r="J211">
        <v>147.80000000000001</v>
      </c>
      <c r="K211" s="1">
        <f>AVERAGE(CPI_Index_Jan13_Apr233[[#This Row],[Miscellaneous]:[General index]])</f>
        <v>138.55000000000001</v>
      </c>
      <c r="L211" s="1">
        <f>SUM(CPI_Index_Jan13_Apr2334[[#This Row],[Food]:[Miscellaneous and General Index]])</f>
        <v>1141.4641025641024</v>
      </c>
    </row>
    <row r="212" spans="1:12" hidden="1" x14ac:dyDescent="0.3">
      <c r="A212" t="s">
        <v>30</v>
      </c>
      <c r="B212">
        <v>2018</v>
      </c>
      <c r="C212" t="s">
        <v>52</v>
      </c>
      <c r="D212" s="1">
        <f>AVERAGE(CPI_Index_Jan13_Apr233[[#This Row],[Cereals and products]:[Food and beverages]])</f>
        <v>137.49999999999997</v>
      </c>
      <c r="E212">
        <v>161.9</v>
      </c>
      <c r="F212" s="1">
        <f>AVERAGE(CPI_Index_Jan13_Apr233[[#This Row],[Clothing]:[Clothing and footwear]])</f>
        <v>149.33333333333334</v>
      </c>
      <c r="G212" s="1">
        <f>AVERAGE('Complete data'!U212:W212,'Complete data'!Y212)</f>
        <v>142.86666666666667</v>
      </c>
      <c r="H212" s="1">
        <f>AVERAGE(CPI_Index_Jan13_Apr233[[#This Row],[Health]],CPI_Index_Jan13_Apr233[[#This Row],[Personal care and effects]])</f>
        <v>139.25</v>
      </c>
      <c r="I212">
        <v>143.1</v>
      </c>
      <c r="J212">
        <v>150.19999999999999</v>
      </c>
      <c r="K212" s="1">
        <f>AVERAGE(CPI_Index_Jan13_Apr233[[#This Row],[Miscellaneous]:[General index]])</f>
        <v>141.25</v>
      </c>
      <c r="L212" s="1">
        <f>SUM(CPI_Index_Jan13_Apr2334[[#This Row],[Food]:[Miscellaneous and General Index]])</f>
        <v>1165.4000000000001</v>
      </c>
    </row>
    <row r="213" spans="1:12" hidden="1" x14ac:dyDescent="0.3">
      <c r="A213" t="s">
        <v>33</v>
      </c>
      <c r="B213">
        <v>2018</v>
      </c>
      <c r="C213" t="s">
        <v>52</v>
      </c>
      <c r="D213" s="1">
        <f>AVERAGE(CPI_Index_Jan13_Apr233[[#This Row],[Cereals and products]:[Food and beverages]])</f>
        <v>135.19230769230768</v>
      </c>
      <c r="E213">
        <v>164.4</v>
      </c>
      <c r="F213" s="1">
        <f>AVERAGE(CPI_Index_Jan13_Apr233[[#This Row],[Clothing]:[Clothing and footwear]])</f>
        <v>137.70000000000002</v>
      </c>
      <c r="G213" s="1">
        <f>AVERAGE('Complete data'!U213:W213,'Complete data'!Y213)</f>
        <v>131.23333333333332</v>
      </c>
      <c r="H213" s="1">
        <f>AVERAGE(CPI_Index_Jan13_Apr233[[#This Row],[Health]],CPI_Index_Jan13_Apr233[[#This Row],[Personal care and effects]])</f>
        <v>133.65</v>
      </c>
      <c r="I213">
        <v>131.30000000000001</v>
      </c>
      <c r="J213">
        <v>146.1</v>
      </c>
      <c r="K213" s="1">
        <f>AVERAGE(CPI_Index_Jan13_Apr233[[#This Row],[Miscellaneous]:[General index]])</f>
        <v>135.6</v>
      </c>
      <c r="L213" s="1">
        <f>SUM(CPI_Index_Jan13_Apr2334[[#This Row],[Food]:[Miscellaneous and General Index]])</f>
        <v>1115.1756410256412</v>
      </c>
    </row>
    <row r="214" spans="1:12" hidden="1" x14ac:dyDescent="0.3">
      <c r="A214" t="s">
        <v>35</v>
      </c>
      <c r="B214">
        <v>2018</v>
      </c>
      <c r="C214" t="s">
        <v>52</v>
      </c>
      <c r="D214" s="1">
        <f>AVERAGE(CPI_Index_Jan13_Apr233[[#This Row],[Cereals and products]:[Food and beverages]])</f>
        <v>136.59230769230771</v>
      </c>
      <c r="E214">
        <v>162.6</v>
      </c>
      <c r="F214" s="1">
        <f>AVERAGE(CPI_Index_Jan13_Apr233[[#This Row],[Clothing]:[Clothing and footwear]])</f>
        <v>144.6</v>
      </c>
      <c r="G214" s="1">
        <f>AVERAGE('Complete data'!U214:W214,'Complete data'!Y214)</f>
        <v>137.6</v>
      </c>
      <c r="H214" s="1">
        <f>AVERAGE(CPI_Index_Jan13_Apr233[[#This Row],[Health]],CPI_Index_Jan13_Apr233[[#This Row],[Personal care and effects]])</f>
        <v>137.05000000000001</v>
      </c>
      <c r="I214">
        <v>136.5</v>
      </c>
      <c r="J214">
        <v>147.80000000000001</v>
      </c>
      <c r="K214" s="1">
        <f>AVERAGE(CPI_Index_Jan13_Apr233[[#This Row],[Miscellaneous]:[General index]])</f>
        <v>138.55000000000001</v>
      </c>
      <c r="L214" s="1">
        <f>SUM(CPI_Index_Jan13_Apr2334[[#This Row],[Food]:[Miscellaneous and General Index]])</f>
        <v>1141.2923076923078</v>
      </c>
    </row>
    <row r="215" spans="1:12" hidden="1" x14ac:dyDescent="0.3">
      <c r="A215" t="s">
        <v>30</v>
      </c>
      <c r="B215">
        <v>2018</v>
      </c>
      <c r="C215" t="s">
        <v>54</v>
      </c>
      <c r="D215" s="1">
        <f>AVERAGE(CPI_Index_Jan13_Apr233[[#This Row],[Cereals and products]:[Food and beverages]])</f>
        <v>136.3923076923077</v>
      </c>
      <c r="E215">
        <v>162.4</v>
      </c>
      <c r="F215" s="1">
        <f>AVERAGE(CPI_Index_Jan13_Apr233[[#This Row],[Clothing]:[Clothing and footwear]])</f>
        <v>149.43333333333334</v>
      </c>
      <c r="G215" s="1">
        <f>AVERAGE('Complete data'!U215:W215,'Complete data'!Y215)</f>
        <v>142.46666666666667</v>
      </c>
      <c r="H215" s="1">
        <f>AVERAGE(CPI_Index_Jan13_Apr233[[#This Row],[Health]],CPI_Index_Jan13_Apr233[[#This Row],[Personal care and effects]])</f>
        <v>141.39999999999998</v>
      </c>
      <c r="I215">
        <v>143.30000000000001</v>
      </c>
      <c r="J215">
        <v>155.1</v>
      </c>
      <c r="K215" s="1">
        <f>AVERAGE(CPI_Index_Jan13_Apr233[[#This Row],[Miscellaneous]:[General index]])</f>
        <v>141.75</v>
      </c>
      <c r="L215" s="1">
        <f>SUM(CPI_Index_Jan13_Apr2334[[#This Row],[Food]:[Miscellaneous and General Index]])</f>
        <v>1172.2423076923076</v>
      </c>
    </row>
    <row r="216" spans="1:12" hidden="1" x14ac:dyDescent="0.3">
      <c r="A216" t="s">
        <v>33</v>
      </c>
      <c r="B216">
        <v>2018</v>
      </c>
      <c r="C216" t="s">
        <v>54</v>
      </c>
      <c r="D216" s="1">
        <f>AVERAGE(CPI_Index_Jan13_Apr233[[#This Row],[Cereals and products]:[Food and beverages]])</f>
        <v>134.35384615384615</v>
      </c>
      <c r="E216">
        <v>164.6</v>
      </c>
      <c r="F216" s="1">
        <f>AVERAGE(CPI_Index_Jan13_Apr233[[#This Row],[Clothing]:[Clothing and footwear]])</f>
        <v>137.93333333333334</v>
      </c>
      <c r="G216" s="1">
        <f>AVERAGE('Complete data'!U216:W216,'Complete data'!Y216)</f>
        <v>129.13333333333335</v>
      </c>
      <c r="H216" s="1">
        <f>AVERAGE(CPI_Index_Jan13_Apr233[[#This Row],[Health]],CPI_Index_Jan13_Apr233[[#This Row],[Personal care and effects]])</f>
        <v>134.05000000000001</v>
      </c>
      <c r="I216">
        <v>131.69999999999999</v>
      </c>
      <c r="J216">
        <v>146.5</v>
      </c>
      <c r="K216" s="1">
        <f>AVERAGE(CPI_Index_Jan13_Apr233[[#This Row],[Miscellaneous]:[General index]])</f>
        <v>134.85</v>
      </c>
      <c r="L216" s="1">
        <f>SUM(CPI_Index_Jan13_Apr2334[[#This Row],[Food]:[Miscellaneous and General Index]])</f>
        <v>1113.1205128205129</v>
      </c>
    </row>
    <row r="217" spans="1:12" hidden="1" x14ac:dyDescent="0.3">
      <c r="A217" t="s">
        <v>35</v>
      </c>
      <c r="B217">
        <v>2018</v>
      </c>
      <c r="C217" t="s">
        <v>54</v>
      </c>
      <c r="D217" s="1">
        <f>AVERAGE(CPI_Index_Jan13_Apr233[[#This Row],[Cereals and products]:[Food and beverages]])</f>
        <v>135.59999999999997</v>
      </c>
      <c r="E217">
        <v>163</v>
      </c>
      <c r="F217" s="1">
        <f>AVERAGE(CPI_Index_Jan13_Apr233[[#This Row],[Clothing]:[Clothing and footwear]])</f>
        <v>144.76666666666668</v>
      </c>
      <c r="G217" s="1">
        <f>AVERAGE('Complete data'!U217:W217,'Complete data'!Y217)</f>
        <v>136.5</v>
      </c>
      <c r="H217" s="1">
        <f>AVERAGE(CPI_Index_Jan13_Apr233[[#This Row],[Health]],CPI_Index_Jan13_Apr233[[#This Row],[Personal care and effects]])</f>
        <v>138.55000000000001</v>
      </c>
      <c r="I217">
        <v>136.80000000000001</v>
      </c>
      <c r="J217">
        <v>150.1</v>
      </c>
      <c r="K217" s="1">
        <f>AVERAGE(CPI_Index_Jan13_Apr233[[#This Row],[Miscellaneous]:[General index]])</f>
        <v>138.44999999999999</v>
      </c>
      <c r="L217" s="1">
        <f>SUM(CPI_Index_Jan13_Apr2334[[#This Row],[Food]:[Miscellaneous and General Index]])</f>
        <v>1143.7666666666667</v>
      </c>
    </row>
    <row r="218" spans="1:12" hidden="1" x14ac:dyDescent="0.3">
      <c r="A218" t="s">
        <v>30</v>
      </c>
      <c r="B218">
        <v>2019</v>
      </c>
      <c r="C218" t="s">
        <v>31</v>
      </c>
      <c r="D218" s="1">
        <f>AVERAGE(CPI_Index_Jan13_Apr233[[#This Row],[Cereals and products]:[Food and beverages]])</f>
        <v>135.35384615384618</v>
      </c>
      <c r="E218">
        <v>162.69999999999999</v>
      </c>
      <c r="F218" s="1">
        <f>AVERAGE(CPI_Index_Jan13_Apr233[[#This Row],[Clothing]:[Clothing and footwear]])</f>
        <v>148.53333333333333</v>
      </c>
      <c r="G218" s="1">
        <f>AVERAGE('Complete data'!U218:W218,'Complete data'!Y218)</f>
        <v>141.63333333333333</v>
      </c>
      <c r="H218" s="1">
        <f>AVERAGE(CPI_Index_Jan13_Apr233[[#This Row],[Health]],CPI_Index_Jan13_Apr233[[#This Row],[Personal care and effects]])</f>
        <v>141.55000000000001</v>
      </c>
      <c r="I218">
        <v>142.9</v>
      </c>
      <c r="J218">
        <v>155.19999999999999</v>
      </c>
      <c r="K218" s="1">
        <f>AVERAGE(CPI_Index_Jan13_Apr233[[#This Row],[Miscellaneous]:[General index]])</f>
        <v>141.35</v>
      </c>
      <c r="L218" s="1">
        <f>SUM(CPI_Index_Jan13_Apr2334[[#This Row],[Food]:[Miscellaneous and General Index]])</f>
        <v>1169.2205128205126</v>
      </c>
    </row>
    <row r="219" spans="1:12" hidden="1" x14ac:dyDescent="0.3">
      <c r="A219" t="s">
        <v>33</v>
      </c>
      <c r="B219">
        <v>2019</v>
      </c>
      <c r="C219" t="s">
        <v>31</v>
      </c>
      <c r="D219" s="1">
        <f>AVERAGE(CPI_Index_Jan13_Apr233[[#This Row],[Cereals and products]:[Food and beverages]])</f>
        <v>134.17692307692309</v>
      </c>
      <c r="E219">
        <v>164.7</v>
      </c>
      <c r="F219" s="1">
        <f>AVERAGE(CPI_Index_Jan13_Apr233[[#This Row],[Clothing]:[Clothing and footwear]])</f>
        <v>138.16666666666666</v>
      </c>
      <c r="G219" s="1">
        <f>AVERAGE('Complete data'!U219:W219,'Complete data'!Y219)</f>
        <v>127.83333333333333</v>
      </c>
      <c r="H219" s="1">
        <f>AVERAGE(CPI_Index_Jan13_Apr233[[#This Row],[Health]],CPI_Index_Jan13_Apr233[[#This Row],[Personal care and effects]])</f>
        <v>134.75</v>
      </c>
      <c r="I219">
        <v>131.9</v>
      </c>
      <c r="J219">
        <v>146.6</v>
      </c>
      <c r="K219" s="1">
        <f>AVERAGE(CPI_Index_Jan13_Apr233[[#This Row],[Miscellaneous]:[General index]])</f>
        <v>134.9</v>
      </c>
      <c r="L219" s="1">
        <f>SUM(CPI_Index_Jan13_Apr2334[[#This Row],[Food]:[Miscellaneous and General Index]])</f>
        <v>1113.0269230769231</v>
      </c>
    </row>
    <row r="220" spans="1:12" x14ac:dyDescent="0.3">
      <c r="A220" t="s">
        <v>35</v>
      </c>
      <c r="B220">
        <v>2019</v>
      </c>
      <c r="C220" t="s">
        <v>31</v>
      </c>
      <c r="D220" s="1">
        <f>AVERAGE(CPI_Index_Jan13_Apr233[[#This Row],[Cereals and products]:[Food and beverages]])</f>
        <v>134.87692307692308</v>
      </c>
      <c r="E220">
        <v>163.19999999999999</v>
      </c>
      <c r="F220" s="1">
        <f>AVERAGE(CPI_Index_Jan13_Apr233[[#This Row],[Clothing]:[Clothing and footwear]])</f>
        <v>144.33333333333334</v>
      </c>
      <c r="G220" s="1">
        <f>AVERAGE('Complete data'!U220:W220,'Complete data'!Y220)</f>
        <v>135.46666666666667</v>
      </c>
      <c r="H220" s="1">
        <f>AVERAGE(CPI_Index_Jan13_Apr233[[#This Row],[Health]],CPI_Index_Jan13_Apr233[[#This Row],[Personal care and effects]])</f>
        <v>138.94999999999999</v>
      </c>
      <c r="I220">
        <v>136.69999999999999</v>
      </c>
      <c r="J220">
        <v>150.19999999999999</v>
      </c>
      <c r="K220" s="1">
        <f>AVERAGE(CPI_Index_Jan13_Apr233[[#This Row],[Miscellaneous]:[General index]])</f>
        <v>138.25</v>
      </c>
      <c r="L220" s="1">
        <f>SUM(CPI_Index_Jan13_Apr2334[[#This Row],[Food]:[Miscellaneous and General Index]])</f>
        <v>1141.9769230769232</v>
      </c>
    </row>
    <row r="221" spans="1:12" hidden="1" x14ac:dyDescent="0.3">
      <c r="A221" t="s">
        <v>30</v>
      </c>
      <c r="B221">
        <v>2019</v>
      </c>
      <c r="C221" t="s">
        <v>36</v>
      </c>
      <c r="D221" s="1">
        <f>AVERAGE(CPI_Index_Jan13_Apr233[[#This Row],[Cereals and products]:[Food and beverages]])</f>
        <v>135.3692307692308</v>
      </c>
      <c r="E221">
        <v>162.80000000000001</v>
      </c>
      <c r="F221" s="1">
        <f>AVERAGE(CPI_Index_Jan13_Apr233[[#This Row],[Clothing]:[Clothing and footwear]])</f>
        <v>148.83333333333334</v>
      </c>
      <c r="G221" s="1">
        <f>AVERAGE('Complete data'!U221:W221,'Complete data'!Y221)</f>
        <v>141.53333333333333</v>
      </c>
      <c r="H221" s="1">
        <f>AVERAGE(CPI_Index_Jan13_Apr233[[#This Row],[Health]],CPI_Index_Jan13_Apr233[[#This Row],[Personal care and effects]])</f>
        <v>142.4</v>
      </c>
      <c r="I221">
        <v>143.4</v>
      </c>
      <c r="J221">
        <v>155.5</v>
      </c>
      <c r="K221" s="1">
        <f>AVERAGE(CPI_Index_Jan13_Apr233[[#This Row],[Miscellaneous]:[General index]])</f>
        <v>141.6</v>
      </c>
      <c r="L221" s="1">
        <f>SUM(CPI_Index_Jan13_Apr2334[[#This Row],[Food]:[Miscellaneous and General Index]])</f>
        <v>1171.4358974358975</v>
      </c>
    </row>
    <row r="222" spans="1:12" hidden="1" x14ac:dyDescent="0.3">
      <c r="A222" t="s">
        <v>33</v>
      </c>
      <c r="B222">
        <v>2019</v>
      </c>
      <c r="C222" t="s">
        <v>36</v>
      </c>
      <c r="D222" s="1">
        <f>AVERAGE(CPI_Index_Jan13_Apr233[[#This Row],[Cereals and products]:[Food and beverages]])</f>
        <v>134.95384615384617</v>
      </c>
      <c r="E222">
        <v>164.9</v>
      </c>
      <c r="F222" s="1">
        <f>AVERAGE(CPI_Index_Jan13_Apr233[[#This Row],[Clothing]:[Clothing and footwear]])</f>
        <v>138.5</v>
      </c>
      <c r="G222" s="1">
        <f>AVERAGE('Complete data'!U222:W222,'Complete data'!Y222)</f>
        <v>127.63333333333333</v>
      </c>
      <c r="H222" s="1">
        <f>AVERAGE(CPI_Index_Jan13_Apr233[[#This Row],[Health]],CPI_Index_Jan13_Apr233[[#This Row],[Personal care and effects]])</f>
        <v>135.75</v>
      </c>
      <c r="I222">
        <v>132.19999999999999</v>
      </c>
      <c r="J222">
        <v>146.6</v>
      </c>
      <c r="K222" s="1">
        <f>AVERAGE(CPI_Index_Jan13_Apr233[[#This Row],[Miscellaneous]:[General index]])</f>
        <v>135.5</v>
      </c>
      <c r="L222" s="1">
        <f>SUM(CPI_Index_Jan13_Apr2334[[#This Row],[Food]:[Miscellaneous and General Index]])</f>
        <v>1116.0371794871794</v>
      </c>
    </row>
    <row r="223" spans="1:12" x14ac:dyDescent="0.3">
      <c r="A223" t="s">
        <v>35</v>
      </c>
      <c r="B223">
        <v>2019</v>
      </c>
      <c r="C223" t="s">
        <v>36</v>
      </c>
      <c r="D223" s="1">
        <f>AVERAGE(CPI_Index_Jan13_Apr233[[#This Row],[Cereals and products]:[Food and beverages]])</f>
        <v>135.16153846153844</v>
      </c>
      <c r="E223">
        <v>163.4</v>
      </c>
      <c r="F223" s="1">
        <f>AVERAGE(CPI_Index_Jan13_Apr233[[#This Row],[Clothing]:[Clothing and footwear]])</f>
        <v>144.63333333333333</v>
      </c>
      <c r="G223" s="1">
        <f>AVERAGE('Complete data'!U223:W223,'Complete data'!Y223)</f>
        <v>135.33333333333334</v>
      </c>
      <c r="H223" s="1">
        <f>AVERAGE(CPI_Index_Jan13_Apr233[[#This Row],[Health]],CPI_Index_Jan13_Apr233[[#This Row],[Personal care and effects]])</f>
        <v>139.85</v>
      </c>
      <c r="I223">
        <v>137.1</v>
      </c>
      <c r="J223">
        <v>150.30000000000001</v>
      </c>
      <c r="K223" s="1">
        <f>AVERAGE(CPI_Index_Jan13_Apr233[[#This Row],[Miscellaneous]:[General index]])</f>
        <v>138.65</v>
      </c>
      <c r="L223" s="1">
        <f>SUM(CPI_Index_Jan13_Apr2334[[#This Row],[Food]:[Miscellaneous and General Index]])</f>
        <v>1144.4282051282053</v>
      </c>
    </row>
    <row r="224" spans="1:12" hidden="1" x14ac:dyDescent="0.3">
      <c r="A224" t="s">
        <v>30</v>
      </c>
      <c r="B224">
        <v>2019</v>
      </c>
      <c r="C224" t="s">
        <v>38</v>
      </c>
      <c r="D224" s="1">
        <f>AVERAGE(CPI_Index_Jan13_Apr233[[#This Row],[Cereals and products]:[Food and beverages]])</f>
        <v>135.4769230769231</v>
      </c>
      <c r="E224">
        <v>162.9</v>
      </c>
      <c r="F224" s="1">
        <f>AVERAGE(CPI_Index_Jan13_Apr233[[#This Row],[Clothing]:[Clothing and footwear]])</f>
        <v>149</v>
      </c>
      <c r="G224" s="1">
        <f>AVERAGE('Complete data'!U224:W224,'Complete data'!Y224)</f>
        <v>142.1</v>
      </c>
      <c r="H224" s="1">
        <f>AVERAGE(CPI_Index_Jan13_Apr233[[#This Row],[Health]],CPI_Index_Jan13_Apr233[[#This Row],[Personal care and effects]])</f>
        <v>142.19999999999999</v>
      </c>
      <c r="I224">
        <v>143.80000000000001</v>
      </c>
      <c r="J224">
        <v>155.5</v>
      </c>
      <c r="K224" s="1">
        <f>AVERAGE(CPI_Index_Jan13_Apr233[[#This Row],[Miscellaneous]:[General index]])</f>
        <v>141.80000000000001</v>
      </c>
      <c r="L224" s="1">
        <f>SUM(CPI_Index_Jan13_Apr2334[[#This Row],[Food]:[Miscellaneous and General Index]])</f>
        <v>1172.7769230769229</v>
      </c>
    </row>
    <row r="225" spans="1:12" hidden="1" x14ac:dyDescent="0.3">
      <c r="A225" t="s">
        <v>33</v>
      </c>
      <c r="B225">
        <v>2019</v>
      </c>
      <c r="C225" t="s">
        <v>38</v>
      </c>
      <c r="D225" s="1">
        <f>AVERAGE(CPI_Index_Jan13_Apr233[[#This Row],[Cereals and products]:[Food and beverages]])</f>
        <v>136.03076923076924</v>
      </c>
      <c r="E225">
        <v>165.3</v>
      </c>
      <c r="F225" s="1">
        <f>AVERAGE(CPI_Index_Jan13_Apr233[[#This Row],[Clothing]:[Clothing and footwear]])</f>
        <v>138.76666666666665</v>
      </c>
      <c r="G225" s="1">
        <f>AVERAGE('Complete data'!U225:W225,'Complete data'!Y225)</f>
        <v>128.5</v>
      </c>
      <c r="H225" s="1">
        <f>AVERAGE(CPI_Index_Jan13_Apr233[[#This Row],[Health]],CPI_Index_Jan13_Apr233[[#This Row],[Personal care and effects]])</f>
        <v>135.85</v>
      </c>
      <c r="I225">
        <v>133</v>
      </c>
      <c r="J225">
        <v>146.69999999999999</v>
      </c>
      <c r="K225" s="1">
        <f>AVERAGE(CPI_Index_Jan13_Apr233[[#This Row],[Miscellaneous]:[General index]])</f>
        <v>136.15</v>
      </c>
      <c r="L225" s="1">
        <f>SUM(CPI_Index_Jan13_Apr2334[[#This Row],[Food]:[Miscellaneous and General Index]])</f>
        <v>1120.2974358974359</v>
      </c>
    </row>
    <row r="226" spans="1:12" x14ac:dyDescent="0.3">
      <c r="A226" t="s">
        <v>35</v>
      </c>
      <c r="B226">
        <v>2019</v>
      </c>
      <c r="C226" t="s">
        <v>38</v>
      </c>
      <c r="D226" s="1">
        <f>AVERAGE(CPI_Index_Jan13_Apr233[[#This Row],[Cereals and products]:[Food and beverages]])</f>
        <v>135.6076923076923</v>
      </c>
      <c r="E226">
        <v>163.5</v>
      </c>
      <c r="F226" s="1">
        <f>AVERAGE(CPI_Index_Jan13_Apr233[[#This Row],[Clothing]:[Clothing and footwear]])</f>
        <v>144.83333333333334</v>
      </c>
      <c r="G226" s="1">
        <f>AVERAGE('Complete data'!U226:W226,'Complete data'!Y226)</f>
        <v>136.03333333333333</v>
      </c>
      <c r="H226" s="1">
        <f>AVERAGE(CPI_Index_Jan13_Apr233[[#This Row],[Health]],CPI_Index_Jan13_Apr233[[#This Row],[Personal care and effects]])</f>
        <v>139.80000000000001</v>
      </c>
      <c r="I226">
        <v>137.69999999999999</v>
      </c>
      <c r="J226">
        <v>150.30000000000001</v>
      </c>
      <c r="K226" s="1">
        <f>AVERAGE(CPI_Index_Jan13_Apr233[[#This Row],[Miscellaneous]:[General index]])</f>
        <v>139.05000000000001</v>
      </c>
      <c r="L226" s="1">
        <f>SUM(CPI_Index_Jan13_Apr2334[[#This Row],[Food]:[Miscellaneous and General Index]])</f>
        <v>1146.824358974359</v>
      </c>
    </row>
    <row r="227" spans="1:12" hidden="1" x14ac:dyDescent="0.3">
      <c r="A227" t="s">
        <v>30</v>
      </c>
      <c r="B227">
        <v>2019</v>
      </c>
      <c r="C227" t="s">
        <v>41</v>
      </c>
      <c r="D227" s="1">
        <f>AVERAGE(CPI_Index_Jan13_Apr233[[#This Row],[Cereals and products]:[Food and beverages]])</f>
        <v>137.0846153846154</v>
      </c>
      <c r="E227">
        <v>163.30000000000001</v>
      </c>
      <c r="F227" s="1">
        <f>AVERAGE(CPI_Index_Jan13_Apr233[[#This Row],[Clothing]:[Clothing and footwear]])</f>
        <v>149.53333333333333</v>
      </c>
      <c r="G227" s="1">
        <f>AVERAGE('Complete data'!U227:W227,'Complete data'!Y227)</f>
        <v>142.19999999999999</v>
      </c>
      <c r="H227" s="1">
        <f>AVERAGE(CPI_Index_Jan13_Apr233[[#This Row],[Health]],CPI_Index_Jan13_Apr233[[#This Row],[Personal care and effects]])</f>
        <v>142.60000000000002</v>
      </c>
      <c r="I227">
        <v>145.9</v>
      </c>
      <c r="J227">
        <v>156.69999999999999</v>
      </c>
      <c r="K227" s="1">
        <f>AVERAGE(CPI_Index_Jan13_Apr233[[#This Row],[Miscellaneous]:[General index]])</f>
        <v>142.65</v>
      </c>
      <c r="L227" s="1">
        <f>SUM(CPI_Index_Jan13_Apr2334[[#This Row],[Food]:[Miscellaneous and General Index]])</f>
        <v>1179.967948717949</v>
      </c>
    </row>
    <row r="228" spans="1:12" hidden="1" x14ac:dyDescent="0.3">
      <c r="A228" t="s">
        <v>33</v>
      </c>
      <c r="B228">
        <v>2019</v>
      </c>
      <c r="C228" t="s">
        <v>41</v>
      </c>
      <c r="D228" s="1">
        <f>AVERAGE(CPI_Index_Jan13_Apr233[[#This Row],[Cereals and products]:[Food and beverages]])</f>
        <v>139.34615384615387</v>
      </c>
      <c r="E228">
        <v>166.2</v>
      </c>
      <c r="F228" s="1">
        <f>AVERAGE(CPI_Index_Jan13_Apr233[[#This Row],[Clothing]:[Clothing and footwear]])</f>
        <v>139.29999999999998</v>
      </c>
      <c r="G228" s="1">
        <f>AVERAGE('Complete data'!U228:W228,'Complete data'!Y228)</f>
        <v>128.9</v>
      </c>
      <c r="H228" s="1">
        <f>AVERAGE(CPI_Index_Jan13_Apr233[[#This Row],[Health]],CPI_Index_Jan13_Apr233[[#This Row],[Personal care and effects]])</f>
        <v>136.19999999999999</v>
      </c>
      <c r="I228">
        <v>134</v>
      </c>
      <c r="J228">
        <v>148</v>
      </c>
      <c r="K228" s="1">
        <f>AVERAGE(CPI_Index_Jan13_Apr233[[#This Row],[Miscellaneous]:[General index]])</f>
        <v>137.4</v>
      </c>
      <c r="L228" s="1">
        <f>SUM(CPI_Index_Jan13_Apr2334[[#This Row],[Food]:[Miscellaneous and General Index]])</f>
        <v>1129.3461538461538</v>
      </c>
    </row>
    <row r="229" spans="1:12" x14ac:dyDescent="0.3">
      <c r="A229" t="s">
        <v>35</v>
      </c>
      <c r="B229">
        <v>2019</v>
      </c>
      <c r="C229" t="s">
        <v>41</v>
      </c>
      <c r="D229" s="1">
        <f>AVERAGE(CPI_Index_Jan13_Apr233[[#This Row],[Cereals and products]:[Food and beverages]])</f>
        <v>137.83846153846156</v>
      </c>
      <c r="E229">
        <v>164.1</v>
      </c>
      <c r="F229" s="1">
        <f>AVERAGE(CPI_Index_Jan13_Apr233[[#This Row],[Clothing]:[Clothing and footwear]])</f>
        <v>145.36666666666667</v>
      </c>
      <c r="G229" s="1">
        <f>AVERAGE('Complete data'!U229:W229,'Complete data'!Y229)</f>
        <v>136.29999999999998</v>
      </c>
      <c r="H229" s="1">
        <f>AVERAGE(CPI_Index_Jan13_Apr233[[#This Row],[Health]],CPI_Index_Jan13_Apr233[[#This Row],[Personal care and effects]])</f>
        <v>140.15</v>
      </c>
      <c r="I229">
        <v>139.19999999999999</v>
      </c>
      <c r="J229">
        <v>151.6</v>
      </c>
      <c r="K229" s="1">
        <f>AVERAGE(CPI_Index_Jan13_Apr233[[#This Row],[Miscellaneous]:[General index]])</f>
        <v>140.1</v>
      </c>
      <c r="L229" s="1">
        <f>SUM(CPI_Index_Jan13_Apr2334[[#This Row],[Food]:[Miscellaneous and General Index]])</f>
        <v>1154.6551282051282</v>
      </c>
    </row>
    <row r="230" spans="1:12" hidden="1" x14ac:dyDescent="0.3">
      <c r="A230" t="s">
        <v>30</v>
      </c>
      <c r="B230">
        <v>2019</v>
      </c>
      <c r="C230" t="s">
        <v>42</v>
      </c>
      <c r="D230" s="1">
        <f>AVERAGE(CPI_Index_Jan13_Apr233[[#This Row],[Cereals and products]:[Food and beverages]])</f>
        <v>138.78461538461536</v>
      </c>
      <c r="E230">
        <v>164.2</v>
      </c>
      <c r="F230" s="1">
        <f>AVERAGE(CPI_Index_Jan13_Apr233[[#This Row],[Clothing]:[Clothing and footwear]])</f>
        <v>149.53333333333333</v>
      </c>
      <c r="G230" s="1">
        <f>AVERAGE('Complete data'!U230:W230,'Complete data'!Y230)</f>
        <v>142.53333333333333</v>
      </c>
      <c r="H230" s="1">
        <f>AVERAGE(CPI_Index_Jan13_Apr233[[#This Row],[Health]],CPI_Index_Jan13_Apr233[[#This Row],[Personal care and effects]])</f>
        <v>143.25</v>
      </c>
      <c r="I230">
        <v>146.4</v>
      </c>
      <c r="J230">
        <v>157.69999999999999</v>
      </c>
      <c r="K230" s="1">
        <f>AVERAGE(CPI_Index_Jan13_Apr233[[#This Row],[Miscellaneous]:[General index]])</f>
        <v>143.44999999999999</v>
      </c>
      <c r="L230" s="1">
        <f>SUM(CPI_Index_Jan13_Apr2334[[#This Row],[Food]:[Miscellaneous and General Index]])</f>
        <v>1185.8512820512819</v>
      </c>
    </row>
    <row r="231" spans="1:12" hidden="1" x14ac:dyDescent="0.3">
      <c r="A231" t="s">
        <v>33</v>
      </c>
      <c r="B231">
        <v>2019</v>
      </c>
      <c r="C231" t="s">
        <v>42</v>
      </c>
      <c r="D231" s="1">
        <f>AVERAGE(CPI_Index_Jan13_Apr233[[#This Row],[Cereals and products]:[Food and beverages]])</f>
        <v>141.0230769230769</v>
      </c>
      <c r="E231">
        <v>166.7</v>
      </c>
      <c r="F231" s="1">
        <f>AVERAGE(CPI_Index_Jan13_Apr233[[#This Row],[Clothing]:[Clothing and footwear]])</f>
        <v>139.46666666666667</v>
      </c>
      <c r="G231" s="1">
        <f>AVERAGE('Complete data'!U231:W231,'Complete data'!Y231)</f>
        <v>129.16666666666666</v>
      </c>
      <c r="H231" s="1">
        <f>AVERAGE(CPI_Index_Jan13_Apr233[[#This Row],[Health]],CPI_Index_Jan13_Apr233[[#This Row],[Personal care and effects]])</f>
        <v>137</v>
      </c>
      <c r="I231">
        <v>134.30000000000001</v>
      </c>
      <c r="J231">
        <v>148.9</v>
      </c>
      <c r="K231" s="1">
        <f>AVERAGE(CPI_Index_Jan13_Apr233[[#This Row],[Miscellaneous]:[General index]])</f>
        <v>137.85</v>
      </c>
      <c r="L231" s="1">
        <f>SUM(CPI_Index_Jan13_Apr2334[[#This Row],[Food]:[Miscellaneous and General Index]])</f>
        <v>1134.4064102564103</v>
      </c>
    </row>
    <row r="232" spans="1:12" x14ac:dyDescent="0.3">
      <c r="A232" t="s">
        <v>35</v>
      </c>
      <c r="B232">
        <v>2019</v>
      </c>
      <c r="C232" t="s">
        <v>42</v>
      </c>
      <c r="D232" s="1">
        <f>AVERAGE(CPI_Index_Jan13_Apr233[[#This Row],[Cereals and products]:[Food and beverages]])</f>
        <v>139.54615384615386</v>
      </c>
      <c r="E232">
        <v>164.9</v>
      </c>
      <c r="F232" s="1">
        <f>AVERAGE(CPI_Index_Jan13_Apr233[[#This Row],[Clothing]:[Clothing and footwear]])</f>
        <v>145.46666666666667</v>
      </c>
      <c r="G232" s="1">
        <f>AVERAGE('Complete data'!U232:W232,'Complete data'!Y232)</f>
        <v>136.53333333333333</v>
      </c>
      <c r="H232" s="1">
        <f>AVERAGE(CPI_Index_Jan13_Apr233[[#This Row],[Health]],CPI_Index_Jan13_Apr233[[#This Row],[Personal care and effects]])</f>
        <v>140.85000000000002</v>
      </c>
      <c r="I232">
        <v>139.6</v>
      </c>
      <c r="J232">
        <v>152.5</v>
      </c>
      <c r="K232" s="1">
        <f>AVERAGE(CPI_Index_Jan13_Apr233[[#This Row],[Miscellaneous]:[General index]])</f>
        <v>140.75</v>
      </c>
      <c r="L232" s="1">
        <f>SUM(CPI_Index_Jan13_Apr2334[[#This Row],[Food]:[Miscellaneous and General Index]])</f>
        <v>1160.146153846154</v>
      </c>
    </row>
    <row r="233" spans="1:12" hidden="1" x14ac:dyDescent="0.3">
      <c r="A233" t="s">
        <v>30</v>
      </c>
      <c r="B233">
        <v>2019</v>
      </c>
      <c r="C233" t="s">
        <v>44</v>
      </c>
      <c r="D233" s="1">
        <f>AVERAGE(CPI_Index_Jan13_Apr233[[#This Row],[Cereals and products]:[Food and beverages]])</f>
        <v>140.53076923076921</v>
      </c>
      <c r="E233">
        <v>164.5</v>
      </c>
      <c r="F233" s="1">
        <f>AVERAGE(CPI_Index_Jan13_Apr233[[#This Row],[Clothing]:[Clothing and footwear]])</f>
        <v>149.70000000000002</v>
      </c>
      <c r="G233" s="1">
        <f>AVERAGE('Complete data'!U233:W233,'Complete data'!Y233)</f>
        <v>142.66666666666666</v>
      </c>
      <c r="H233" s="1">
        <f>AVERAGE(CPI_Index_Jan13_Apr233[[#This Row],[Health]],CPI_Index_Jan13_Apr233[[#This Row],[Personal care and effects]])</f>
        <v>144.14999999999998</v>
      </c>
      <c r="I233">
        <v>147.5</v>
      </c>
      <c r="J233">
        <v>159.1</v>
      </c>
      <c r="K233" s="1">
        <f>AVERAGE(CPI_Index_Jan13_Apr233[[#This Row],[Miscellaneous]:[General index]])</f>
        <v>144.55000000000001</v>
      </c>
      <c r="L233" s="1">
        <f>SUM(CPI_Index_Jan13_Apr2334[[#This Row],[Food]:[Miscellaneous and General Index]])</f>
        <v>1192.6974358974358</v>
      </c>
    </row>
    <row r="234" spans="1:12" hidden="1" x14ac:dyDescent="0.3">
      <c r="A234" t="s">
        <v>33</v>
      </c>
      <c r="B234">
        <v>2019</v>
      </c>
      <c r="C234" t="s">
        <v>44</v>
      </c>
      <c r="D234" s="1">
        <f>AVERAGE(CPI_Index_Jan13_Apr233[[#This Row],[Cereals and products]:[Food and beverages]])</f>
        <v>142.87692307692308</v>
      </c>
      <c r="E234">
        <v>167.2</v>
      </c>
      <c r="F234" s="1">
        <f>AVERAGE(CPI_Index_Jan13_Apr233[[#This Row],[Clothing]:[Clothing and footwear]])</f>
        <v>139.76666666666668</v>
      </c>
      <c r="G234" s="1">
        <f>AVERAGE('Complete data'!U234:W234,'Complete data'!Y234)</f>
        <v>128.43333333333331</v>
      </c>
      <c r="H234" s="1">
        <f>AVERAGE(CPI_Index_Jan13_Apr233[[#This Row],[Health]],CPI_Index_Jan13_Apr233[[#This Row],[Personal care and effects]])</f>
        <v>137.94999999999999</v>
      </c>
      <c r="I234">
        <v>135</v>
      </c>
      <c r="J234">
        <v>150.4</v>
      </c>
      <c r="K234" s="1">
        <f>AVERAGE(CPI_Index_Jan13_Apr233[[#This Row],[Miscellaneous]:[General index]])</f>
        <v>138.9</v>
      </c>
      <c r="L234" s="1">
        <f>SUM(CPI_Index_Jan13_Apr2334[[#This Row],[Food]:[Miscellaneous and General Index]])</f>
        <v>1140.5269230769229</v>
      </c>
    </row>
    <row r="235" spans="1:12" x14ac:dyDescent="0.3">
      <c r="A235" t="s">
        <v>35</v>
      </c>
      <c r="B235">
        <v>2019</v>
      </c>
      <c r="C235" t="s">
        <v>44</v>
      </c>
      <c r="D235" s="1">
        <f>AVERAGE(CPI_Index_Jan13_Apr233[[#This Row],[Cereals and products]:[Food and beverages]])</f>
        <v>141.34615384615384</v>
      </c>
      <c r="E235">
        <v>165.2</v>
      </c>
      <c r="F235" s="1">
        <f>AVERAGE(CPI_Index_Jan13_Apr233[[#This Row],[Clothing]:[Clothing and footwear]])</f>
        <v>145.66666666666666</v>
      </c>
      <c r="G235" s="1">
        <f>AVERAGE('Complete data'!U235:W235,'Complete data'!Y235)</f>
        <v>136.36666666666667</v>
      </c>
      <c r="H235" s="1">
        <f>AVERAGE(CPI_Index_Jan13_Apr233[[#This Row],[Health]],CPI_Index_Jan13_Apr233[[#This Row],[Personal care and effects]])</f>
        <v>141.80000000000001</v>
      </c>
      <c r="I235">
        <v>140.5</v>
      </c>
      <c r="J235">
        <v>154</v>
      </c>
      <c r="K235" s="1">
        <f>AVERAGE(CPI_Index_Jan13_Apr233[[#This Row],[Miscellaneous]:[General index]])</f>
        <v>141.85</v>
      </c>
      <c r="L235" s="1">
        <f>SUM(CPI_Index_Jan13_Apr2334[[#This Row],[Food]:[Miscellaneous and General Index]])</f>
        <v>1166.729487179487</v>
      </c>
    </row>
    <row r="236" spans="1:12" hidden="1" x14ac:dyDescent="0.3">
      <c r="A236" t="s">
        <v>30</v>
      </c>
      <c r="B236">
        <v>2019</v>
      </c>
      <c r="C236" t="s">
        <v>46</v>
      </c>
      <c r="D236" s="1">
        <f>AVERAGE(CPI_Index_Jan13_Apr233[[#This Row],[Cereals and products]:[Food and beverages]])</f>
        <v>141.11538461538464</v>
      </c>
      <c r="E236">
        <v>165.1</v>
      </c>
      <c r="F236" s="1">
        <f>AVERAGE(CPI_Index_Jan13_Apr233[[#This Row],[Clothing]:[Clothing and footwear]])</f>
        <v>149.83333333333334</v>
      </c>
      <c r="G236" s="1">
        <f>AVERAGE('Complete data'!U236:W236,'Complete data'!Y236)</f>
        <v>142.66666666666666</v>
      </c>
      <c r="H236" s="1">
        <f>AVERAGE(CPI_Index_Jan13_Apr233[[#This Row],[Health]],CPI_Index_Jan13_Apr233[[#This Row],[Personal care and effects]])</f>
        <v>145.75</v>
      </c>
      <c r="I236">
        <v>148</v>
      </c>
      <c r="J236">
        <v>159.69999999999999</v>
      </c>
      <c r="K236" s="1">
        <f>AVERAGE(CPI_Index_Jan13_Apr233[[#This Row],[Miscellaneous]:[General index]])</f>
        <v>145.30000000000001</v>
      </c>
      <c r="L236" s="1">
        <f>SUM(CPI_Index_Jan13_Apr2334[[#This Row],[Food]:[Miscellaneous and General Index]])</f>
        <v>1197.4653846153847</v>
      </c>
    </row>
    <row r="237" spans="1:12" hidden="1" x14ac:dyDescent="0.3">
      <c r="A237" t="s">
        <v>33</v>
      </c>
      <c r="B237">
        <v>2019</v>
      </c>
      <c r="C237" t="s">
        <v>46</v>
      </c>
      <c r="D237" s="1">
        <f>AVERAGE(CPI_Index_Jan13_Apr233[[#This Row],[Cereals and products]:[Food and beverages]])</f>
        <v>143.77692307692308</v>
      </c>
      <c r="E237">
        <v>167.9</v>
      </c>
      <c r="F237" s="1">
        <f>AVERAGE(CPI_Index_Jan13_Apr233[[#This Row],[Clothing]:[Clothing and footwear]])</f>
        <v>140.06666666666666</v>
      </c>
      <c r="G237" s="1">
        <f>AVERAGE('Complete data'!U237:W237,'Complete data'!Y237)</f>
        <v>128.13333333333335</v>
      </c>
      <c r="H237" s="1">
        <f>AVERAGE(CPI_Index_Jan13_Apr233[[#This Row],[Health]],CPI_Index_Jan13_Apr233[[#This Row],[Personal care and effects]])</f>
        <v>139.65</v>
      </c>
      <c r="I237">
        <v>135.4</v>
      </c>
      <c r="J237">
        <v>151.5</v>
      </c>
      <c r="K237" s="1">
        <f>AVERAGE(CPI_Index_Jan13_Apr233[[#This Row],[Miscellaneous]:[General index]])</f>
        <v>139.75</v>
      </c>
      <c r="L237" s="1">
        <f>SUM(CPI_Index_Jan13_Apr2334[[#This Row],[Food]:[Miscellaneous and General Index]])</f>
        <v>1146.1769230769232</v>
      </c>
    </row>
    <row r="238" spans="1:12" x14ac:dyDescent="0.3">
      <c r="A238" t="s">
        <v>35</v>
      </c>
      <c r="B238">
        <v>2019</v>
      </c>
      <c r="C238" t="s">
        <v>46</v>
      </c>
      <c r="D238" s="1">
        <f>AVERAGE(CPI_Index_Jan13_Apr233[[#This Row],[Cereals and products]:[Food and beverages]])</f>
        <v>142.03846153846155</v>
      </c>
      <c r="E238">
        <v>165.8</v>
      </c>
      <c r="F238" s="1">
        <f>AVERAGE(CPI_Index_Jan13_Apr233[[#This Row],[Clothing]:[Clothing and footwear]])</f>
        <v>145.86666666666667</v>
      </c>
      <c r="G238" s="1">
        <f>AVERAGE('Complete data'!U238:W238,'Complete data'!Y238)</f>
        <v>136.26666666666668</v>
      </c>
      <c r="H238" s="1">
        <f>AVERAGE(CPI_Index_Jan13_Apr233[[#This Row],[Health]],CPI_Index_Jan13_Apr233[[#This Row],[Personal care and effects]])</f>
        <v>143.44999999999999</v>
      </c>
      <c r="I238">
        <v>140.9</v>
      </c>
      <c r="J238">
        <v>154.9</v>
      </c>
      <c r="K238" s="1">
        <f>AVERAGE(CPI_Index_Jan13_Apr233[[#This Row],[Miscellaneous]:[General index]])</f>
        <v>142.6</v>
      </c>
      <c r="L238" s="1">
        <f>SUM(CPI_Index_Jan13_Apr2334[[#This Row],[Food]:[Miscellaneous and General Index]])</f>
        <v>1171.8217948717947</v>
      </c>
    </row>
    <row r="239" spans="1:12" hidden="1" x14ac:dyDescent="0.3">
      <c r="A239" t="s">
        <v>30</v>
      </c>
      <c r="B239">
        <v>2019</v>
      </c>
      <c r="C239" t="s">
        <v>48</v>
      </c>
      <c r="D239" s="1">
        <f>AVERAGE(CPI_Index_Jan13_Apr233[[#This Row],[Cereals and products]:[Food and beverages]])</f>
        <v>142.2076923076923</v>
      </c>
      <c r="E239">
        <v>165.7</v>
      </c>
      <c r="F239" s="1">
        <f>AVERAGE(CPI_Index_Jan13_Apr233[[#This Row],[Clothing]:[Clothing and footwear]])</f>
        <v>149.76666666666665</v>
      </c>
      <c r="G239" s="1">
        <f>AVERAGE('Complete data'!U239:W239,'Complete data'!Y239)</f>
        <v>142.93333333333337</v>
      </c>
      <c r="H239" s="1">
        <f>AVERAGE(CPI_Index_Jan13_Apr233[[#This Row],[Health]],CPI_Index_Jan13_Apr233[[#This Row],[Personal care and effects]])</f>
        <v>146.80000000000001</v>
      </c>
      <c r="I239">
        <v>148.30000000000001</v>
      </c>
      <c r="J239">
        <v>160.19999999999999</v>
      </c>
      <c r="K239" s="1">
        <f>AVERAGE(CPI_Index_Jan13_Apr233[[#This Row],[Miscellaneous]:[General index]])</f>
        <v>146.05000000000001</v>
      </c>
      <c r="L239" s="1">
        <f>SUM(CPI_Index_Jan13_Apr2334[[#This Row],[Food]:[Miscellaneous and General Index]])</f>
        <v>1201.9576923076922</v>
      </c>
    </row>
    <row r="240" spans="1:12" hidden="1" x14ac:dyDescent="0.3">
      <c r="A240" t="s">
        <v>33</v>
      </c>
      <c r="B240">
        <v>2019</v>
      </c>
      <c r="C240" t="s">
        <v>48</v>
      </c>
      <c r="D240" s="1">
        <f>AVERAGE(CPI_Index_Jan13_Apr233[[#This Row],[Cereals and products]:[Food and beverages]])</f>
        <v>144.22307692307692</v>
      </c>
      <c r="E240">
        <v>168.6</v>
      </c>
      <c r="F240" s="1">
        <f>AVERAGE(CPI_Index_Jan13_Apr233[[#This Row],[Clothing]:[Clothing and footwear]])</f>
        <v>140.26666666666668</v>
      </c>
      <c r="G240" s="1">
        <f>AVERAGE('Complete data'!U240:W240,'Complete data'!Y240)</f>
        <v>128.69999999999999</v>
      </c>
      <c r="H240" s="1">
        <f>AVERAGE(CPI_Index_Jan13_Apr233[[#This Row],[Health]],CPI_Index_Jan13_Apr233[[#This Row],[Personal care and effects]])</f>
        <v>140.44999999999999</v>
      </c>
      <c r="I240">
        <v>135.9</v>
      </c>
      <c r="J240">
        <v>151.6</v>
      </c>
      <c r="K240" s="1">
        <f>AVERAGE(CPI_Index_Jan13_Apr233[[#This Row],[Miscellaneous]:[General index]])</f>
        <v>140.19999999999999</v>
      </c>
      <c r="L240" s="1">
        <f>SUM(CPI_Index_Jan13_Apr2334[[#This Row],[Food]:[Miscellaneous and General Index]])</f>
        <v>1149.9397435897436</v>
      </c>
    </row>
    <row r="241" spans="1:12" x14ac:dyDescent="0.3">
      <c r="A241" t="s">
        <v>35</v>
      </c>
      <c r="B241">
        <v>2019</v>
      </c>
      <c r="C241" t="s">
        <v>48</v>
      </c>
      <c r="D241" s="1">
        <f>AVERAGE(CPI_Index_Jan13_Apr233[[#This Row],[Cereals and products]:[Food and beverages]])</f>
        <v>142.89999999999998</v>
      </c>
      <c r="E241">
        <v>166.5</v>
      </c>
      <c r="F241" s="1">
        <f>AVERAGE(CPI_Index_Jan13_Apr233[[#This Row],[Clothing]:[Clothing and footwear]])</f>
        <v>145.89999999999998</v>
      </c>
      <c r="G241" s="1">
        <f>AVERAGE('Complete data'!U241:W241,'Complete data'!Y241)</f>
        <v>136.63333333333333</v>
      </c>
      <c r="H241" s="1">
        <f>AVERAGE(CPI_Index_Jan13_Apr233[[#This Row],[Health]],CPI_Index_Jan13_Apr233[[#This Row],[Personal care and effects]])</f>
        <v>144.35</v>
      </c>
      <c r="I241">
        <v>141.30000000000001</v>
      </c>
      <c r="J241">
        <v>155.19999999999999</v>
      </c>
      <c r="K241" s="1">
        <f>AVERAGE(CPI_Index_Jan13_Apr233[[#This Row],[Miscellaneous]:[General index]])</f>
        <v>143.25</v>
      </c>
      <c r="L241" s="1">
        <f>SUM(CPI_Index_Jan13_Apr2334[[#This Row],[Food]:[Miscellaneous and General Index]])</f>
        <v>1176.0333333333333</v>
      </c>
    </row>
    <row r="242" spans="1:12" hidden="1" x14ac:dyDescent="0.3">
      <c r="A242" t="s">
        <v>30</v>
      </c>
      <c r="B242">
        <v>2019</v>
      </c>
      <c r="C242" t="s">
        <v>50</v>
      </c>
      <c r="D242" s="1">
        <f>AVERAGE(CPI_Index_Jan13_Apr233[[#This Row],[Cereals and products]:[Food and beverages]])</f>
        <v>144.37692307692305</v>
      </c>
      <c r="E242">
        <v>166.3</v>
      </c>
      <c r="F242" s="1">
        <f>AVERAGE(CPI_Index_Jan13_Apr233[[#This Row],[Clothing]:[Clothing and footwear]])</f>
        <v>149.79999999999998</v>
      </c>
      <c r="G242" s="1">
        <f>AVERAGE('Complete data'!U242:W242,'Complete data'!Y242)</f>
        <v>143.33333333333331</v>
      </c>
      <c r="H242" s="1">
        <f>AVERAGE(CPI_Index_Jan13_Apr233[[#This Row],[Health]],CPI_Index_Jan13_Apr233[[#This Row],[Personal care and effects]])</f>
        <v>147</v>
      </c>
      <c r="I242">
        <v>148.69999999999999</v>
      </c>
      <c r="J242">
        <v>160.69999999999999</v>
      </c>
      <c r="K242" s="1">
        <f>AVERAGE(CPI_Index_Jan13_Apr233[[#This Row],[Miscellaneous]:[General index]])</f>
        <v>147</v>
      </c>
      <c r="L242" s="1">
        <f>SUM(CPI_Index_Jan13_Apr2334[[#This Row],[Food]:[Miscellaneous and General Index]])</f>
        <v>1207.2102564102565</v>
      </c>
    </row>
    <row r="243" spans="1:12" hidden="1" x14ac:dyDescent="0.3">
      <c r="A243" t="s">
        <v>33</v>
      </c>
      <c r="B243">
        <v>2019</v>
      </c>
      <c r="C243" t="s">
        <v>50</v>
      </c>
      <c r="D243" s="1">
        <f>AVERAGE(CPI_Index_Jan13_Apr233[[#This Row],[Cereals and products]:[Food and beverages]])</f>
        <v>146.35384615384618</v>
      </c>
      <c r="E243">
        <v>169.3</v>
      </c>
      <c r="F243" s="1">
        <f>AVERAGE(CPI_Index_Jan13_Apr233[[#This Row],[Clothing]:[Clothing and footwear]])</f>
        <v>140.73333333333335</v>
      </c>
      <c r="G243" s="1">
        <f>AVERAGE('Complete data'!U243:W243,'Complete data'!Y243)</f>
        <v>129.70000000000002</v>
      </c>
      <c r="H243" s="1">
        <f>AVERAGE(CPI_Index_Jan13_Apr233[[#This Row],[Health]],CPI_Index_Jan13_Apr233[[#This Row],[Personal care and effects]])</f>
        <v>140.94999999999999</v>
      </c>
      <c r="I243">
        <v>136.19999999999999</v>
      </c>
      <c r="J243">
        <v>151.69999999999999</v>
      </c>
      <c r="K243" s="1">
        <f>AVERAGE(CPI_Index_Jan13_Apr233[[#This Row],[Miscellaneous]:[General index]])</f>
        <v>141</v>
      </c>
      <c r="L243" s="1">
        <f>SUM(CPI_Index_Jan13_Apr2334[[#This Row],[Food]:[Miscellaneous and General Index]])</f>
        <v>1155.9371794871797</v>
      </c>
    </row>
    <row r="244" spans="1:12" x14ac:dyDescent="0.3">
      <c r="A244" t="s">
        <v>35</v>
      </c>
      <c r="B244">
        <v>2019</v>
      </c>
      <c r="C244" t="s">
        <v>50</v>
      </c>
      <c r="D244" s="1">
        <f>AVERAGE(CPI_Index_Jan13_Apr233[[#This Row],[Cereals and products]:[Food and beverages]])</f>
        <v>145.04615384615383</v>
      </c>
      <c r="E244">
        <v>167.1</v>
      </c>
      <c r="F244" s="1">
        <f>AVERAGE(CPI_Index_Jan13_Apr233[[#This Row],[Clothing]:[Clothing and footwear]])</f>
        <v>146.13333333333335</v>
      </c>
      <c r="G244" s="1">
        <f>AVERAGE('Complete data'!U244:W244,'Complete data'!Y244)</f>
        <v>137.30000000000001</v>
      </c>
      <c r="H244" s="1">
        <f>AVERAGE(CPI_Index_Jan13_Apr233[[#This Row],[Health]],CPI_Index_Jan13_Apr233[[#This Row],[Personal care and effects]])</f>
        <v>144.69999999999999</v>
      </c>
      <c r="I244">
        <v>141.69999999999999</v>
      </c>
      <c r="J244">
        <v>155.4</v>
      </c>
      <c r="K244" s="1">
        <f>AVERAGE(CPI_Index_Jan13_Apr233[[#This Row],[Miscellaneous]:[General index]])</f>
        <v>144.1</v>
      </c>
      <c r="L244" s="1">
        <f>SUM(CPI_Index_Jan13_Apr2334[[#This Row],[Food]:[Miscellaneous and General Index]])</f>
        <v>1181.4794871794873</v>
      </c>
    </row>
    <row r="245" spans="1:12" hidden="1" x14ac:dyDescent="0.3">
      <c r="A245" t="s">
        <v>30</v>
      </c>
      <c r="B245">
        <v>2019</v>
      </c>
      <c r="C245" t="s">
        <v>52</v>
      </c>
      <c r="D245" s="1">
        <f>AVERAGE(CPI_Index_Jan13_Apr233[[#This Row],[Cereals and products]:[Food and beverages]])</f>
        <v>146.50769230769231</v>
      </c>
      <c r="E245">
        <v>167.2</v>
      </c>
      <c r="F245" s="1">
        <f>AVERAGE(CPI_Index_Jan13_Apr233[[#This Row],[Clothing]:[Clothing and footwear]])</f>
        <v>150.26666666666668</v>
      </c>
      <c r="G245" s="1">
        <f>AVERAGE('Complete data'!U245:W245,'Complete data'!Y245)</f>
        <v>143.79999999999998</v>
      </c>
      <c r="H245" s="1">
        <f>AVERAGE(CPI_Index_Jan13_Apr233[[#This Row],[Health]],CPI_Index_Jan13_Apr233[[#This Row],[Personal care and effects]])</f>
        <v>147.44999999999999</v>
      </c>
      <c r="I245">
        <v>149.1</v>
      </c>
      <c r="J245">
        <v>160.80000000000001</v>
      </c>
      <c r="K245" s="1">
        <f>AVERAGE(CPI_Index_Jan13_Apr233[[#This Row],[Miscellaneous]:[General index]])</f>
        <v>148</v>
      </c>
      <c r="L245" s="1">
        <f>SUM(CPI_Index_Jan13_Apr2334[[#This Row],[Food]:[Miscellaneous and General Index]])</f>
        <v>1213.124358974359</v>
      </c>
    </row>
    <row r="246" spans="1:12" hidden="1" x14ac:dyDescent="0.3">
      <c r="A246" t="s">
        <v>33</v>
      </c>
      <c r="B246">
        <v>2019</v>
      </c>
      <c r="C246" t="s">
        <v>52</v>
      </c>
      <c r="D246" s="1">
        <f>AVERAGE(CPI_Index_Jan13_Apr233[[#This Row],[Cereals and products]:[Food and beverages]])</f>
        <v>147.99999999999997</v>
      </c>
      <c r="E246">
        <v>169.9</v>
      </c>
      <c r="F246" s="1">
        <f>AVERAGE(CPI_Index_Jan13_Apr233[[#This Row],[Clothing]:[Clothing and footwear]])</f>
        <v>141.03333333333333</v>
      </c>
      <c r="G246" s="1">
        <f>AVERAGE('Complete data'!U246:W246,'Complete data'!Y246)</f>
        <v>130.99999999999997</v>
      </c>
      <c r="H246" s="1">
        <f>AVERAGE(CPI_Index_Jan13_Apr233[[#This Row],[Health]],CPI_Index_Jan13_Apr233[[#This Row],[Personal care and effects]])</f>
        <v>141.30000000000001</v>
      </c>
      <c r="I246">
        <v>136.69999999999999</v>
      </c>
      <c r="J246">
        <v>151.80000000000001</v>
      </c>
      <c r="K246" s="1">
        <f>AVERAGE(CPI_Index_Jan13_Apr233[[#This Row],[Miscellaneous]:[General index]])</f>
        <v>141.65</v>
      </c>
      <c r="L246" s="1">
        <f>SUM(CPI_Index_Jan13_Apr2334[[#This Row],[Food]:[Miscellaneous and General Index]])</f>
        <v>1161.3833333333334</v>
      </c>
    </row>
    <row r="247" spans="1:12" x14ac:dyDescent="0.3">
      <c r="A247" t="s">
        <v>35</v>
      </c>
      <c r="B247">
        <v>2019</v>
      </c>
      <c r="C247" t="s">
        <v>52</v>
      </c>
      <c r="D247" s="1">
        <f>AVERAGE(CPI_Index_Jan13_Apr233[[#This Row],[Cereals and products]:[Food and beverages]])</f>
        <v>146.99230769230769</v>
      </c>
      <c r="E247">
        <v>167.9</v>
      </c>
      <c r="F247" s="1">
        <f>AVERAGE(CPI_Index_Jan13_Apr233[[#This Row],[Clothing]:[Clothing and footwear]])</f>
        <v>146.5</v>
      </c>
      <c r="G247" s="1">
        <f>AVERAGE('Complete data'!U247:W247,'Complete data'!Y247)</f>
        <v>138.06666666666669</v>
      </c>
      <c r="H247" s="1">
        <f>AVERAGE(CPI_Index_Jan13_Apr233[[#This Row],[Health]],CPI_Index_Jan13_Apr233[[#This Row],[Personal care and effects]])</f>
        <v>145.10000000000002</v>
      </c>
      <c r="I247">
        <v>142.1</v>
      </c>
      <c r="J247">
        <v>155.5</v>
      </c>
      <c r="K247" s="1">
        <f>AVERAGE(CPI_Index_Jan13_Apr233[[#This Row],[Miscellaneous]:[General index]])</f>
        <v>144.94999999999999</v>
      </c>
      <c r="L247" s="1">
        <f>SUM(CPI_Index_Jan13_Apr2334[[#This Row],[Food]:[Miscellaneous and General Index]])</f>
        <v>1187.1089743589744</v>
      </c>
    </row>
    <row r="248" spans="1:12" hidden="1" x14ac:dyDescent="0.3">
      <c r="A248" t="s">
        <v>30</v>
      </c>
      <c r="B248">
        <v>2019</v>
      </c>
      <c r="C248" t="s">
        <v>54</v>
      </c>
      <c r="D248" s="1">
        <f>AVERAGE(CPI_Index_Jan13_Apr233[[#This Row],[Cereals and products]:[Food and beverages]])</f>
        <v>149.30769230769226</v>
      </c>
      <c r="E248">
        <v>167.8</v>
      </c>
      <c r="F248" s="1">
        <f>AVERAGE(CPI_Index_Jan13_Apr233[[#This Row],[Clothing]:[Clothing and footwear]])</f>
        <v>150.6</v>
      </c>
      <c r="G248" s="1">
        <f>AVERAGE('Complete data'!U248:W248,'Complete data'!Y248)</f>
        <v>145.36666666666667</v>
      </c>
      <c r="H248" s="1">
        <f>AVERAGE(CPI_Index_Jan13_Apr233[[#This Row],[Health]],CPI_Index_Jan13_Apr233[[#This Row],[Personal care and effects]])</f>
        <v>147.69999999999999</v>
      </c>
      <c r="I248">
        <v>149.5</v>
      </c>
      <c r="J248">
        <v>161.1</v>
      </c>
      <c r="K248" s="1">
        <f>AVERAGE(CPI_Index_Jan13_Apr233[[#This Row],[Miscellaneous]:[General index]])</f>
        <v>149.69999999999999</v>
      </c>
      <c r="L248" s="1">
        <f>SUM(CPI_Index_Jan13_Apr2334[[#This Row],[Food]:[Miscellaneous and General Index]])</f>
        <v>1221.0743589743588</v>
      </c>
    </row>
    <row r="249" spans="1:12" hidden="1" x14ac:dyDescent="0.3">
      <c r="A249" t="s">
        <v>33</v>
      </c>
      <c r="B249">
        <v>2019</v>
      </c>
      <c r="C249" t="s">
        <v>54</v>
      </c>
      <c r="D249" s="1">
        <f>AVERAGE(CPI_Index_Jan13_Apr233[[#This Row],[Cereals and products]:[Food and beverages]])</f>
        <v>150.51538461538462</v>
      </c>
      <c r="E249">
        <v>170.4</v>
      </c>
      <c r="F249" s="1">
        <f>AVERAGE(CPI_Index_Jan13_Apr233[[#This Row],[Clothing]:[Clothing and footwear]])</f>
        <v>141.4</v>
      </c>
      <c r="G249" s="1">
        <f>AVERAGE('Complete data'!U249:W249,'Complete data'!Y249)</f>
        <v>132.86666666666665</v>
      </c>
      <c r="H249" s="1">
        <f>AVERAGE(CPI_Index_Jan13_Apr233[[#This Row],[Health]],CPI_Index_Jan13_Apr233[[#This Row],[Personal care and effects]])</f>
        <v>141.69999999999999</v>
      </c>
      <c r="I249">
        <v>136.80000000000001</v>
      </c>
      <c r="J249">
        <v>151.9</v>
      </c>
      <c r="K249" s="1">
        <f>AVERAGE(CPI_Index_Jan13_Apr233[[#This Row],[Miscellaneous]:[General index]])</f>
        <v>143</v>
      </c>
      <c r="L249" s="1">
        <f>SUM(CPI_Index_Jan13_Apr2334[[#This Row],[Food]:[Miscellaneous and General Index]])</f>
        <v>1168.5820512820512</v>
      </c>
    </row>
    <row r="250" spans="1:12" x14ac:dyDescent="0.3">
      <c r="A250" t="s">
        <v>35</v>
      </c>
      <c r="B250">
        <v>2019</v>
      </c>
      <c r="C250" t="s">
        <v>54</v>
      </c>
      <c r="D250" s="1">
        <f>AVERAGE(CPI_Index_Jan13_Apr233[[#This Row],[Cereals and products]:[Food and beverages]])</f>
        <v>149.70000000000002</v>
      </c>
      <c r="E250">
        <v>168.5</v>
      </c>
      <c r="F250" s="1">
        <f>AVERAGE(CPI_Index_Jan13_Apr233[[#This Row],[Clothing]:[Clothing and footwear]])</f>
        <v>146.86666666666667</v>
      </c>
      <c r="G250" s="1">
        <f>AVERAGE('Complete data'!U250:W250,'Complete data'!Y250)</f>
        <v>139.76666666666668</v>
      </c>
      <c r="H250" s="1">
        <f>AVERAGE(CPI_Index_Jan13_Apr233[[#This Row],[Health]],CPI_Index_Jan13_Apr233[[#This Row],[Personal care and effects]])</f>
        <v>145.4</v>
      </c>
      <c r="I250">
        <v>142.30000000000001</v>
      </c>
      <c r="J250">
        <v>155.69999999999999</v>
      </c>
      <c r="K250" s="1">
        <f>AVERAGE(CPI_Index_Jan13_Apr233[[#This Row],[Miscellaneous]:[General index]])</f>
        <v>146.44999999999999</v>
      </c>
      <c r="L250" s="1">
        <f>SUM(CPI_Index_Jan13_Apr2334[[#This Row],[Food]:[Miscellaneous and General Index]])</f>
        <v>1194.6833333333334</v>
      </c>
    </row>
    <row r="251" spans="1:12" hidden="1" x14ac:dyDescent="0.3">
      <c r="A251" t="s">
        <v>30</v>
      </c>
      <c r="B251">
        <v>2020</v>
      </c>
      <c r="C251" t="s">
        <v>31</v>
      </c>
      <c r="D251" s="1">
        <f>AVERAGE(CPI_Index_Jan13_Apr233[[#This Row],[Cereals and products]:[Food and beverages]])</f>
        <v>149.12307692307692</v>
      </c>
      <c r="E251">
        <v>168.6</v>
      </c>
      <c r="F251" s="1">
        <f>AVERAGE(CPI_Index_Jan13_Apr233[[#This Row],[Clothing]:[Clothing and footwear]])</f>
        <v>150.76666666666668</v>
      </c>
      <c r="G251" s="1">
        <f>AVERAGE('Complete data'!U251:W251,'Complete data'!Y251)</f>
        <v>146.13333333333335</v>
      </c>
      <c r="H251" s="1">
        <f>AVERAGE(CPI_Index_Jan13_Apr233[[#This Row],[Health]],CPI_Index_Jan13_Apr233[[#This Row],[Personal care and effects]])</f>
        <v>149.1</v>
      </c>
      <c r="I251">
        <v>150.1</v>
      </c>
      <c r="J251">
        <v>161.69999999999999</v>
      </c>
      <c r="K251" s="1">
        <f>AVERAGE(CPI_Index_Jan13_Apr233[[#This Row],[Miscellaneous]:[General index]])</f>
        <v>150</v>
      </c>
      <c r="L251" s="1">
        <f>SUM(CPI_Index_Jan13_Apr2334[[#This Row],[Food]:[Miscellaneous and General Index]])</f>
        <v>1225.523076923077</v>
      </c>
    </row>
    <row r="252" spans="1:12" hidden="1" x14ac:dyDescent="0.3">
      <c r="A252" t="s">
        <v>33</v>
      </c>
      <c r="B252">
        <v>2020</v>
      </c>
      <c r="C252" t="s">
        <v>31</v>
      </c>
      <c r="D252" s="1">
        <f>AVERAGE(CPI_Index_Jan13_Apr233[[#This Row],[Cereals and products]:[Food and beverages]])</f>
        <v>149.64615384615382</v>
      </c>
      <c r="E252">
        <v>170.8</v>
      </c>
      <c r="F252" s="1">
        <f>AVERAGE(CPI_Index_Jan13_Apr233[[#This Row],[Clothing]:[Clothing and footwear]])</f>
        <v>141.70000000000002</v>
      </c>
      <c r="G252" s="1">
        <f>AVERAGE('Complete data'!U252:W252,'Complete data'!Y252)</f>
        <v>133.76666666666665</v>
      </c>
      <c r="H252" s="1">
        <f>AVERAGE(CPI_Index_Jan13_Apr233[[#This Row],[Health]],CPI_Index_Jan13_Apr233[[#This Row],[Personal care and effects]])</f>
        <v>142.94999999999999</v>
      </c>
      <c r="I252">
        <v>137.19999999999999</v>
      </c>
      <c r="J252">
        <v>152.1</v>
      </c>
      <c r="K252" s="1">
        <f>AVERAGE(CPI_Index_Jan13_Apr233[[#This Row],[Miscellaneous]:[General index]])</f>
        <v>143.30000000000001</v>
      </c>
      <c r="L252" s="1">
        <f>SUM(CPI_Index_Jan13_Apr2334[[#This Row],[Food]:[Miscellaneous and General Index]])</f>
        <v>1171.4628205128204</v>
      </c>
    </row>
    <row r="253" spans="1:12" x14ac:dyDescent="0.3">
      <c r="A253" t="s">
        <v>35</v>
      </c>
      <c r="B253">
        <v>2020</v>
      </c>
      <c r="C253" t="s">
        <v>31</v>
      </c>
      <c r="D253" s="1">
        <f>AVERAGE(CPI_Index_Jan13_Apr233[[#This Row],[Cereals and products]:[Food and beverages]])</f>
        <v>149.26153846153846</v>
      </c>
      <c r="E253">
        <v>169.2</v>
      </c>
      <c r="F253" s="1">
        <f>AVERAGE(CPI_Index_Jan13_Apr233[[#This Row],[Clothing]:[Clothing and footwear]])</f>
        <v>147.06666666666666</v>
      </c>
      <c r="G253" s="1">
        <f>AVERAGE('Complete data'!U253:W253,'Complete data'!Y253)</f>
        <v>140.56666666666663</v>
      </c>
      <c r="H253" s="1">
        <f>AVERAGE(CPI_Index_Jan13_Apr233[[#This Row],[Health]],CPI_Index_Jan13_Apr233[[#This Row],[Personal care and effects]])</f>
        <v>146.75</v>
      </c>
      <c r="I253">
        <v>142.80000000000001</v>
      </c>
      <c r="J253">
        <v>156.1</v>
      </c>
      <c r="K253" s="1">
        <f>AVERAGE(CPI_Index_Jan13_Apr233[[#This Row],[Miscellaneous]:[General index]])</f>
        <v>146.80000000000001</v>
      </c>
      <c r="L253" s="1">
        <f>SUM(CPI_Index_Jan13_Apr2334[[#This Row],[Food]:[Miscellaneous and General Index]])</f>
        <v>1198.5448717948716</v>
      </c>
    </row>
    <row r="254" spans="1:12" hidden="1" x14ac:dyDescent="0.3">
      <c r="A254" t="s">
        <v>30</v>
      </c>
      <c r="B254">
        <v>2020</v>
      </c>
      <c r="C254" t="s">
        <v>36</v>
      </c>
      <c r="D254" s="1">
        <f>AVERAGE(CPI_Index_Jan13_Apr233[[#This Row],[Cereals and products]:[Food and beverages]])</f>
        <v>146.90769230769229</v>
      </c>
      <c r="E254">
        <v>169.4</v>
      </c>
      <c r="F254" s="1">
        <f>AVERAGE(CPI_Index_Jan13_Apr233[[#This Row],[Clothing]:[Clothing and footwear]])</f>
        <v>150.93333333333334</v>
      </c>
      <c r="G254" s="1">
        <f>AVERAGE('Complete data'!U254:W254,'Complete data'!Y254)</f>
        <v>146.70000000000002</v>
      </c>
      <c r="H254" s="1">
        <f>AVERAGE(CPI_Index_Jan13_Apr233[[#This Row],[Health]],CPI_Index_Jan13_Apr233[[#This Row],[Personal care and effects]])</f>
        <v>149.80000000000001</v>
      </c>
      <c r="I254">
        <v>150.4</v>
      </c>
      <c r="J254">
        <v>161.9</v>
      </c>
      <c r="K254" s="1">
        <f>AVERAGE(CPI_Index_Jan13_Apr233[[#This Row],[Miscellaneous]:[General index]])</f>
        <v>149.4</v>
      </c>
      <c r="L254" s="1">
        <f>SUM(CPI_Index_Jan13_Apr2334[[#This Row],[Food]:[Miscellaneous and General Index]])</f>
        <v>1225.4410256410256</v>
      </c>
    </row>
    <row r="255" spans="1:12" hidden="1" x14ac:dyDescent="0.3">
      <c r="A255" t="s">
        <v>33</v>
      </c>
      <c r="B255">
        <v>2020</v>
      </c>
      <c r="C255" t="s">
        <v>36</v>
      </c>
      <c r="D255" s="1">
        <f>AVERAGE(CPI_Index_Jan13_Apr233[[#This Row],[Cereals and products]:[Food and beverages]])</f>
        <v>147.43076923076922</v>
      </c>
      <c r="E255">
        <v>172</v>
      </c>
      <c r="F255" s="1">
        <f>AVERAGE(CPI_Index_Jan13_Apr233[[#This Row],[Clothing]:[Clothing and footwear]])</f>
        <v>142</v>
      </c>
      <c r="G255" s="1">
        <f>AVERAGE('Complete data'!U255:W255,'Complete data'!Y255)</f>
        <v>134.83333333333334</v>
      </c>
      <c r="H255" s="1">
        <f>AVERAGE(CPI_Index_Jan13_Apr233[[#This Row],[Health]],CPI_Index_Jan13_Apr233[[#This Row],[Personal care and effects]])</f>
        <v>143.94999999999999</v>
      </c>
      <c r="I255">
        <v>137.69999999999999</v>
      </c>
      <c r="J255">
        <v>152.19999999999999</v>
      </c>
      <c r="K255" s="1">
        <f>AVERAGE(CPI_Index_Jan13_Apr233[[#This Row],[Miscellaneous]:[General index]])</f>
        <v>143.05000000000001</v>
      </c>
      <c r="L255" s="1">
        <f>SUM(CPI_Index_Jan13_Apr2334[[#This Row],[Food]:[Miscellaneous and General Index]])</f>
        <v>1173.1641025641027</v>
      </c>
    </row>
    <row r="256" spans="1:12" x14ac:dyDescent="0.3">
      <c r="A256" t="s">
        <v>35</v>
      </c>
      <c r="B256">
        <v>2020</v>
      </c>
      <c r="C256" t="s">
        <v>36</v>
      </c>
      <c r="D256" s="1">
        <f>AVERAGE(CPI_Index_Jan13_Apr233[[#This Row],[Cereals and products]:[Food and beverages]])</f>
        <v>147.04615384615383</v>
      </c>
      <c r="E256">
        <v>170.1</v>
      </c>
      <c r="F256" s="1">
        <f>AVERAGE(CPI_Index_Jan13_Apr233[[#This Row],[Clothing]:[Clothing and footwear]])</f>
        <v>147.33333333333334</v>
      </c>
      <c r="G256" s="1">
        <f>AVERAGE('Complete data'!U256:W256,'Complete data'!Y256)</f>
        <v>141.30000000000001</v>
      </c>
      <c r="H256" s="1">
        <f>AVERAGE(CPI_Index_Jan13_Apr233[[#This Row],[Health]],CPI_Index_Jan13_Apr233[[#This Row],[Personal care and effects]])</f>
        <v>147.55000000000001</v>
      </c>
      <c r="I256">
        <v>143.19999999999999</v>
      </c>
      <c r="J256">
        <v>156.19999999999999</v>
      </c>
      <c r="K256" s="1">
        <f>AVERAGE(CPI_Index_Jan13_Apr233[[#This Row],[Miscellaneous]:[General index]])</f>
        <v>146.35</v>
      </c>
      <c r="L256" s="1">
        <f>SUM(CPI_Index_Jan13_Apr2334[[#This Row],[Food]:[Miscellaneous and General Index]])</f>
        <v>1199.0794871794872</v>
      </c>
    </row>
    <row r="257" spans="1:12" hidden="1" x14ac:dyDescent="0.3">
      <c r="A257" t="s">
        <v>30</v>
      </c>
      <c r="B257">
        <v>2020</v>
      </c>
      <c r="C257" t="s">
        <v>38</v>
      </c>
      <c r="D257" s="1">
        <f>AVERAGE(CPI_Index_Jan13_Apr233[[#This Row],[Cereals and products]:[Food and beverages]])</f>
        <v>145.73846153846151</v>
      </c>
      <c r="E257">
        <v>170.5</v>
      </c>
      <c r="F257" s="1">
        <f>AVERAGE(CPI_Index_Jan13_Apr233[[#This Row],[Clothing]:[Clothing and footwear]])</f>
        <v>151.16666666666666</v>
      </c>
      <c r="G257" s="1">
        <f>AVERAGE('Complete data'!U257:W257,'Complete data'!Y257)</f>
        <v>146.9</v>
      </c>
      <c r="H257" s="1">
        <f>AVERAGE(CPI_Index_Jan13_Apr233[[#This Row],[Health]],CPI_Index_Jan13_Apr233[[#This Row],[Personal care and effects]])</f>
        <v>150.89999999999998</v>
      </c>
      <c r="I257">
        <v>151.19999999999999</v>
      </c>
      <c r="J257">
        <v>161.19999999999999</v>
      </c>
      <c r="K257" s="1">
        <f>AVERAGE(CPI_Index_Jan13_Apr233[[#This Row],[Miscellaneous]:[General index]])</f>
        <v>149.19999999999999</v>
      </c>
      <c r="L257" s="1">
        <f>SUM(CPI_Index_Jan13_Apr2334[[#This Row],[Food]:[Miscellaneous and General Index]])</f>
        <v>1226.8051282051281</v>
      </c>
    </row>
    <row r="258" spans="1:12" hidden="1" x14ac:dyDescent="0.3">
      <c r="A258" t="s">
        <v>33</v>
      </c>
      <c r="B258">
        <v>2020</v>
      </c>
      <c r="C258" t="s">
        <v>38</v>
      </c>
      <c r="D258" s="1">
        <f>AVERAGE(CPI_Index_Jan13_Apr233[[#This Row],[Cereals and products]:[Food and beverages]])</f>
        <v>146.03846153846155</v>
      </c>
      <c r="E258">
        <v>173.3</v>
      </c>
      <c r="F258" s="1">
        <f>AVERAGE(CPI_Index_Jan13_Apr233[[#This Row],[Clothing]:[Clothing and footwear]])</f>
        <v>142.36666666666667</v>
      </c>
      <c r="G258" s="1">
        <f>AVERAGE('Complete data'!U258:W258,'Complete data'!Y258)</f>
        <v>135.60000000000002</v>
      </c>
      <c r="H258" s="1">
        <f>AVERAGE(CPI_Index_Jan13_Apr233[[#This Row],[Health]],CPI_Index_Jan13_Apr233[[#This Row],[Personal care and effects]])</f>
        <v>145.15</v>
      </c>
      <c r="I258">
        <v>137.9</v>
      </c>
      <c r="J258">
        <v>152.5</v>
      </c>
      <c r="K258" s="1">
        <f>AVERAGE(CPI_Index_Jan13_Apr233[[#This Row],[Miscellaneous]:[General index]])</f>
        <v>143</v>
      </c>
      <c r="L258" s="1">
        <f>SUM(CPI_Index_Jan13_Apr2334[[#This Row],[Food]:[Miscellaneous and General Index]])</f>
        <v>1175.8551282051283</v>
      </c>
    </row>
    <row r="259" spans="1:12" x14ac:dyDescent="0.3">
      <c r="A259" t="s">
        <v>35</v>
      </c>
      <c r="B259">
        <v>2020</v>
      </c>
      <c r="C259" t="s">
        <v>38</v>
      </c>
      <c r="D259" s="1">
        <f>AVERAGE(CPI_Index_Jan13_Apr233[[#This Row],[Cereals and products]:[Food and beverages]])</f>
        <v>145.80000000000001</v>
      </c>
      <c r="E259">
        <v>171.2</v>
      </c>
      <c r="F259" s="1">
        <f>AVERAGE(CPI_Index_Jan13_Apr233[[#This Row],[Clothing]:[Clothing and footwear]])</f>
        <v>147.63333333333335</v>
      </c>
      <c r="G259" s="1">
        <f>AVERAGE('Complete data'!U259:W259,'Complete data'!Y259)</f>
        <v>141.73333333333335</v>
      </c>
      <c r="H259" s="1">
        <f>AVERAGE(CPI_Index_Jan13_Apr233[[#This Row],[Health]],CPI_Index_Jan13_Apr233[[#This Row],[Personal care and effects]])</f>
        <v>148.75</v>
      </c>
      <c r="I259">
        <v>143.69999999999999</v>
      </c>
      <c r="J259">
        <v>156.1</v>
      </c>
      <c r="K259" s="1">
        <f>AVERAGE(CPI_Index_Jan13_Apr233[[#This Row],[Miscellaneous]:[General index]])</f>
        <v>146.19999999999999</v>
      </c>
      <c r="L259" s="1">
        <f>SUM(CPI_Index_Jan13_Apr2334[[#This Row],[Food]:[Miscellaneous and General Index]])</f>
        <v>1201.1166666666666</v>
      </c>
    </row>
    <row r="260" spans="1:12" hidden="1" x14ac:dyDescent="0.3">
      <c r="A260" t="s">
        <v>30</v>
      </c>
      <c r="B260">
        <v>2020</v>
      </c>
      <c r="C260" t="s">
        <v>39</v>
      </c>
      <c r="D260" s="1">
        <f>AVERAGE(CPI_Index_Jan13_Apr233[[#This Row],[Cereals and products]:[Food and beverages]])</f>
        <v>149.32307692307694</v>
      </c>
      <c r="E260" s="1">
        <v>170.08571428571426</v>
      </c>
      <c r="F260" s="1">
        <f>AVERAGE(CPI_Index_Jan13_Apr233[[#This Row],[Clothing]:[Clothing and footwear]])</f>
        <v>147.28095238095239</v>
      </c>
      <c r="G260" s="1">
        <f>AVERAGE('Complete data'!U260:W260,'Complete data'!Y260)</f>
        <v>142.26190476190479</v>
      </c>
      <c r="H260" s="1">
        <f>AVERAGE(CPI_Index_Jan13_Apr233[[#This Row],[Health]],CPI_Index_Jan13_Apr233[[#This Row],[Personal care and effects]])</f>
        <v>148.74285714285713</v>
      </c>
      <c r="I260" s="1">
        <v>144.65714285714287</v>
      </c>
      <c r="J260" s="1">
        <v>157.34285714285716</v>
      </c>
      <c r="K260" s="1">
        <f>AVERAGE(CPI_Index_Jan13_Apr233[[#This Row],[Miscellaneous]:[General index]])</f>
        <v>146.87142857142857</v>
      </c>
      <c r="L260" s="1">
        <f>SUM(CPI_Index_Jan13_Apr2334[[#This Row],[Food]:[Miscellaneous and General Index]])</f>
        <v>1206.565934065934</v>
      </c>
    </row>
    <row r="261" spans="1:12" hidden="1" x14ac:dyDescent="0.3">
      <c r="A261" t="s">
        <v>33</v>
      </c>
      <c r="B261">
        <v>2020</v>
      </c>
      <c r="C261" t="s">
        <v>39</v>
      </c>
      <c r="D261" s="1">
        <f>AVERAGE(CPI_Index_Jan13_Apr233[[#This Row],[Cereals and products]:[Food and beverages]])</f>
        <v>151.01428571428573</v>
      </c>
      <c r="E261" s="1">
        <v>170.75714285714284</v>
      </c>
      <c r="F261" s="1">
        <f>AVERAGE(CPI_Index_Jan13_Apr233[[#This Row],[Clothing]:[Clothing and footwear]])</f>
        <v>146.08095238095237</v>
      </c>
      <c r="G261" s="1">
        <f>AVERAGE('Complete data'!U261:W261,'Complete data'!Y261)</f>
        <v>137.41904761904763</v>
      </c>
      <c r="H261" s="1">
        <f>AVERAGE(CPI_Index_Jan13_Apr233[[#This Row],[Health]],CPI_Index_Jan13_Apr233[[#This Row],[Personal care and effects]])</f>
        <v>144.19285714285712</v>
      </c>
      <c r="I261" s="1">
        <v>142.91428571428571</v>
      </c>
      <c r="J261" s="1">
        <v>156.02857142857144</v>
      </c>
      <c r="K261" s="1">
        <f>AVERAGE(CPI_Index_Jan13_Apr233[[#This Row],[Miscellaneous]:[General index]])</f>
        <v>145.87142857142857</v>
      </c>
      <c r="L261" s="1">
        <f>SUM(CPI_Index_Jan13_Apr2334[[#This Row],[Food]:[Miscellaneous and General Index]])</f>
        <v>1194.2785714285715</v>
      </c>
    </row>
    <row r="262" spans="1:12" x14ac:dyDescent="0.3">
      <c r="A262" t="s">
        <v>35</v>
      </c>
      <c r="B262">
        <v>2020</v>
      </c>
      <c r="C262" t="s">
        <v>39</v>
      </c>
      <c r="D262" s="1">
        <f>AVERAGE(CPI_Index_Jan13_Apr233[[#This Row],[Cereals and products]:[Food and beverages]])</f>
        <v>149.94285714285715</v>
      </c>
      <c r="E262" s="1">
        <v>170.81428571428572</v>
      </c>
      <c r="F262" s="1">
        <f>AVERAGE(CPI_Index_Jan13_Apr233[[#This Row],[Clothing]:[Clothing and footwear]])</f>
        <v>146.92857142857144</v>
      </c>
      <c r="G262" s="1">
        <f>AVERAGE('Complete data'!U262:W262,'Complete data'!Y262)</f>
        <v>140.23333333333332</v>
      </c>
      <c r="H262" s="1">
        <f>AVERAGE(CPI_Index_Jan13_Apr233[[#This Row],[Health]],CPI_Index_Jan13_Apr233[[#This Row],[Personal care and effects]])</f>
        <v>147.3642857142857</v>
      </c>
      <c r="I262" s="1">
        <v>143.84285714285713</v>
      </c>
      <c r="J262" s="1">
        <v>156.59999999999997</v>
      </c>
      <c r="K262" s="1">
        <f>AVERAGE(CPI_Index_Jan13_Apr233[[#This Row],[Miscellaneous]:[General index]])</f>
        <v>146.28571428571428</v>
      </c>
      <c r="L262" s="1">
        <f>SUM(CPI_Index_Jan13_Apr2334[[#This Row],[Food]:[Miscellaneous and General Index]])</f>
        <v>1202.0119047619046</v>
      </c>
    </row>
    <row r="263" spans="1:12" hidden="1" x14ac:dyDescent="0.3">
      <c r="A263" t="s">
        <v>30</v>
      </c>
      <c r="B263">
        <v>2020</v>
      </c>
      <c r="C263" t="s">
        <v>41</v>
      </c>
      <c r="D263" s="1">
        <f>AVERAGE(CPI_Index_Jan13_Apr233[[#This Row],[Cereals and products]:[Food and beverages]])</f>
        <v>149.70000000000002</v>
      </c>
      <c r="E263" s="1">
        <v>176.24285714285713</v>
      </c>
      <c r="F263" s="1">
        <f>AVERAGE(CPI_Index_Jan13_Apr233[[#This Row],[Clothing]:[Clothing and footwear]])</f>
        <v>150.10714285714286</v>
      </c>
      <c r="G263" s="1">
        <f>AVERAGE('Complete data'!U263:W263,'Complete data'!Y263)</f>
        <v>144.13095238095238</v>
      </c>
      <c r="H263" s="1">
        <f>AVERAGE(CPI_Index_Jan13_Apr233[[#This Row],[Health]],CPI_Index_Jan13_Apr233[[#This Row],[Personal care and effects]])</f>
        <v>151.72142857142856</v>
      </c>
      <c r="I263" s="1">
        <v>148.92857142857144</v>
      </c>
      <c r="J263" s="1">
        <v>159.57142857142858</v>
      </c>
      <c r="K263" s="1">
        <f>AVERAGE(CPI_Index_Jan13_Apr233[[#This Row],[Miscellaneous]:[General index]])</f>
        <v>149.53571428571428</v>
      </c>
      <c r="L263" s="1">
        <f>SUM(CPI_Index_Jan13_Apr2334[[#This Row],[Food]:[Miscellaneous and General Index]])</f>
        <v>1229.9380952380952</v>
      </c>
    </row>
    <row r="264" spans="1:12" hidden="1" x14ac:dyDescent="0.3">
      <c r="A264" t="s">
        <v>33</v>
      </c>
      <c r="B264">
        <v>2020</v>
      </c>
      <c r="C264" t="s">
        <v>41</v>
      </c>
      <c r="D264" s="1">
        <f>AVERAGE(CPI_Index_Jan13_Apr233[[#This Row],[Cereals and products]:[Food and beverages]])</f>
        <v>152.23791208791209</v>
      </c>
      <c r="E264" s="1">
        <v>178.7285714285714</v>
      </c>
      <c r="F264" s="1">
        <f>AVERAGE(CPI_Index_Jan13_Apr233[[#This Row],[Clothing]:[Clothing and footwear]])</f>
        <v>145.19047619047618</v>
      </c>
      <c r="G264" s="1">
        <f>AVERAGE('Complete data'!U264:W264,'Complete data'!Y264)</f>
        <v>136.50952380952381</v>
      </c>
      <c r="H264" s="1">
        <f>AVERAGE(CPI_Index_Jan13_Apr233[[#This Row],[Health]],CPI_Index_Jan13_Apr233[[#This Row],[Personal care and effects]])</f>
        <v>147.17142857142855</v>
      </c>
      <c r="I264" s="1">
        <v>143.70714285714286</v>
      </c>
      <c r="J264" s="1">
        <v>154.26428571428573</v>
      </c>
      <c r="K264" s="1">
        <f>AVERAGE(CPI_Index_Jan13_Apr233[[#This Row],[Miscellaneous]:[General index]])</f>
        <v>146.1357142857143</v>
      </c>
      <c r="L264" s="1">
        <f>SUM(CPI_Index_Jan13_Apr2334[[#This Row],[Food]:[Miscellaneous and General Index]])</f>
        <v>1203.9450549450551</v>
      </c>
    </row>
    <row r="265" spans="1:12" x14ac:dyDescent="0.3">
      <c r="A265" t="s">
        <v>35</v>
      </c>
      <c r="B265">
        <v>2020</v>
      </c>
      <c r="C265" t="s">
        <v>41</v>
      </c>
      <c r="D265" s="1">
        <f>AVERAGE(CPI_Index_Jan13_Apr233[[#This Row],[Cereals and products]:[Food and beverages]])</f>
        <v>150.61758241758241</v>
      </c>
      <c r="E265" s="1">
        <v>177.15714285714284</v>
      </c>
      <c r="F265" s="1">
        <f>AVERAGE(CPI_Index_Jan13_Apr233[[#This Row],[Clothing]:[Clothing and footwear]])</f>
        <v>148.18095238095239</v>
      </c>
      <c r="G265" s="1">
        <f>AVERAGE('Complete data'!U265:W265,'Complete data'!Y265)</f>
        <v>140.66666666666666</v>
      </c>
      <c r="H265" s="1">
        <f>AVERAGE(CPI_Index_Jan13_Apr233[[#This Row],[Health]],CPI_Index_Jan13_Apr233[[#This Row],[Personal care and effects]])</f>
        <v>150.18214285714288</v>
      </c>
      <c r="I265" s="1">
        <v>146.07142857142856</v>
      </c>
      <c r="J265" s="1">
        <v>156.5</v>
      </c>
      <c r="K265" s="1">
        <f>AVERAGE(CPI_Index_Jan13_Apr233[[#This Row],[Miscellaneous]:[General index]])</f>
        <v>147.84285714285716</v>
      </c>
      <c r="L265" s="1">
        <f>SUM(CPI_Index_Jan13_Apr2334[[#This Row],[Food]:[Miscellaneous and General Index]])</f>
        <v>1217.2187728937729</v>
      </c>
    </row>
    <row r="266" spans="1:12" hidden="1" x14ac:dyDescent="0.3">
      <c r="A266" t="s">
        <v>30</v>
      </c>
      <c r="B266">
        <v>2020</v>
      </c>
      <c r="C266" t="s">
        <v>42</v>
      </c>
      <c r="D266" s="1">
        <f>AVERAGE(CPI_Index_Jan13_Apr233[[#This Row],[Cereals and products]:[Food and beverages]])</f>
        <v>150.07692307692307</v>
      </c>
      <c r="E266">
        <v>182.4</v>
      </c>
      <c r="F266" s="1">
        <f>AVERAGE(CPI_Index_Jan13_Apr233[[#This Row],[Clothing]:[Clothing and footwear]])</f>
        <v>152.93333333333331</v>
      </c>
      <c r="G266" s="1">
        <f>AVERAGE('Complete data'!U266:W266,'Complete data'!Y266)</f>
        <v>146</v>
      </c>
      <c r="H266" s="1">
        <f>AVERAGE(CPI_Index_Jan13_Apr233[[#This Row],[Health]],CPI_Index_Jan13_Apr233[[#This Row],[Personal care and effects]])</f>
        <v>154.69999999999999</v>
      </c>
      <c r="I266">
        <v>153.19999999999999</v>
      </c>
      <c r="J266">
        <v>161.80000000000001</v>
      </c>
      <c r="K266" s="1">
        <f>AVERAGE(CPI_Index_Jan13_Apr233[[#This Row],[Miscellaneous]:[General index]])</f>
        <v>152.19999999999999</v>
      </c>
      <c r="L266" s="1">
        <f>SUM(CPI_Index_Jan13_Apr2334[[#This Row],[Food]:[Miscellaneous and General Index]])</f>
        <v>1253.3102564102564</v>
      </c>
    </row>
    <row r="267" spans="1:12" hidden="1" x14ac:dyDescent="0.3">
      <c r="A267" t="s">
        <v>33</v>
      </c>
      <c r="B267">
        <v>2020</v>
      </c>
      <c r="C267" t="s">
        <v>42</v>
      </c>
      <c r="D267" s="1">
        <f>AVERAGE(CPI_Index_Jan13_Apr233[[#This Row],[Cereals and products]:[Food and beverages]])</f>
        <v>153.46153846153845</v>
      </c>
      <c r="E267">
        <v>186.7</v>
      </c>
      <c r="F267" s="1">
        <f>AVERAGE(CPI_Index_Jan13_Apr233[[#This Row],[Clothing]:[Clothing and footwear]])</f>
        <v>144.29999999999998</v>
      </c>
      <c r="G267" s="1">
        <f>AVERAGE('Complete data'!U267:W267,'Complete data'!Y267)</f>
        <v>135.6</v>
      </c>
      <c r="H267" s="1">
        <f>AVERAGE(CPI_Index_Jan13_Apr233[[#This Row],[Health]],CPI_Index_Jan13_Apr233[[#This Row],[Personal care and effects]])</f>
        <v>150.14999999999998</v>
      </c>
      <c r="I267">
        <v>144.5</v>
      </c>
      <c r="J267">
        <v>152.5</v>
      </c>
      <c r="K267" s="1">
        <f>AVERAGE(CPI_Index_Jan13_Apr233[[#This Row],[Miscellaneous]:[General index]])</f>
        <v>146.4</v>
      </c>
      <c r="L267" s="1">
        <f>SUM(CPI_Index_Jan13_Apr2334[[#This Row],[Food]:[Miscellaneous and General Index]])</f>
        <v>1213.6115384615387</v>
      </c>
    </row>
    <row r="268" spans="1:12" x14ac:dyDescent="0.3">
      <c r="A268" t="s">
        <v>35</v>
      </c>
      <c r="B268">
        <v>2020</v>
      </c>
      <c r="C268" t="s">
        <v>42</v>
      </c>
      <c r="D268" s="1">
        <f>AVERAGE(CPI_Index_Jan13_Apr233[[#This Row],[Cereals and products]:[Food and beverages]])</f>
        <v>151.2923076923077</v>
      </c>
      <c r="E268">
        <v>183.5</v>
      </c>
      <c r="F268" s="1">
        <f>AVERAGE(CPI_Index_Jan13_Apr233[[#This Row],[Clothing]:[Clothing and footwear]])</f>
        <v>149.43333333333331</v>
      </c>
      <c r="G268" s="1">
        <f>AVERAGE('Complete data'!U268:W268,'Complete data'!Y268)</f>
        <v>141.1</v>
      </c>
      <c r="H268" s="1">
        <f>AVERAGE(CPI_Index_Jan13_Apr233[[#This Row],[Health]],CPI_Index_Jan13_Apr233[[#This Row],[Personal care and effects]])</f>
        <v>153</v>
      </c>
      <c r="I268">
        <v>148.30000000000001</v>
      </c>
      <c r="J268">
        <v>156.4</v>
      </c>
      <c r="K268" s="1">
        <f>AVERAGE(CPI_Index_Jan13_Apr233[[#This Row],[Miscellaneous]:[General index]])</f>
        <v>149.4</v>
      </c>
      <c r="L268" s="1">
        <f>SUM(CPI_Index_Jan13_Apr2334[[#This Row],[Food]:[Miscellaneous and General Index]])</f>
        <v>1232.4256410256412</v>
      </c>
    </row>
    <row r="269" spans="1:12" hidden="1" x14ac:dyDescent="0.3">
      <c r="A269" t="s">
        <v>30</v>
      </c>
      <c r="B269">
        <v>2020</v>
      </c>
      <c r="C269" t="s">
        <v>44</v>
      </c>
      <c r="D269" s="1">
        <f>AVERAGE(CPI_Index_Jan13_Apr233[[#This Row],[Cereals and products]:[Food and beverages]])</f>
        <v>150.07692307692307</v>
      </c>
      <c r="E269">
        <v>182.4</v>
      </c>
      <c r="F269" s="1">
        <f>AVERAGE(CPI_Index_Jan13_Apr233[[#This Row],[Clothing]:[Clothing and footwear]])</f>
        <v>152.93333333333331</v>
      </c>
      <c r="G269" s="1">
        <f>AVERAGE('Complete data'!U269:W269,'Complete data'!Y269)</f>
        <v>146</v>
      </c>
      <c r="H269" s="1">
        <f>AVERAGE(CPI_Index_Jan13_Apr233[[#This Row],[Health]],CPI_Index_Jan13_Apr233[[#This Row],[Personal care and effects]])</f>
        <v>154.69999999999999</v>
      </c>
      <c r="I269">
        <v>153.19999999999999</v>
      </c>
      <c r="J269">
        <v>161.80000000000001</v>
      </c>
      <c r="K269" s="1">
        <f>AVERAGE(CPI_Index_Jan13_Apr233[[#This Row],[Miscellaneous]:[General index]])</f>
        <v>152.19999999999999</v>
      </c>
      <c r="L269" s="1">
        <f>SUM(CPI_Index_Jan13_Apr2334[[#This Row],[Food]:[Miscellaneous and General Index]])</f>
        <v>1253.3102564102564</v>
      </c>
    </row>
    <row r="270" spans="1:12" hidden="1" x14ac:dyDescent="0.3">
      <c r="A270" t="s">
        <v>33</v>
      </c>
      <c r="B270">
        <v>2020</v>
      </c>
      <c r="C270" t="s">
        <v>44</v>
      </c>
      <c r="D270" s="1">
        <f>AVERAGE(CPI_Index_Jan13_Apr233[[#This Row],[Cereals and products]:[Food and beverages]])</f>
        <v>153.46153846153845</v>
      </c>
      <c r="E270">
        <v>186.7</v>
      </c>
      <c r="F270" s="1">
        <f>AVERAGE(CPI_Index_Jan13_Apr233[[#This Row],[Clothing]:[Clothing and footwear]])</f>
        <v>144.29999999999998</v>
      </c>
      <c r="G270" s="1">
        <f>AVERAGE('Complete data'!U270:W270,'Complete data'!Y270)</f>
        <v>135.6</v>
      </c>
      <c r="H270" s="1">
        <f>AVERAGE(CPI_Index_Jan13_Apr233[[#This Row],[Health]],CPI_Index_Jan13_Apr233[[#This Row],[Personal care and effects]])</f>
        <v>150.14999999999998</v>
      </c>
      <c r="I270">
        <v>144.5</v>
      </c>
      <c r="J270">
        <v>152.5</v>
      </c>
      <c r="K270" s="1">
        <f>AVERAGE(CPI_Index_Jan13_Apr233[[#This Row],[Miscellaneous]:[General index]])</f>
        <v>146.4</v>
      </c>
      <c r="L270" s="1">
        <f>SUM(CPI_Index_Jan13_Apr2334[[#This Row],[Food]:[Miscellaneous and General Index]])</f>
        <v>1213.6115384615387</v>
      </c>
    </row>
    <row r="271" spans="1:12" x14ac:dyDescent="0.3">
      <c r="A271" t="s">
        <v>35</v>
      </c>
      <c r="B271">
        <v>2020</v>
      </c>
      <c r="C271" t="s">
        <v>44</v>
      </c>
      <c r="D271" s="1">
        <f>AVERAGE(CPI_Index_Jan13_Apr233[[#This Row],[Cereals and products]:[Food and beverages]])</f>
        <v>151.2923076923077</v>
      </c>
      <c r="E271">
        <v>183.5</v>
      </c>
      <c r="F271" s="1">
        <f>AVERAGE(CPI_Index_Jan13_Apr233[[#This Row],[Clothing]:[Clothing and footwear]])</f>
        <v>149.43333333333331</v>
      </c>
      <c r="G271" s="1">
        <f>AVERAGE('Complete data'!U271:W271,'Complete data'!Y271)</f>
        <v>141.1</v>
      </c>
      <c r="H271" s="1">
        <f>AVERAGE(CPI_Index_Jan13_Apr233[[#This Row],[Health]],CPI_Index_Jan13_Apr233[[#This Row],[Personal care and effects]])</f>
        <v>153</v>
      </c>
      <c r="I271">
        <v>148.30000000000001</v>
      </c>
      <c r="J271">
        <v>156.4</v>
      </c>
      <c r="K271" s="1">
        <f>AVERAGE(CPI_Index_Jan13_Apr233[[#This Row],[Miscellaneous]:[General index]])</f>
        <v>149.4</v>
      </c>
      <c r="L271" s="1">
        <f>SUM(CPI_Index_Jan13_Apr2334[[#This Row],[Food]:[Miscellaneous and General Index]])</f>
        <v>1232.4256410256412</v>
      </c>
    </row>
    <row r="272" spans="1:12" hidden="1" x14ac:dyDescent="0.3">
      <c r="A272" t="s">
        <v>30</v>
      </c>
      <c r="B272">
        <v>2020</v>
      </c>
      <c r="C272" t="s">
        <v>46</v>
      </c>
      <c r="D272" s="1">
        <f>AVERAGE(CPI_Index_Jan13_Apr233[[#This Row],[Cereals and products]:[Food and beverages]])</f>
        <v>152.19999999999999</v>
      </c>
      <c r="E272">
        <v>180.9</v>
      </c>
      <c r="F272" s="1">
        <f>AVERAGE(CPI_Index_Jan13_Apr233[[#This Row],[Clothing]:[Clothing and footwear]])</f>
        <v>152.9</v>
      </c>
      <c r="G272" s="1">
        <f>AVERAGE('Complete data'!U272:W272,'Complete data'!Y272)</f>
        <v>147.10000000000002</v>
      </c>
      <c r="H272" s="1">
        <f>AVERAGE(CPI_Index_Jan13_Apr233[[#This Row],[Health]],CPI_Index_Jan13_Apr233[[#This Row],[Personal care and effects]])</f>
        <v>156.19999999999999</v>
      </c>
      <c r="I272">
        <v>152.19999999999999</v>
      </c>
      <c r="J272">
        <v>162.69999999999999</v>
      </c>
      <c r="K272" s="1">
        <f>AVERAGE(CPI_Index_Jan13_Apr233[[#This Row],[Miscellaneous]:[General index]])</f>
        <v>153.85</v>
      </c>
      <c r="L272" s="1">
        <f>SUM(CPI_Index_Jan13_Apr2334[[#This Row],[Food]:[Miscellaneous and General Index]])</f>
        <v>1258.05</v>
      </c>
    </row>
    <row r="273" spans="1:12" hidden="1" x14ac:dyDescent="0.3">
      <c r="A273" t="s">
        <v>33</v>
      </c>
      <c r="B273">
        <v>2020</v>
      </c>
      <c r="C273" t="s">
        <v>46</v>
      </c>
      <c r="D273" s="1">
        <f>AVERAGE(CPI_Index_Jan13_Apr233[[#This Row],[Cereals and products]:[Food and beverages]])</f>
        <v>155.76153846153846</v>
      </c>
      <c r="E273">
        <v>187.2</v>
      </c>
      <c r="F273" s="1">
        <f>AVERAGE(CPI_Index_Jan13_Apr233[[#This Row],[Clothing]:[Clothing and footwear]])</f>
        <v>144.33333333333334</v>
      </c>
      <c r="G273" s="1">
        <f>AVERAGE('Complete data'!U273:W273,'Complete data'!Y273)</f>
        <v>138.9</v>
      </c>
      <c r="H273" s="1">
        <f>AVERAGE(CPI_Index_Jan13_Apr233[[#This Row],[Health]],CPI_Index_Jan13_Apr233[[#This Row],[Personal care and effects]])</f>
        <v>151.94999999999999</v>
      </c>
      <c r="I273">
        <v>141.19999999999999</v>
      </c>
      <c r="J273">
        <v>155.5</v>
      </c>
      <c r="K273" s="1">
        <f>AVERAGE(CPI_Index_Jan13_Apr233[[#This Row],[Miscellaneous]:[General index]])</f>
        <v>148.85000000000002</v>
      </c>
      <c r="L273" s="1">
        <f>SUM(CPI_Index_Jan13_Apr2334[[#This Row],[Food]:[Miscellaneous and General Index]])</f>
        <v>1223.6948717948717</v>
      </c>
    </row>
    <row r="274" spans="1:12" x14ac:dyDescent="0.3">
      <c r="A274" t="s">
        <v>35</v>
      </c>
      <c r="B274">
        <v>2020</v>
      </c>
      <c r="C274" t="s">
        <v>46</v>
      </c>
      <c r="D274" s="1">
        <f>AVERAGE(CPI_Index_Jan13_Apr233[[#This Row],[Cereals and products]:[Food and beverages]])</f>
        <v>153.47692307692307</v>
      </c>
      <c r="E274">
        <v>182.6</v>
      </c>
      <c r="F274" s="1">
        <f>AVERAGE(CPI_Index_Jan13_Apr233[[#This Row],[Clothing]:[Clothing and footwear]])</f>
        <v>149.4</v>
      </c>
      <c r="G274" s="1">
        <f>AVERAGE('Complete data'!U274:W274,'Complete data'!Y274)</f>
        <v>143.29999999999998</v>
      </c>
      <c r="H274" s="1">
        <f>AVERAGE(CPI_Index_Jan13_Apr233[[#This Row],[Health]],CPI_Index_Jan13_Apr233[[#This Row],[Personal care and effects]])</f>
        <v>154.65</v>
      </c>
      <c r="I274">
        <v>146</v>
      </c>
      <c r="J274">
        <v>158.5</v>
      </c>
      <c r="K274" s="1">
        <f>AVERAGE(CPI_Index_Jan13_Apr233[[#This Row],[Miscellaneous]:[General index]])</f>
        <v>151.44999999999999</v>
      </c>
      <c r="L274" s="1">
        <f>SUM(CPI_Index_Jan13_Apr2334[[#This Row],[Food]:[Miscellaneous and General Index]])</f>
        <v>1239.376923076923</v>
      </c>
    </row>
    <row r="275" spans="1:12" hidden="1" x14ac:dyDescent="0.3">
      <c r="A275" t="s">
        <v>30</v>
      </c>
      <c r="B275">
        <v>2020</v>
      </c>
      <c r="C275" t="s">
        <v>48</v>
      </c>
      <c r="D275" s="1">
        <f>AVERAGE(CPI_Index_Jan13_Apr233[[#This Row],[Cereals and products]:[Food and beverages]])</f>
        <v>152.87692307692308</v>
      </c>
      <c r="E275">
        <v>182.9</v>
      </c>
      <c r="F275" s="1">
        <f>AVERAGE(CPI_Index_Jan13_Apr233[[#This Row],[Clothing]:[Clothing and footwear]])</f>
        <v>153.29999999999998</v>
      </c>
      <c r="G275" s="1">
        <f>AVERAGE('Complete data'!U275:W275,'Complete data'!Y275)</f>
        <v>147.53333333333333</v>
      </c>
      <c r="H275" s="1">
        <f>AVERAGE(CPI_Index_Jan13_Apr233[[#This Row],[Health]],CPI_Index_Jan13_Apr233[[#This Row],[Personal care and effects]])</f>
        <v>158.25</v>
      </c>
      <c r="I275">
        <v>152.80000000000001</v>
      </c>
      <c r="J275">
        <v>161.1</v>
      </c>
      <c r="K275" s="1">
        <f>AVERAGE(CPI_Index_Jan13_Apr233[[#This Row],[Miscellaneous]:[General index]])</f>
        <v>154.55000000000001</v>
      </c>
      <c r="L275" s="1">
        <f>SUM(CPI_Index_Jan13_Apr2334[[#This Row],[Food]:[Miscellaneous and General Index]])</f>
        <v>1263.3102564102562</v>
      </c>
    </row>
    <row r="276" spans="1:12" hidden="1" x14ac:dyDescent="0.3">
      <c r="A276" t="s">
        <v>33</v>
      </c>
      <c r="B276">
        <v>2020</v>
      </c>
      <c r="C276" t="s">
        <v>48</v>
      </c>
      <c r="D276" s="1">
        <f>AVERAGE(CPI_Index_Jan13_Apr233[[#This Row],[Cereals and products]:[Food and beverages]])</f>
        <v>157.04615384615386</v>
      </c>
      <c r="E276">
        <v>188.7</v>
      </c>
      <c r="F276" s="1">
        <f>AVERAGE(CPI_Index_Jan13_Apr233[[#This Row],[Clothing]:[Clothing and footwear]])</f>
        <v>144.86666666666667</v>
      </c>
      <c r="G276" s="1">
        <f>AVERAGE('Complete data'!U276:W276,'Complete data'!Y276)</f>
        <v>139.23333333333335</v>
      </c>
      <c r="H276" s="1">
        <f>AVERAGE(CPI_Index_Jan13_Apr233[[#This Row],[Health]],CPI_Index_Jan13_Apr233[[#This Row],[Personal care and effects]])</f>
        <v>154.9</v>
      </c>
      <c r="I276">
        <v>141.80000000000001</v>
      </c>
      <c r="J276">
        <v>154.9</v>
      </c>
      <c r="K276" s="1">
        <f>AVERAGE(CPI_Index_Jan13_Apr233[[#This Row],[Miscellaneous]:[General index]])</f>
        <v>150</v>
      </c>
      <c r="L276" s="1">
        <f>SUM(CPI_Index_Jan13_Apr2334[[#This Row],[Food]:[Miscellaneous and General Index]])</f>
        <v>1231.4461538461539</v>
      </c>
    </row>
    <row r="277" spans="1:12" x14ac:dyDescent="0.3">
      <c r="A277" t="s">
        <v>35</v>
      </c>
      <c r="B277">
        <v>2020</v>
      </c>
      <c r="C277" t="s">
        <v>48</v>
      </c>
      <c r="D277" s="1">
        <f>AVERAGE(CPI_Index_Jan13_Apr233[[#This Row],[Cereals and products]:[Food and beverages]])</f>
        <v>154.38461538461539</v>
      </c>
      <c r="E277">
        <v>184.4</v>
      </c>
      <c r="F277" s="1">
        <f>AVERAGE(CPI_Index_Jan13_Apr233[[#This Row],[Clothing]:[Clothing and footwear]])</f>
        <v>149.9</v>
      </c>
      <c r="G277" s="1">
        <f>AVERAGE('Complete data'!U277:W277,'Complete data'!Y277)</f>
        <v>143.73333333333335</v>
      </c>
      <c r="H277" s="1">
        <f>AVERAGE(CPI_Index_Jan13_Apr233[[#This Row],[Health]],CPI_Index_Jan13_Apr233[[#This Row],[Personal care and effects]])</f>
        <v>157</v>
      </c>
      <c r="I277">
        <v>146.6</v>
      </c>
      <c r="J277">
        <v>157.5</v>
      </c>
      <c r="K277" s="1">
        <f>AVERAGE(CPI_Index_Jan13_Apr233[[#This Row],[Miscellaneous]:[General index]])</f>
        <v>152.35</v>
      </c>
      <c r="L277" s="1">
        <f>SUM(CPI_Index_Jan13_Apr2334[[#This Row],[Food]:[Miscellaneous and General Index]])</f>
        <v>1245.8679487179488</v>
      </c>
    </row>
    <row r="278" spans="1:12" hidden="1" x14ac:dyDescent="0.3">
      <c r="A278" t="s">
        <v>30</v>
      </c>
      <c r="B278">
        <v>2020</v>
      </c>
      <c r="C278" t="s">
        <v>50</v>
      </c>
      <c r="D278" s="1">
        <f>AVERAGE(CPI_Index_Jan13_Apr233[[#This Row],[Cereals and products]:[Food and beverages]])</f>
        <v>156.22307692307692</v>
      </c>
      <c r="E278">
        <v>182.7</v>
      </c>
      <c r="F278" s="1">
        <f>AVERAGE(CPI_Index_Jan13_Apr233[[#This Row],[Clothing]:[Clothing and footwear]])</f>
        <v>153.76666666666665</v>
      </c>
      <c r="G278" s="1">
        <f>AVERAGE('Complete data'!U278:W278,'Complete data'!Y278)</f>
        <v>148.4</v>
      </c>
      <c r="H278" s="1">
        <f>AVERAGE(CPI_Index_Jan13_Apr233[[#This Row],[Health]],CPI_Index_Jan13_Apr233[[#This Row],[Personal care and effects]])</f>
        <v>157.85</v>
      </c>
      <c r="I278">
        <v>152.4</v>
      </c>
      <c r="J278">
        <v>162.5</v>
      </c>
      <c r="K278" s="1">
        <f>AVERAGE(CPI_Index_Jan13_Apr233[[#This Row],[Miscellaneous]:[General index]])</f>
        <v>155.9</v>
      </c>
      <c r="L278" s="1">
        <f>SUM(CPI_Index_Jan13_Apr2334[[#This Row],[Food]:[Miscellaneous and General Index]])</f>
        <v>1269.7397435897437</v>
      </c>
    </row>
    <row r="279" spans="1:12" hidden="1" x14ac:dyDescent="0.3">
      <c r="A279" t="s">
        <v>33</v>
      </c>
      <c r="B279">
        <v>2020</v>
      </c>
      <c r="C279" t="s">
        <v>50</v>
      </c>
      <c r="D279" s="1">
        <f>AVERAGE(CPI_Index_Jan13_Apr233[[#This Row],[Cereals and products]:[Food and beverages]])</f>
        <v>160.01538461538459</v>
      </c>
      <c r="E279">
        <v>188.7</v>
      </c>
      <c r="F279" s="1">
        <f>AVERAGE(CPI_Index_Jan13_Apr233[[#This Row],[Clothing]:[Clothing and footwear]])</f>
        <v>144.96666666666667</v>
      </c>
      <c r="G279" s="1">
        <f>AVERAGE('Complete data'!U279:W279,'Complete data'!Y279)</f>
        <v>139.20000000000002</v>
      </c>
      <c r="H279" s="1">
        <f>AVERAGE(CPI_Index_Jan13_Apr233[[#This Row],[Health]],CPI_Index_Jan13_Apr233[[#This Row],[Personal care and effects]])</f>
        <v>154.55000000000001</v>
      </c>
      <c r="I279">
        <v>142</v>
      </c>
      <c r="J279">
        <v>155.69999999999999</v>
      </c>
      <c r="K279" s="1">
        <f>AVERAGE(CPI_Index_Jan13_Apr233[[#This Row],[Miscellaneous]:[General index]])</f>
        <v>150.69999999999999</v>
      </c>
      <c r="L279" s="1">
        <f>SUM(CPI_Index_Jan13_Apr2334[[#This Row],[Food]:[Miscellaneous and General Index]])</f>
        <v>1235.8320512820515</v>
      </c>
    </row>
    <row r="280" spans="1:12" x14ac:dyDescent="0.3">
      <c r="A280" t="s">
        <v>35</v>
      </c>
      <c r="B280">
        <v>2020</v>
      </c>
      <c r="C280" t="s">
        <v>50</v>
      </c>
      <c r="D280" s="1">
        <f>AVERAGE(CPI_Index_Jan13_Apr233[[#This Row],[Cereals and products]:[Food and beverages]])</f>
        <v>157.5846153846154</v>
      </c>
      <c r="E280">
        <v>184.3</v>
      </c>
      <c r="F280" s="1">
        <f>AVERAGE(CPI_Index_Jan13_Apr233[[#This Row],[Clothing]:[Clothing and footwear]])</f>
        <v>150.19999999999999</v>
      </c>
      <c r="G280" s="1">
        <f>AVERAGE('Complete data'!U280:W280,'Complete data'!Y280)</f>
        <v>144.13333333333333</v>
      </c>
      <c r="H280" s="1">
        <f>AVERAGE(CPI_Index_Jan13_Apr233[[#This Row],[Health]],CPI_Index_Jan13_Apr233[[#This Row],[Personal care and effects]])</f>
        <v>156.65</v>
      </c>
      <c r="I280">
        <v>146.5</v>
      </c>
      <c r="J280">
        <v>158.5</v>
      </c>
      <c r="K280" s="1">
        <f>AVERAGE(CPI_Index_Jan13_Apr233[[#This Row],[Miscellaneous]:[General index]])</f>
        <v>153.4</v>
      </c>
      <c r="L280" s="1">
        <f>SUM(CPI_Index_Jan13_Apr2334[[#This Row],[Food]:[Miscellaneous and General Index]])</f>
        <v>1251.2679487179489</v>
      </c>
    </row>
    <row r="281" spans="1:12" hidden="1" x14ac:dyDescent="0.3">
      <c r="A281" t="s">
        <v>30</v>
      </c>
      <c r="B281">
        <v>2020</v>
      </c>
      <c r="C281" t="s">
        <v>52</v>
      </c>
      <c r="D281" s="1">
        <f>AVERAGE(CPI_Index_Jan13_Apr233[[#This Row],[Cereals and products]:[Food and beverages]])</f>
        <v>160.1846153846154</v>
      </c>
      <c r="E281">
        <v>183.4</v>
      </c>
      <c r="F281" s="1">
        <f>AVERAGE(CPI_Index_Jan13_Apr233[[#This Row],[Clothing]:[Clothing and footwear]])</f>
        <v>154.26666666666668</v>
      </c>
      <c r="G281" s="1">
        <f>AVERAGE('Complete data'!U281:W281,'Complete data'!Y281)</f>
        <v>148.79999999999998</v>
      </c>
      <c r="H281" s="1">
        <f>AVERAGE(CPI_Index_Jan13_Apr233[[#This Row],[Health]],CPI_Index_Jan13_Apr233[[#This Row],[Personal care and effects]])</f>
        <v>158.30000000000001</v>
      </c>
      <c r="I281">
        <v>153.6</v>
      </c>
      <c r="J281">
        <v>161.6</v>
      </c>
      <c r="K281" s="1">
        <f>AVERAGE(CPI_Index_Jan13_Apr233[[#This Row],[Miscellaneous]:[General index]])</f>
        <v>157.15</v>
      </c>
      <c r="L281" s="1">
        <f>SUM(CPI_Index_Jan13_Apr2334[[#This Row],[Food]:[Miscellaneous and General Index]])</f>
        <v>1277.3012820512822</v>
      </c>
    </row>
    <row r="282" spans="1:12" hidden="1" x14ac:dyDescent="0.3">
      <c r="A282" t="s">
        <v>33</v>
      </c>
      <c r="B282">
        <v>2020</v>
      </c>
      <c r="C282" t="s">
        <v>52</v>
      </c>
      <c r="D282" s="1">
        <f>AVERAGE(CPI_Index_Jan13_Apr233[[#This Row],[Cereals and products]:[Food and beverages]])</f>
        <v>163.1307692307692</v>
      </c>
      <c r="E282">
        <v>188.8</v>
      </c>
      <c r="F282" s="1">
        <f>AVERAGE(CPI_Index_Jan13_Apr233[[#This Row],[Clothing]:[Clothing and footwear]])</f>
        <v>145.43333333333334</v>
      </c>
      <c r="G282" s="1">
        <f>AVERAGE('Complete data'!U282:W282,'Complete data'!Y282)</f>
        <v>139.19999999999999</v>
      </c>
      <c r="H282" s="1">
        <f>AVERAGE(CPI_Index_Jan13_Apr233[[#This Row],[Health]],CPI_Index_Jan13_Apr233[[#This Row],[Personal care and effects]])</f>
        <v>154.94999999999999</v>
      </c>
      <c r="I282">
        <v>144.4</v>
      </c>
      <c r="J282">
        <v>156.4</v>
      </c>
      <c r="K282" s="1">
        <f>AVERAGE(CPI_Index_Jan13_Apr233[[#This Row],[Miscellaneous]:[General index]])</f>
        <v>151.64999999999998</v>
      </c>
      <c r="L282" s="1">
        <f>SUM(CPI_Index_Jan13_Apr2334[[#This Row],[Food]:[Miscellaneous and General Index]])</f>
        <v>1243.9641025641026</v>
      </c>
    </row>
    <row r="283" spans="1:12" x14ac:dyDescent="0.3">
      <c r="A283" t="s">
        <v>35</v>
      </c>
      <c r="B283">
        <v>2020</v>
      </c>
      <c r="C283" t="s">
        <v>52</v>
      </c>
      <c r="D283" s="1">
        <f>AVERAGE(CPI_Index_Jan13_Apr233[[#This Row],[Cereals and products]:[Food and beverages]])</f>
        <v>161.19999999999999</v>
      </c>
      <c r="E283">
        <v>184.8</v>
      </c>
      <c r="F283" s="1">
        <f>AVERAGE(CPI_Index_Jan13_Apr233[[#This Row],[Clothing]:[Clothing and footwear]])</f>
        <v>150.66666666666669</v>
      </c>
      <c r="G283" s="1">
        <f>AVERAGE('Complete data'!U283:W283,'Complete data'!Y283)</f>
        <v>144.39999999999998</v>
      </c>
      <c r="H283" s="1">
        <f>AVERAGE(CPI_Index_Jan13_Apr233[[#This Row],[Health]],CPI_Index_Jan13_Apr233[[#This Row],[Personal care and effects]])</f>
        <v>157.05000000000001</v>
      </c>
      <c r="I283">
        <v>148.4</v>
      </c>
      <c r="J283">
        <v>158.6</v>
      </c>
      <c r="K283" s="1">
        <f>AVERAGE(CPI_Index_Jan13_Apr233[[#This Row],[Miscellaneous]:[General index]])</f>
        <v>154.55000000000001</v>
      </c>
      <c r="L283" s="1">
        <f>SUM(CPI_Index_Jan13_Apr2334[[#This Row],[Food]:[Miscellaneous and General Index]])</f>
        <v>1259.6666666666665</v>
      </c>
    </row>
    <row r="284" spans="1:12" hidden="1" x14ac:dyDescent="0.3">
      <c r="A284" t="s">
        <v>30</v>
      </c>
      <c r="B284">
        <v>2020</v>
      </c>
      <c r="C284" t="s">
        <v>54</v>
      </c>
      <c r="D284" s="1">
        <f>AVERAGE(CPI_Index_Jan13_Apr233[[#This Row],[Cereals and products]:[Food and beverages]])</f>
        <v>161.57692307692307</v>
      </c>
      <c r="E284">
        <v>183.6</v>
      </c>
      <c r="F284" s="1">
        <f>AVERAGE(CPI_Index_Jan13_Apr233[[#This Row],[Clothing]:[Clothing and footwear]])</f>
        <v>154.96666666666667</v>
      </c>
      <c r="G284" s="1">
        <f>AVERAGE('Complete data'!U284:W284,'Complete data'!Y284)</f>
        <v>149.5</v>
      </c>
      <c r="H284" s="1">
        <f>AVERAGE(CPI_Index_Jan13_Apr233[[#This Row],[Health]],CPI_Index_Jan13_Apr233[[#This Row],[Personal care and effects]])</f>
        <v>159.1</v>
      </c>
      <c r="I284">
        <v>153.9</v>
      </c>
      <c r="J284">
        <v>162.9</v>
      </c>
      <c r="K284" s="1">
        <f>AVERAGE(CPI_Index_Jan13_Apr233[[#This Row],[Miscellaneous]:[General index]])</f>
        <v>157.94999999999999</v>
      </c>
      <c r="L284" s="1">
        <f>SUM(CPI_Index_Jan13_Apr2334[[#This Row],[Food]:[Miscellaneous and General Index]])</f>
        <v>1283.4935897435898</v>
      </c>
    </row>
    <row r="285" spans="1:12" hidden="1" x14ac:dyDescent="0.3">
      <c r="A285" t="s">
        <v>33</v>
      </c>
      <c r="B285">
        <v>2020</v>
      </c>
      <c r="C285" t="s">
        <v>54</v>
      </c>
      <c r="D285" s="1">
        <f>AVERAGE(CPI_Index_Jan13_Apr233[[#This Row],[Cereals and products]:[Food and beverages]])</f>
        <v>163.49230769230769</v>
      </c>
      <c r="E285">
        <v>190.2</v>
      </c>
      <c r="F285" s="1">
        <f>AVERAGE(CPI_Index_Jan13_Apr233[[#This Row],[Clothing]:[Clothing and footwear]])</f>
        <v>146.06666666666669</v>
      </c>
      <c r="G285" s="1">
        <f>AVERAGE('Complete data'!U285:W285,'Complete data'!Y285)</f>
        <v>139.63333333333333</v>
      </c>
      <c r="H285" s="1">
        <f>AVERAGE(CPI_Index_Jan13_Apr233[[#This Row],[Health]],CPI_Index_Jan13_Apr233[[#This Row],[Personal care and effects]])</f>
        <v>155.4</v>
      </c>
      <c r="I285">
        <v>144.30000000000001</v>
      </c>
      <c r="J285">
        <v>156.9</v>
      </c>
      <c r="K285" s="1">
        <f>AVERAGE(CPI_Index_Jan13_Apr233[[#This Row],[Miscellaneous]:[General index]])</f>
        <v>151.9</v>
      </c>
      <c r="L285" s="1">
        <f>SUM(CPI_Index_Jan13_Apr2334[[#This Row],[Food]:[Miscellaneous and General Index]])</f>
        <v>1247.8923076923079</v>
      </c>
    </row>
    <row r="286" spans="1:12" x14ac:dyDescent="0.3">
      <c r="A286" t="s">
        <v>35</v>
      </c>
      <c r="B286">
        <v>2020</v>
      </c>
      <c r="C286" t="s">
        <v>54</v>
      </c>
      <c r="D286" s="1">
        <f>AVERAGE(CPI_Index_Jan13_Apr233[[#This Row],[Cereals and products]:[Food and beverages]])</f>
        <v>162.23846153846154</v>
      </c>
      <c r="E286">
        <v>185.4</v>
      </c>
      <c r="F286" s="1">
        <f>AVERAGE(CPI_Index_Jan13_Apr233[[#This Row],[Clothing]:[Clothing and footwear]])</f>
        <v>151.33333333333334</v>
      </c>
      <c r="G286" s="1">
        <f>AVERAGE('Complete data'!U286:W286,'Complete data'!Y286)</f>
        <v>144.99999999999997</v>
      </c>
      <c r="H286" s="1">
        <f>AVERAGE(CPI_Index_Jan13_Apr233[[#This Row],[Health]],CPI_Index_Jan13_Apr233[[#This Row],[Personal care and effects]])</f>
        <v>157.69999999999999</v>
      </c>
      <c r="I286">
        <v>148.5</v>
      </c>
      <c r="J286">
        <v>159.4</v>
      </c>
      <c r="K286" s="1">
        <f>AVERAGE(CPI_Index_Jan13_Apr233[[#This Row],[Miscellaneous]:[General index]])</f>
        <v>155.05000000000001</v>
      </c>
      <c r="L286" s="1">
        <f>SUM(CPI_Index_Jan13_Apr2334[[#This Row],[Food]:[Miscellaneous and General Index]])</f>
        <v>1264.6217948717949</v>
      </c>
    </row>
    <row r="287" spans="1:12" hidden="1" x14ac:dyDescent="0.3">
      <c r="A287" t="s">
        <v>30</v>
      </c>
      <c r="B287">
        <v>2021</v>
      </c>
      <c r="C287" t="s">
        <v>31</v>
      </c>
      <c r="D287" s="1">
        <f>AVERAGE(CPI_Index_Jan13_Apr233[[#This Row],[Cereals and products]:[Food and beverages]])</f>
        <v>158.89999999999998</v>
      </c>
      <c r="E287">
        <v>184.6</v>
      </c>
      <c r="F287" s="1">
        <f>AVERAGE(CPI_Index_Jan13_Apr233[[#This Row],[Clothing]:[Clothing and footwear]])</f>
        <v>155.56666666666666</v>
      </c>
      <c r="G287" s="1">
        <f>AVERAGE('Complete data'!U287:W287,'Complete data'!Y287)</f>
        <v>150.76666666666668</v>
      </c>
      <c r="H287" s="1">
        <f>AVERAGE(CPI_Index_Jan13_Apr233[[#This Row],[Health]],CPI_Index_Jan13_Apr233[[#This Row],[Personal care and effects]])</f>
        <v>159.35</v>
      </c>
      <c r="I287">
        <v>155.1</v>
      </c>
      <c r="J287">
        <v>163.5</v>
      </c>
      <c r="K287" s="1">
        <f>AVERAGE(CPI_Index_Jan13_Apr233[[#This Row],[Miscellaneous]:[General index]])</f>
        <v>157.19999999999999</v>
      </c>
      <c r="L287" s="1">
        <f>SUM(CPI_Index_Jan13_Apr2334[[#This Row],[Food]:[Miscellaneous and General Index]])</f>
        <v>1284.9833333333333</v>
      </c>
    </row>
    <row r="288" spans="1:12" hidden="1" x14ac:dyDescent="0.3">
      <c r="A288" t="s">
        <v>33</v>
      </c>
      <c r="B288">
        <v>2021</v>
      </c>
      <c r="C288" t="s">
        <v>31</v>
      </c>
      <c r="D288" s="1">
        <f>AVERAGE(CPI_Index_Jan13_Apr233[[#This Row],[Cereals and products]:[Food and beverages]])</f>
        <v>161.30769230769232</v>
      </c>
      <c r="E288">
        <v>191.8</v>
      </c>
      <c r="F288" s="1">
        <f>AVERAGE(CPI_Index_Jan13_Apr233[[#This Row],[Clothing]:[Clothing and footwear]])</f>
        <v>146.66666666666666</v>
      </c>
      <c r="G288" s="1">
        <f>AVERAGE('Complete data'!U288:W288,'Complete data'!Y288)</f>
        <v>141.83333333333334</v>
      </c>
      <c r="H288" s="1">
        <f>AVERAGE(CPI_Index_Jan13_Apr233[[#This Row],[Health]],CPI_Index_Jan13_Apr233[[#This Row],[Personal care and effects]])</f>
        <v>155.89999999999998</v>
      </c>
      <c r="I288">
        <v>145.4</v>
      </c>
      <c r="J288">
        <v>156.1</v>
      </c>
      <c r="K288" s="1">
        <f>AVERAGE(CPI_Index_Jan13_Apr233[[#This Row],[Miscellaneous]:[General index]])</f>
        <v>151.80000000000001</v>
      </c>
      <c r="L288" s="1">
        <f>SUM(CPI_Index_Jan13_Apr2334[[#This Row],[Food]:[Miscellaneous and General Index]])</f>
        <v>1250.8076923076922</v>
      </c>
    </row>
    <row r="289" spans="1:12" x14ac:dyDescent="0.3">
      <c r="A289" t="s">
        <v>35</v>
      </c>
      <c r="B289">
        <v>2021</v>
      </c>
      <c r="C289" t="s">
        <v>31</v>
      </c>
      <c r="D289" s="1">
        <f>AVERAGE(CPI_Index_Jan13_Apr233[[#This Row],[Cereals and products]:[Food and beverages]])</f>
        <v>159.73076923076923</v>
      </c>
      <c r="E289">
        <v>186.5</v>
      </c>
      <c r="F289" s="1">
        <f>AVERAGE(CPI_Index_Jan13_Apr233[[#This Row],[Clothing]:[Clothing and footwear]])</f>
        <v>151.93333333333334</v>
      </c>
      <c r="G289" s="1">
        <f>AVERAGE('Complete data'!U289:W289,'Complete data'!Y289)</f>
        <v>146.6</v>
      </c>
      <c r="H289" s="1">
        <f>AVERAGE(CPI_Index_Jan13_Apr233[[#This Row],[Health]],CPI_Index_Jan13_Apr233[[#This Row],[Personal care and effects]])</f>
        <v>158.05000000000001</v>
      </c>
      <c r="I289">
        <v>149.6</v>
      </c>
      <c r="J289">
        <v>159.19999999999999</v>
      </c>
      <c r="K289" s="1">
        <f>AVERAGE(CPI_Index_Jan13_Apr233[[#This Row],[Miscellaneous]:[General index]])</f>
        <v>154.60000000000002</v>
      </c>
      <c r="L289" s="1">
        <f>SUM(CPI_Index_Jan13_Apr2334[[#This Row],[Food]:[Miscellaneous and General Index]])</f>
        <v>1266.2141025641026</v>
      </c>
    </row>
    <row r="290" spans="1:12" hidden="1" x14ac:dyDescent="0.3">
      <c r="A290" t="s">
        <v>30</v>
      </c>
      <c r="B290">
        <v>2021</v>
      </c>
      <c r="C290" t="s">
        <v>36</v>
      </c>
      <c r="D290" s="1">
        <f>AVERAGE(CPI_Index_Jan13_Apr233[[#This Row],[Cereals and products]:[Food and beverages]])</f>
        <v>155.7923076923077</v>
      </c>
      <c r="E290">
        <v>186.5</v>
      </c>
      <c r="F290" s="1">
        <f>AVERAGE(CPI_Index_Jan13_Apr233[[#This Row],[Clothing]:[Clothing and footwear]])</f>
        <v>157.13333333333333</v>
      </c>
      <c r="G290" s="1">
        <f>AVERAGE('Complete data'!U290:W290,'Complete data'!Y290)</f>
        <v>153.13333333333335</v>
      </c>
      <c r="H290" s="1">
        <f>AVERAGE(CPI_Index_Jan13_Apr233[[#This Row],[Health]],CPI_Index_Jan13_Apr233[[#This Row],[Personal care and effects]])</f>
        <v>159.75</v>
      </c>
      <c r="I290">
        <v>157</v>
      </c>
      <c r="J290">
        <v>163.6</v>
      </c>
      <c r="K290" s="1">
        <f>AVERAGE(CPI_Index_Jan13_Apr233[[#This Row],[Miscellaneous]:[General index]])</f>
        <v>156.94999999999999</v>
      </c>
      <c r="L290" s="1">
        <f>SUM(CPI_Index_Jan13_Apr2334[[#This Row],[Food]:[Miscellaneous and General Index]])</f>
        <v>1289.8589743589744</v>
      </c>
    </row>
    <row r="291" spans="1:12" hidden="1" x14ac:dyDescent="0.3">
      <c r="A291" t="s">
        <v>33</v>
      </c>
      <c r="B291">
        <v>2021</v>
      </c>
      <c r="C291" t="s">
        <v>36</v>
      </c>
      <c r="D291" s="1">
        <f>AVERAGE(CPI_Index_Jan13_Apr233[[#This Row],[Cereals and products]:[Food and beverages]])</f>
        <v>158.92307692307693</v>
      </c>
      <c r="E291">
        <v>193.3</v>
      </c>
      <c r="F291" s="1">
        <f>AVERAGE(CPI_Index_Jan13_Apr233[[#This Row],[Clothing]:[Clothing and footwear]])</f>
        <v>148.06666666666666</v>
      </c>
      <c r="G291" s="1">
        <f>AVERAGE('Complete data'!U291:W291,'Complete data'!Y291)</f>
        <v>145.36666666666667</v>
      </c>
      <c r="H291" s="1">
        <f>AVERAGE(CPI_Index_Jan13_Apr233[[#This Row],[Health]],CPI_Index_Jan13_Apr233[[#This Row],[Personal care and effects]])</f>
        <v>156.5</v>
      </c>
      <c r="I291">
        <v>147.30000000000001</v>
      </c>
      <c r="J291">
        <v>156.6</v>
      </c>
      <c r="K291" s="1">
        <f>AVERAGE(CPI_Index_Jan13_Apr233[[#This Row],[Miscellaneous]:[General index]])</f>
        <v>152.9</v>
      </c>
      <c r="L291" s="1">
        <f>SUM(CPI_Index_Jan13_Apr2334[[#This Row],[Food]:[Miscellaneous and General Index]])</f>
        <v>1258.9564102564102</v>
      </c>
    </row>
    <row r="292" spans="1:12" x14ac:dyDescent="0.3">
      <c r="A292" t="s">
        <v>35</v>
      </c>
      <c r="B292">
        <v>2021</v>
      </c>
      <c r="C292" t="s">
        <v>36</v>
      </c>
      <c r="D292" s="1">
        <f>AVERAGE(CPI_Index_Jan13_Apr233[[#This Row],[Cereals and products]:[Food and beverages]])</f>
        <v>156.8692307692308</v>
      </c>
      <c r="E292">
        <v>188.3</v>
      </c>
      <c r="F292" s="1">
        <f>AVERAGE(CPI_Index_Jan13_Apr233[[#This Row],[Clothing]:[Clothing and footwear]])</f>
        <v>153.46666666666667</v>
      </c>
      <c r="G292" s="1">
        <f>AVERAGE('Complete data'!U292:W292,'Complete data'!Y292)</f>
        <v>149.46666666666667</v>
      </c>
      <c r="H292" s="1">
        <f>AVERAGE(CPI_Index_Jan13_Apr233[[#This Row],[Health]],CPI_Index_Jan13_Apr233[[#This Row],[Personal care and effects]])</f>
        <v>158.55000000000001</v>
      </c>
      <c r="I292">
        <v>151.5</v>
      </c>
      <c r="J292">
        <v>159.5</v>
      </c>
      <c r="K292" s="1">
        <f>AVERAGE(CPI_Index_Jan13_Apr233[[#This Row],[Miscellaneous]:[General index]])</f>
        <v>155</v>
      </c>
      <c r="L292" s="1">
        <f>SUM(CPI_Index_Jan13_Apr2334[[#This Row],[Food]:[Miscellaneous and General Index]])</f>
        <v>1272.6525641025642</v>
      </c>
    </row>
    <row r="293" spans="1:12" hidden="1" x14ac:dyDescent="0.3">
      <c r="A293" t="s">
        <v>30</v>
      </c>
      <c r="B293">
        <v>2021</v>
      </c>
      <c r="C293" t="s">
        <v>38</v>
      </c>
      <c r="D293" s="1">
        <f>AVERAGE(CPI_Index_Jan13_Apr233[[#This Row],[Cereals and products]:[Food and beverages]])</f>
        <v>155.82307692307694</v>
      </c>
      <c r="E293">
        <v>186.1</v>
      </c>
      <c r="F293" s="1">
        <f>AVERAGE(CPI_Index_Jan13_Apr233[[#This Row],[Clothing]:[Clothing and footwear]])</f>
        <v>157.63333333333333</v>
      </c>
      <c r="G293" s="1">
        <f>AVERAGE('Complete data'!U293:W293,'Complete data'!Y293)</f>
        <v>154.03333333333333</v>
      </c>
      <c r="H293" s="1">
        <f>AVERAGE(CPI_Index_Jan13_Apr233[[#This Row],[Health]],CPI_Index_Jan13_Apr233[[#This Row],[Personal care and effects]])</f>
        <v>158.85</v>
      </c>
      <c r="I293">
        <v>157.80000000000001</v>
      </c>
      <c r="J293">
        <v>163.80000000000001</v>
      </c>
      <c r="K293" s="1">
        <f>AVERAGE(CPI_Index_Jan13_Apr233[[#This Row],[Miscellaneous]:[General index]])</f>
        <v>157</v>
      </c>
      <c r="L293" s="1">
        <f>SUM(CPI_Index_Jan13_Apr2334[[#This Row],[Food]:[Miscellaneous and General Index]])</f>
        <v>1291.0397435897435</v>
      </c>
    </row>
    <row r="294" spans="1:12" hidden="1" x14ac:dyDescent="0.3">
      <c r="A294" t="s">
        <v>33</v>
      </c>
      <c r="B294">
        <v>2021</v>
      </c>
      <c r="C294" t="s">
        <v>38</v>
      </c>
      <c r="D294" s="1">
        <f>AVERAGE(CPI_Index_Jan13_Apr233[[#This Row],[Cereals and products]:[Food and beverages]])</f>
        <v>158.80769230769226</v>
      </c>
      <c r="E294">
        <v>193.5</v>
      </c>
      <c r="F294" s="1">
        <f>AVERAGE(CPI_Index_Jan13_Apr233[[#This Row],[Clothing]:[Clothing and footwear]])</f>
        <v>148.79999999999998</v>
      </c>
      <c r="G294" s="1">
        <f>AVERAGE('Complete data'!U294:W294,'Complete data'!Y294)</f>
        <v>147.9</v>
      </c>
      <c r="H294" s="1">
        <f>AVERAGE(CPI_Index_Jan13_Apr233[[#This Row],[Health]],CPI_Index_Jan13_Apr233[[#This Row],[Personal care and effects]])</f>
        <v>155.9</v>
      </c>
      <c r="I294">
        <v>148.6</v>
      </c>
      <c r="J294">
        <v>157.6</v>
      </c>
      <c r="K294" s="1">
        <f>AVERAGE(CPI_Index_Jan13_Apr233[[#This Row],[Miscellaneous]:[General index]])</f>
        <v>153.44999999999999</v>
      </c>
      <c r="L294" s="1">
        <f>SUM(CPI_Index_Jan13_Apr2334[[#This Row],[Food]:[Miscellaneous and General Index]])</f>
        <v>1264.5576923076922</v>
      </c>
    </row>
    <row r="295" spans="1:12" x14ac:dyDescent="0.3">
      <c r="A295" t="s">
        <v>35</v>
      </c>
      <c r="B295">
        <v>2021</v>
      </c>
      <c r="C295" t="s">
        <v>38</v>
      </c>
      <c r="D295" s="1">
        <f>AVERAGE(CPI_Index_Jan13_Apr233[[#This Row],[Cereals and products]:[Food and beverages]])</f>
        <v>156.87692307692308</v>
      </c>
      <c r="E295">
        <v>188.1</v>
      </c>
      <c r="F295" s="1">
        <f>AVERAGE(CPI_Index_Jan13_Apr233[[#This Row],[Clothing]:[Clothing and footwear]])</f>
        <v>154.03333333333333</v>
      </c>
      <c r="G295" s="1">
        <f>AVERAGE('Complete data'!U295:W295,'Complete data'!Y295)</f>
        <v>150.96666666666667</v>
      </c>
      <c r="H295" s="1">
        <f>AVERAGE(CPI_Index_Jan13_Apr233[[#This Row],[Health]],CPI_Index_Jan13_Apr233[[#This Row],[Personal care and effects]])</f>
        <v>157.75</v>
      </c>
      <c r="I295">
        <v>152.6</v>
      </c>
      <c r="J295">
        <v>160.19999999999999</v>
      </c>
      <c r="K295" s="1">
        <f>AVERAGE(CPI_Index_Jan13_Apr233[[#This Row],[Miscellaneous]:[General index]])</f>
        <v>155.30000000000001</v>
      </c>
      <c r="L295" s="1">
        <f>SUM(CPI_Index_Jan13_Apr2334[[#This Row],[Food]:[Miscellaneous and General Index]])</f>
        <v>1275.8269230769231</v>
      </c>
    </row>
    <row r="296" spans="1:12" hidden="1" x14ac:dyDescent="0.3">
      <c r="A296" t="s">
        <v>30</v>
      </c>
      <c r="B296">
        <v>2021</v>
      </c>
      <c r="C296" t="s">
        <v>39</v>
      </c>
      <c r="D296" s="1">
        <f>AVERAGE(CPI_Index_Jan13_Apr233[[#This Row],[Cereals and products]:[Food and beverages]])</f>
        <v>157.65384615384616</v>
      </c>
      <c r="E296">
        <v>186.8</v>
      </c>
      <c r="F296" s="1">
        <f>AVERAGE(CPI_Index_Jan13_Apr233[[#This Row],[Clothing]:[Clothing and footwear]])</f>
        <v>158.56666666666663</v>
      </c>
      <c r="G296" s="1">
        <f>AVERAGE('Complete data'!U296:W296,'Complete data'!Y296)</f>
        <v>154.4</v>
      </c>
      <c r="H296" s="1">
        <f>AVERAGE(CPI_Index_Jan13_Apr233[[#This Row],[Health]],CPI_Index_Jan13_Apr233[[#This Row],[Personal care and effects]])</f>
        <v>159.94999999999999</v>
      </c>
      <c r="I296">
        <v>158.6</v>
      </c>
      <c r="J296">
        <v>164.1</v>
      </c>
      <c r="K296" s="1">
        <f>AVERAGE(CPI_Index_Jan13_Apr233[[#This Row],[Miscellaneous]:[General index]])</f>
        <v>157.80000000000001</v>
      </c>
      <c r="L296" s="1">
        <f>SUM(CPI_Index_Jan13_Apr2334[[#This Row],[Food]:[Miscellaneous and General Index]])</f>
        <v>1297.8705128205127</v>
      </c>
    </row>
    <row r="297" spans="1:12" hidden="1" x14ac:dyDescent="0.3">
      <c r="A297" t="s">
        <v>33</v>
      </c>
      <c r="B297">
        <v>2021</v>
      </c>
      <c r="C297" t="s">
        <v>39</v>
      </c>
      <c r="D297" s="1">
        <f>AVERAGE(CPI_Index_Jan13_Apr233[[#This Row],[Cereals and products]:[Food and beverages]])</f>
        <v>160.73846153846154</v>
      </c>
      <c r="E297">
        <v>194.4</v>
      </c>
      <c r="F297" s="1">
        <f>AVERAGE(CPI_Index_Jan13_Apr233[[#This Row],[Clothing]:[Clothing and footwear]])</f>
        <v>149.53333333333333</v>
      </c>
      <c r="G297" s="1">
        <f>AVERAGE('Complete data'!U297:W297,'Complete data'!Y297)</f>
        <v>148.20000000000002</v>
      </c>
      <c r="H297" s="1">
        <f>AVERAGE(CPI_Index_Jan13_Apr233[[#This Row],[Health]],CPI_Index_Jan13_Apr233[[#This Row],[Personal care and effects]])</f>
        <v>157.05000000000001</v>
      </c>
      <c r="I297">
        <v>149.1</v>
      </c>
      <c r="J297">
        <v>157.6</v>
      </c>
      <c r="K297" s="1">
        <f>AVERAGE(CPI_Index_Jan13_Apr233[[#This Row],[Miscellaneous]:[General index]])</f>
        <v>154.25</v>
      </c>
      <c r="L297" s="1">
        <f>SUM(CPI_Index_Jan13_Apr2334[[#This Row],[Food]:[Miscellaneous and General Index]])</f>
        <v>1270.8717948717949</v>
      </c>
    </row>
    <row r="298" spans="1:12" x14ac:dyDescent="0.3">
      <c r="A298" t="s">
        <v>35</v>
      </c>
      <c r="B298">
        <v>2021</v>
      </c>
      <c r="C298" t="s">
        <v>39</v>
      </c>
      <c r="D298" s="1">
        <f>AVERAGE(CPI_Index_Jan13_Apr233[[#This Row],[Cereals and products]:[Food and beverages]])</f>
        <v>158.77692307692308</v>
      </c>
      <c r="E298">
        <v>188.8</v>
      </c>
      <c r="F298" s="1">
        <f>AVERAGE(CPI_Index_Jan13_Apr233[[#This Row],[Clothing]:[Clothing and footwear]])</f>
        <v>154.86666666666667</v>
      </c>
      <c r="G298" s="1">
        <f>AVERAGE('Complete data'!U298:W298,'Complete data'!Y298)</f>
        <v>151.33333333333334</v>
      </c>
      <c r="H298" s="1">
        <f>AVERAGE(CPI_Index_Jan13_Apr233[[#This Row],[Health]],CPI_Index_Jan13_Apr233[[#This Row],[Personal care and effects]])</f>
        <v>158.85000000000002</v>
      </c>
      <c r="I298">
        <v>153.19999999999999</v>
      </c>
      <c r="J298">
        <v>160.30000000000001</v>
      </c>
      <c r="K298" s="1">
        <f>AVERAGE(CPI_Index_Jan13_Apr233[[#This Row],[Miscellaneous]:[General index]])</f>
        <v>156.10000000000002</v>
      </c>
      <c r="L298" s="1">
        <f>SUM(CPI_Index_Jan13_Apr2334[[#This Row],[Food]:[Miscellaneous and General Index]])</f>
        <v>1282.226923076923</v>
      </c>
    </row>
    <row r="299" spans="1:12" hidden="1" x14ac:dyDescent="0.3">
      <c r="A299" t="s">
        <v>30</v>
      </c>
      <c r="B299">
        <v>2021</v>
      </c>
      <c r="C299" t="s">
        <v>41</v>
      </c>
      <c r="D299" s="1">
        <f>AVERAGE(CPI_Index_Jan13_Apr233[[#This Row],[Cereals and products]:[Food and beverages]])</f>
        <v>161.17692307692306</v>
      </c>
      <c r="E299">
        <v>189.6</v>
      </c>
      <c r="F299" s="1">
        <f>AVERAGE(CPI_Index_Jan13_Apr233[[#This Row],[Clothing]:[Clothing and footwear]])</f>
        <v>163.46666666666667</v>
      </c>
      <c r="G299" s="1">
        <f>AVERAGE('Complete data'!U299:W299,'Complete data'!Y299)</f>
        <v>157.9</v>
      </c>
      <c r="H299" s="1">
        <f>AVERAGE(CPI_Index_Jan13_Apr233[[#This Row],[Health]],CPI_Index_Jan13_Apr233[[#This Row],[Personal care and effects]])</f>
        <v>164.2</v>
      </c>
      <c r="I299">
        <v>160</v>
      </c>
      <c r="J299">
        <v>167.6</v>
      </c>
      <c r="K299" s="1">
        <f>AVERAGE(CPI_Index_Jan13_Apr233[[#This Row],[Miscellaneous]:[General index]])</f>
        <v>161.1</v>
      </c>
      <c r="L299" s="1">
        <f>SUM(CPI_Index_Jan13_Apr2334[[#This Row],[Food]:[Miscellaneous and General Index]])</f>
        <v>1325.0435897435896</v>
      </c>
    </row>
    <row r="300" spans="1:12" hidden="1" x14ac:dyDescent="0.3">
      <c r="A300" t="s">
        <v>33</v>
      </c>
      <c r="B300">
        <v>2021</v>
      </c>
      <c r="C300" t="s">
        <v>41</v>
      </c>
      <c r="D300" s="1">
        <f>AVERAGE(CPI_Index_Jan13_Apr233[[#This Row],[Cereals and products]:[Food and beverages]])</f>
        <v>163.43846153846155</v>
      </c>
      <c r="E300">
        <v>198.2</v>
      </c>
      <c r="F300" s="1">
        <f>AVERAGE(CPI_Index_Jan13_Apr233[[#This Row],[Clothing]:[Clothing and footwear]])</f>
        <v>150.26666666666665</v>
      </c>
      <c r="G300" s="1">
        <f>AVERAGE('Complete data'!U300:W300,'Complete data'!Y300)</f>
        <v>150.20000000000002</v>
      </c>
      <c r="H300" s="1">
        <f>AVERAGE(CPI_Index_Jan13_Apr233[[#This Row],[Health]],CPI_Index_Jan13_Apr233[[#This Row],[Personal care and effects]])</f>
        <v>158.94999999999999</v>
      </c>
      <c r="I300">
        <v>152.6</v>
      </c>
      <c r="J300">
        <v>156.6</v>
      </c>
      <c r="K300" s="1">
        <f>AVERAGE(CPI_Index_Jan13_Apr233[[#This Row],[Miscellaneous]:[General index]])</f>
        <v>155.9</v>
      </c>
      <c r="L300" s="1">
        <f>SUM(CPI_Index_Jan13_Apr2334[[#This Row],[Food]:[Miscellaneous and General Index]])</f>
        <v>1286.1551282051284</v>
      </c>
    </row>
    <row r="301" spans="1:12" x14ac:dyDescent="0.3">
      <c r="A301" t="s">
        <v>35</v>
      </c>
      <c r="B301">
        <v>2021</v>
      </c>
      <c r="C301" t="s">
        <v>41</v>
      </c>
      <c r="D301" s="1">
        <f>AVERAGE(CPI_Index_Jan13_Apr233[[#This Row],[Cereals and products]:[Food and beverages]])</f>
        <v>161.9769230769231</v>
      </c>
      <c r="E301">
        <v>191.9</v>
      </c>
      <c r="F301" s="1">
        <f>AVERAGE(CPI_Index_Jan13_Apr233[[#This Row],[Clothing]:[Clothing and footwear]])</f>
        <v>158.1</v>
      </c>
      <c r="G301" s="1">
        <f>AVERAGE('Complete data'!U301:W301,'Complete data'!Y301)</f>
        <v>154.33333333333334</v>
      </c>
      <c r="H301" s="1">
        <f>AVERAGE(CPI_Index_Jan13_Apr233[[#This Row],[Health]],CPI_Index_Jan13_Apr233[[#This Row],[Personal care and effects]])</f>
        <v>162.19999999999999</v>
      </c>
      <c r="I301">
        <v>155.80000000000001</v>
      </c>
      <c r="J301">
        <v>161.19999999999999</v>
      </c>
      <c r="K301" s="1">
        <f>AVERAGE(CPI_Index_Jan13_Apr233[[#This Row],[Miscellaneous]:[General index]])</f>
        <v>158.60000000000002</v>
      </c>
      <c r="L301" s="1">
        <f>SUM(CPI_Index_Jan13_Apr2334[[#This Row],[Food]:[Miscellaneous and General Index]])</f>
        <v>1304.1102564102566</v>
      </c>
    </row>
    <row r="302" spans="1:12" hidden="1" x14ac:dyDescent="0.3">
      <c r="A302" t="s">
        <v>30</v>
      </c>
      <c r="B302">
        <v>2021</v>
      </c>
      <c r="C302" t="s">
        <v>42</v>
      </c>
      <c r="D302" s="1">
        <f>AVERAGE(CPI_Index_Jan13_Apr233[[#This Row],[Cereals and products]:[Food and beverages]])</f>
        <v>163.27692307692308</v>
      </c>
      <c r="E302">
        <v>189.1</v>
      </c>
      <c r="F302" s="1">
        <f>AVERAGE(CPI_Index_Jan13_Apr233[[#This Row],[Clothing]:[Clothing and footwear]])</f>
        <v>163.26666666666668</v>
      </c>
      <c r="G302" s="1">
        <f>AVERAGE('Complete data'!U302:W302,'Complete data'!Y302)</f>
        <v>158.49999999999997</v>
      </c>
      <c r="H302" s="1">
        <f>AVERAGE(CPI_Index_Jan13_Apr233[[#This Row],[Health]],CPI_Index_Jan13_Apr233[[#This Row],[Personal care and effects]])</f>
        <v>164.55</v>
      </c>
      <c r="I302">
        <v>160.4</v>
      </c>
      <c r="J302">
        <v>166.8</v>
      </c>
      <c r="K302" s="1">
        <f>AVERAGE(CPI_Index_Jan13_Apr233[[#This Row],[Miscellaneous]:[General index]])</f>
        <v>161.80000000000001</v>
      </c>
      <c r="L302" s="1">
        <f>SUM(CPI_Index_Jan13_Apr2334[[#This Row],[Food]:[Miscellaneous and General Index]])</f>
        <v>1327.6935897435897</v>
      </c>
    </row>
    <row r="303" spans="1:12" hidden="1" x14ac:dyDescent="0.3">
      <c r="A303" t="s">
        <v>33</v>
      </c>
      <c r="B303">
        <v>2021</v>
      </c>
      <c r="C303" t="s">
        <v>42</v>
      </c>
      <c r="D303" s="1">
        <f>AVERAGE(CPI_Index_Jan13_Apr233[[#This Row],[Cereals and products]:[Food and beverages]])</f>
        <v>165.7076923076923</v>
      </c>
      <c r="E303">
        <v>195.6</v>
      </c>
      <c r="F303" s="1">
        <f>AVERAGE(CPI_Index_Jan13_Apr233[[#This Row],[Clothing]:[Clothing and footwear]])</f>
        <v>150.86666666666667</v>
      </c>
      <c r="G303" s="1">
        <f>AVERAGE('Complete data'!U303:W303,'Complete data'!Y303)</f>
        <v>151.13333333333333</v>
      </c>
      <c r="H303" s="1">
        <f>AVERAGE(CPI_Index_Jan13_Apr233[[#This Row],[Health]],CPI_Index_Jan13_Apr233[[#This Row],[Personal care and effects]])</f>
        <v>159.4</v>
      </c>
      <c r="I303">
        <v>150.69999999999999</v>
      </c>
      <c r="J303">
        <v>158.1</v>
      </c>
      <c r="K303" s="1">
        <f>AVERAGE(CPI_Index_Jan13_Apr233[[#This Row],[Miscellaneous]:[General index]])</f>
        <v>156.9</v>
      </c>
      <c r="L303" s="1">
        <f>SUM(CPI_Index_Jan13_Apr2334[[#This Row],[Food]:[Miscellaneous and General Index]])</f>
        <v>1288.4076923076923</v>
      </c>
    </row>
    <row r="304" spans="1:12" x14ac:dyDescent="0.3">
      <c r="A304" t="s">
        <v>35</v>
      </c>
      <c r="B304">
        <v>2021</v>
      </c>
      <c r="C304" t="s">
        <v>42</v>
      </c>
      <c r="D304" s="1">
        <f>AVERAGE(CPI_Index_Jan13_Apr233[[#This Row],[Cereals and products]:[Food and beverages]])</f>
        <v>164.14615384615385</v>
      </c>
      <c r="E304">
        <v>190.8</v>
      </c>
      <c r="F304" s="1">
        <f>AVERAGE(CPI_Index_Jan13_Apr233[[#This Row],[Clothing]:[Clothing and footwear]])</f>
        <v>158.23333333333332</v>
      </c>
      <c r="G304" s="1">
        <f>AVERAGE('Complete data'!U304:W304,'Complete data'!Y304)</f>
        <v>155.1</v>
      </c>
      <c r="H304" s="1">
        <f>AVERAGE(CPI_Index_Jan13_Apr233[[#This Row],[Health]],CPI_Index_Jan13_Apr233[[#This Row],[Personal care and effects]])</f>
        <v>162.55000000000001</v>
      </c>
      <c r="I304">
        <v>154.9</v>
      </c>
      <c r="J304">
        <v>161.69999999999999</v>
      </c>
      <c r="K304" s="1">
        <f>AVERAGE(CPI_Index_Jan13_Apr233[[#This Row],[Miscellaneous]:[General index]])</f>
        <v>159.44999999999999</v>
      </c>
      <c r="L304" s="1">
        <f>SUM(CPI_Index_Jan13_Apr2334[[#This Row],[Food]:[Miscellaneous and General Index]])</f>
        <v>1306.8794871794871</v>
      </c>
    </row>
    <row r="305" spans="1:12" hidden="1" x14ac:dyDescent="0.3">
      <c r="A305" t="s">
        <v>30</v>
      </c>
      <c r="B305">
        <v>2021</v>
      </c>
      <c r="C305" t="s">
        <v>44</v>
      </c>
      <c r="D305" s="1">
        <f>AVERAGE(CPI_Index_Jan13_Apr233[[#This Row],[Cereals and products]:[Food and beverages]])</f>
        <v>164.03076923076924</v>
      </c>
      <c r="E305">
        <v>189.7</v>
      </c>
      <c r="F305" s="1">
        <f>AVERAGE(CPI_Index_Jan13_Apr233[[#This Row],[Clothing]:[Clothing and footwear]])</f>
        <v>164.13333333333335</v>
      </c>
      <c r="G305" s="1">
        <f>AVERAGE('Complete data'!U305:W305,'Complete data'!Y305)</f>
        <v>159.96666666666667</v>
      </c>
      <c r="H305" s="1">
        <f>AVERAGE(CPI_Index_Jan13_Apr233[[#This Row],[Health]],CPI_Index_Jan13_Apr233[[#This Row],[Personal care and effects]])</f>
        <v>165.4</v>
      </c>
      <c r="I305">
        <v>160.69999999999999</v>
      </c>
      <c r="J305">
        <v>167.2</v>
      </c>
      <c r="K305" s="1">
        <f>AVERAGE(CPI_Index_Jan13_Apr233[[#This Row],[Miscellaneous]:[General index]])</f>
        <v>163</v>
      </c>
      <c r="L305" s="1">
        <f>SUM(CPI_Index_Jan13_Apr2334[[#This Row],[Food]:[Miscellaneous and General Index]])</f>
        <v>1334.1307692307694</v>
      </c>
    </row>
    <row r="306" spans="1:12" hidden="1" x14ac:dyDescent="0.3">
      <c r="A306" t="s">
        <v>33</v>
      </c>
      <c r="B306">
        <v>2021</v>
      </c>
      <c r="C306" t="s">
        <v>44</v>
      </c>
      <c r="D306" s="1">
        <f>AVERAGE(CPI_Index_Jan13_Apr233[[#This Row],[Cereals and products]:[Food and beverages]])</f>
        <v>167.06153846153848</v>
      </c>
      <c r="E306">
        <v>195.5</v>
      </c>
      <c r="F306" s="1">
        <f>AVERAGE(CPI_Index_Jan13_Apr233[[#This Row],[Clothing]:[Clothing and footwear]])</f>
        <v>151.76666666666668</v>
      </c>
      <c r="G306" s="1">
        <f>AVERAGE('Complete data'!U306:W306,'Complete data'!Y306)</f>
        <v>152.63333333333333</v>
      </c>
      <c r="H306" s="1">
        <f>AVERAGE(CPI_Index_Jan13_Apr233[[#This Row],[Health]],CPI_Index_Jan13_Apr233[[#This Row],[Personal care and effects]])</f>
        <v>160.55000000000001</v>
      </c>
      <c r="I306">
        <v>151.19999999999999</v>
      </c>
      <c r="J306">
        <v>160.30000000000001</v>
      </c>
      <c r="K306" s="1">
        <f>AVERAGE(CPI_Index_Jan13_Apr233[[#This Row],[Miscellaneous]:[General index]])</f>
        <v>158.4</v>
      </c>
      <c r="L306" s="1">
        <f>SUM(CPI_Index_Jan13_Apr2334[[#This Row],[Food]:[Miscellaneous and General Index]])</f>
        <v>1297.4115384615386</v>
      </c>
    </row>
    <row r="307" spans="1:12" x14ac:dyDescent="0.3">
      <c r="A307" t="s">
        <v>35</v>
      </c>
      <c r="B307">
        <v>2021</v>
      </c>
      <c r="C307" t="s">
        <v>44</v>
      </c>
      <c r="D307" s="1">
        <f>AVERAGE(CPI_Index_Jan13_Apr233[[#This Row],[Cereals and products]:[Food and beverages]])</f>
        <v>165.15384615384616</v>
      </c>
      <c r="E307">
        <v>191.2</v>
      </c>
      <c r="F307" s="1">
        <f>AVERAGE(CPI_Index_Jan13_Apr233[[#This Row],[Clothing]:[Clothing and footwear]])</f>
        <v>159.1</v>
      </c>
      <c r="G307" s="1">
        <f>AVERAGE('Complete data'!U307:W307,'Complete data'!Y307)</f>
        <v>156.53333333333333</v>
      </c>
      <c r="H307" s="1">
        <f>AVERAGE(CPI_Index_Jan13_Apr233[[#This Row],[Health]],CPI_Index_Jan13_Apr233[[#This Row],[Personal care and effects]])</f>
        <v>163.55000000000001</v>
      </c>
      <c r="I307">
        <v>155.30000000000001</v>
      </c>
      <c r="J307">
        <v>163.19999999999999</v>
      </c>
      <c r="K307" s="1">
        <f>AVERAGE(CPI_Index_Jan13_Apr233[[#This Row],[Miscellaneous]:[General index]])</f>
        <v>160.75</v>
      </c>
      <c r="L307" s="1">
        <f>SUM(CPI_Index_Jan13_Apr2334[[#This Row],[Food]:[Miscellaneous and General Index]])</f>
        <v>1314.7871794871794</v>
      </c>
    </row>
    <row r="308" spans="1:12" hidden="1" x14ac:dyDescent="0.3">
      <c r="A308" t="s">
        <v>30</v>
      </c>
      <c r="B308">
        <v>2021</v>
      </c>
      <c r="C308" t="s">
        <v>46</v>
      </c>
      <c r="D308" s="1">
        <f>AVERAGE(CPI_Index_Jan13_Apr233[[#This Row],[Cereals and products]:[Food and beverages]])</f>
        <v>163.90769230769232</v>
      </c>
      <c r="E308">
        <v>190.2</v>
      </c>
      <c r="F308" s="1">
        <f>AVERAGE(CPI_Index_Jan13_Apr233[[#This Row],[Clothing]:[Clothing and footwear]])</f>
        <v>165.3</v>
      </c>
      <c r="G308" s="1">
        <f>AVERAGE('Complete data'!U308:W308,'Complete data'!Y308)</f>
        <v>160.56666666666666</v>
      </c>
      <c r="H308" s="1">
        <f>AVERAGE(CPI_Index_Jan13_Apr233[[#This Row],[Health]],CPI_Index_Jan13_Apr233[[#This Row],[Personal care and effects]])</f>
        <v>165.7</v>
      </c>
      <c r="I308">
        <v>161.1</v>
      </c>
      <c r="J308">
        <v>167.5</v>
      </c>
      <c r="K308" s="1">
        <f>AVERAGE(CPI_Index_Jan13_Apr233[[#This Row],[Miscellaneous]:[General index]])</f>
        <v>163.44999999999999</v>
      </c>
      <c r="L308" s="1">
        <f>SUM(CPI_Index_Jan13_Apr2334[[#This Row],[Food]:[Miscellaneous and General Index]])</f>
        <v>1337.7243589743591</v>
      </c>
    </row>
    <row r="309" spans="1:12" hidden="1" x14ac:dyDescent="0.3">
      <c r="A309" t="s">
        <v>33</v>
      </c>
      <c r="B309">
        <v>2021</v>
      </c>
      <c r="C309" t="s">
        <v>46</v>
      </c>
      <c r="D309" s="1">
        <f>AVERAGE(CPI_Index_Jan13_Apr233[[#This Row],[Cereals and products]:[Food and beverages]])</f>
        <v>165.99230769230769</v>
      </c>
      <c r="E309">
        <v>196.5</v>
      </c>
      <c r="F309" s="1">
        <f>AVERAGE(CPI_Index_Jan13_Apr233[[#This Row],[Clothing]:[Clothing and footwear]])</f>
        <v>153.56666666666666</v>
      </c>
      <c r="G309" s="1">
        <f>AVERAGE('Complete data'!U309:W309,'Complete data'!Y309)</f>
        <v>154.76666666666665</v>
      </c>
      <c r="H309" s="1">
        <f>AVERAGE(CPI_Index_Jan13_Apr233[[#This Row],[Health]],CPI_Index_Jan13_Apr233[[#This Row],[Personal care and effects]])</f>
        <v>161.19999999999999</v>
      </c>
      <c r="I309">
        <v>153.69999999999999</v>
      </c>
      <c r="J309">
        <v>160.4</v>
      </c>
      <c r="K309" s="1">
        <f>AVERAGE(CPI_Index_Jan13_Apr233[[#This Row],[Miscellaneous]:[General index]])</f>
        <v>159.15</v>
      </c>
      <c r="L309" s="1">
        <f>SUM(CPI_Index_Jan13_Apr2334[[#This Row],[Food]:[Miscellaneous and General Index]])</f>
        <v>1305.2756410256413</v>
      </c>
    </row>
    <row r="310" spans="1:12" x14ac:dyDescent="0.3">
      <c r="A310" t="s">
        <v>35</v>
      </c>
      <c r="B310">
        <v>2021</v>
      </c>
      <c r="C310" t="s">
        <v>46</v>
      </c>
      <c r="D310" s="1">
        <f>AVERAGE(CPI_Index_Jan13_Apr233[[#This Row],[Cereals and products]:[Food and beverages]])</f>
        <v>164.76923076923077</v>
      </c>
      <c r="E310">
        <v>192.1</v>
      </c>
      <c r="F310" s="1">
        <f>AVERAGE(CPI_Index_Jan13_Apr233[[#This Row],[Clothing]:[Clothing and footwear]])</f>
        <v>161</v>
      </c>
      <c r="G310" s="1">
        <f>AVERAGE('Complete data'!U310:W310,'Complete data'!Y310)</f>
        <v>158.03333333333333</v>
      </c>
      <c r="H310" s="1">
        <f>AVERAGE(CPI_Index_Jan13_Apr233[[#This Row],[Health]],CPI_Index_Jan13_Apr233[[#This Row],[Personal care and effects]])</f>
        <v>164.2</v>
      </c>
      <c r="I310">
        <v>157.6</v>
      </c>
      <c r="J310">
        <v>163.80000000000001</v>
      </c>
      <c r="K310" s="1">
        <f>AVERAGE(CPI_Index_Jan13_Apr233[[#This Row],[Miscellaneous]:[General index]])</f>
        <v>161.6</v>
      </c>
      <c r="L310" s="1">
        <f>SUM(CPI_Index_Jan13_Apr2334[[#This Row],[Food]:[Miscellaneous and General Index]])</f>
        <v>1323.102564102564</v>
      </c>
    </row>
    <row r="311" spans="1:12" hidden="1" x14ac:dyDescent="0.3">
      <c r="A311" t="s">
        <v>30</v>
      </c>
      <c r="B311">
        <v>2021</v>
      </c>
      <c r="C311" t="s">
        <v>48</v>
      </c>
      <c r="D311" s="1">
        <f>AVERAGE(CPI_Index_Jan13_Apr233[[#This Row],[Cereals and products]:[Food and beverages]])</f>
        <v>164.12307692307692</v>
      </c>
      <c r="E311">
        <v>190.5</v>
      </c>
      <c r="F311" s="1">
        <f>AVERAGE(CPI_Index_Jan13_Apr233[[#This Row],[Clothing]:[Clothing and footwear]])</f>
        <v>166.13333333333333</v>
      </c>
      <c r="G311" s="1">
        <f>AVERAGE('Complete data'!U311:W311,'Complete data'!Y311)</f>
        <v>160.93333333333334</v>
      </c>
      <c r="H311" s="1">
        <f>AVERAGE(CPI_Index_Jan13_Apr233[[#This Row],[Health]],CPI_Index_Jan13_Apr233[[#This Row],[Personal care and effects]])</f>
        <v>166.05</v>
      </c>
      <c r="I311">
        <v>162.69999999999999</v>
      </c>
      <c r="J311">
        <v>168.5</v>
      </c>
      <c r="K311" s="1">
        <f>AVERAGE(CPI_Index_Jan13_Apr233[[#This Row],[Miscellaneous]:[General index]])</f>
        <v>163.9</v>
      </c>
      <c r="L311" s="1">
        <f>SUM(CPI_Index_Jan13_Apr2334[[#This Row],[Food]:[Miscellaneous and General Index]])</f>
        <v>1342.8397435897436</v>
      </c>
    </row>
    <row r="312" spans="1:12" hidden="1" x14ac:dyDescent="0.3">
      <c r="A312" t="s">
        <v>33</v>
      </c>
      <c r="B312">
        <v>2021</v>
      </c>
      <c r="C312" t="s">
        <v>48</v>
      </c>
      <c r="D312" s="1">
        <f>AVERAGE(CPI_Index_Jan13_Apr233[[#This Row],[Cereals and products]:[Food and beverages]])</f>
        <v>165.99230769230769</v>
      </c>
      <c r="E312">
        <v>196.5</v>
      </c>
      <c r="F312" s="1">
        <f>AVERAGE(CPI_Index_Jan13_Apr233[[#This Row],[Clothing]:[Clothing and footwear]])</f>
        <v>153.6</v>
      </c>
      <c r="G312" s="1">
        <f>AVERAGE('Complete data'!U312:W312,'Complete data'!Y312)</f>
        <v>154.86666666666667</v>
      </c>
      <c r="H312" s="1">
        <f>AVERAGE(CPI_Index_Jan13_Apr233[[#This Row],[Health]],CPI_Index_Jan13_Apr233[[#This Row],[Personal care and effects]])</f>
        <v>161.19999999999999</v>
      </c>
      <c r="I312">
        <v>153.9</v>
      </c>
      <c r="J312">
        <v>160.30000000000001</v>
      </c>
      <c r="K312" s="1">
        <f>AVERAGE(CPI_Index_Jan13_Apr233[[#This Row],[Miscellaneous]:[General index]])</f>
        <v>159.15</v>
      </c>
      <c r="L312" s="1">
        <f>SUM(CPI_Index_Jan13_Apr2334[[#This Row],[Food]:[Miscellaneous and General Index]])</f>
        <v>1305.5089743589745</v>
      </c>
    </row>
    <row r="313" spans="1:12" x14ac:dyDescent="0.3">
      <c r="A313" t="s">
        <v>35</v>
      </c>
      <c r="B313">
        <v>2021</v>
      </c>
      <c r="C313" t="s">
        <v>48</v>
      </c>
      <c r="D313" s="1">
        <f>AVERAGE(CPI_Index_Jan13_Apr233[[#This Row],[Cereals and products]:[Food and beverages]])</f>
        <v>164.76923076923077</v>
      </c>
      <c r="E313">
        <v>192.1</v>
      </c>
      <c r="F313" s="1">
        <f>AVERAGE(CPI_Index_Jan13_Apr233[[#This Row],[Clothing]:[Clothing and footwear]])</f>
        <v>161.06666666666666</v>
      </c>
      <c r="G313" s="1">
        <f>AVERAGE('Complete data'!U313:W313,'Complete data'!Y313)</f>
        <v>158.03333333333333</v>
      </c>
      <c r="H313" s="1">
        <f>AVERAGE(CPI_Index_Jan13_Apr233[[#This Row],[Health]],CPI_Index_Jan13_Apr233[[#This Row],[Personal care and effects]])</f>
        <v>164.2</v>
      </c>
      <c r="I313">
        <v>157.69999999999999</v>
      </c>
      <c r="J313">
        <v>163.69999999999999</v>
      </c>
      <c r="K313" s="1">
        <f>AVERAGE(CPI_Index_Jan13_Apr233[[#This Row],[Miscellaneous]:[General index]])</f>
        <v>161.6</v>
      </c>
      <c r="L313" s="1">
        <f>SUM(CPI_Index_Jan13_Apr2334[[#This Row],[Food]:[Miscellaneous and General Index]])</f>
        <v>1323.1692307692308</v>
      </c>
    </row>
    <row r="314" spans="1:12" hidden="1" x14ac:dyDescent="0.3">
      <c r="A314" t="s">
        <v>30</v>
      </c>
      <c r="B314">
        <v>2021</v>
      </c>
      <c r="C314" t="s">
        <v>50</v>
      </c>
      <c r="D314" s="1">
        <f>AVERAGE(CPI_Index_Jan13_Apr233[[#This Row],[Cereals and products]:[Food and beverages]])</f>
        <v>166.47692307692307</v>
      </c>
      <c r="E314">
        <v>191.2</v>
      </c>
      <c r="F314" s="1">
        <f>AVERAGE(CPI_Index_Jan13_Apr233[[#This Row],[Clothing]:[Clothing and footwear]])</f>
        <v>167.33333333333334</v>
      </c>
      <c r="G314" s="1">
        <f>AVERAGE('Complete data'!U314:W314,'Complete data'!Y314)</f>
        <v>162.33333333333334</v>
      </c>
      <c r="H314" s="1">
        <f>AVERAGE(CPI_Index_Jan13_Apr233[[#This Row],[Health]],CPI_Index_Jan13_Apr233[[#This Row],[Personal care and effects]])</f>
        <v>166.8</v>
      </c>
      <c r="I314">
        <v>163.19999999999999</v>
      </c>
      <c r="J314">
        <v>169</v>
      </c>
      <c r="K314" s="1">
        <f>AVERAGE(CPI_Index_Jan13_Apr233[[#This Row],[Miscellaneous]:[General index]])</f>
        <v>165.5</v>
      </c>
      <c r="L314" s="1">
        <f>SUM(CPI_Index_Jan13_Apr2334[[#This Row],[Food]:[Miscellaneous and General Index]])</f>
        <v>1351.8435897435897</v>
      </c>
    </row>
    <row r="315" spans="1:12" hidden="1" x14ac:dyDescent="0.3">
      <c r="A315" t="s">
        <v>33</v>
      </c>
      <c r="B315">
        <v>2021</v>
      </c>
      <c r="C315" t="s">
        <v>50</v>
      </c>
      <c r="D315" s="1">
        <f>AVERAGE(CPI_Index_Jan13_Apr233[[#This Row],[Cereals and products]:[Food and beverages]])</f>
        <v>169.10769230769236</v>
      </c>
      <c r="E315">
        <v>197</v>
      </c>
      <c r="F315" s="1">
        <f>AVERAGE(CPI_Index_Jan13_Apr233[[#This Row],[Clothing]:[Clothing and footwear]])</f>
        <v>154.50000000000003</v>
      </c>
      <c r="G315" s="1">
        <f>AVERAGE('Complete data'!U315:W315,'Complete data'!Y315)</f>
        <v>156.23333333333332</v>
      </c>
      <c r="H315" s="1">
        <f>AVERAGE(CPI_Index_Jan13_Apr233[[#This Row],[Health]],CPI_Index_Jan13_Apr233[[#This Row],[Personal care and effects]])</f>
        <v>161.9</v>
      </c>
      <c r="I315">
        <v>155.1</v>
      </c>
      <c r="J315">
        <v>160.30000000000001</v>
      </c>
      <c r="K315" s="1">
        <f>AVERAGE(CPI_Index_Jan13_Apr233[[#This Row],[Miscellaneous]:[General index]])</f>
        <v>160.80000000000001</v>
      </c>
      <c r="L315" s="1">
        <f>SUM(CPI_Index_Jan13_Apr2334[[#This Row],[Food]:[Miscellaneous and General Index]])</f>
        <v>1314.9410256410256</v>
      </c>
    </row>
    <row r="316" spans="1:12" x14ac:dyDescent="0.3">
      <c r="A316" t="s">
        <v>35</v>
      </c>
      <c r="B316">
        <v>2021</v>
      </c>
      <c r="C316" t="s">
        <v>50</v>
      </c>
      <c r="D316" s="1">
        <f>AVERAGE(CPI_Index_Jan13_Apr233[[#This Row],[Cereals and products]:[Food and beverages]])</f>
        <v>167.34615384615384</v>
      </c>
      <c r="E316">
        <v>192.7</v>
      </c>
      <c r="F316" s="1">
        <f>AVERAGE(CPI_Index_Jan13_Apr233[[#This Row],[Clothing]:[Clothing and footwear]])</f>
        <v>162.1</v>
      </c>
      <c r="G316" s="1">
        <f>AVERAGE('Complete data'!U316:W316,'Complete data'!Y316)</f>
        <v>159.43333333333334</v>
      </c>
      <c r="H316" s="1">
        <f>AVERAGE(CPI_Index_Jan13_Apr233[[#This Row],[Health]],CPI_Index_Jan13_Apr233[[#This Row],[Personal care and effects]])</f>
        <v>164.95</v>
      </c>
      <c r="I316">
        <v>158.6</v>
      </c>
      <c r="J316">
        <v>163.9</v>
      </c>
      <c r="K316" s="1">
        <f>AVERAGE(CPI_Index_Jan13_Apr233[[#This Row],[Miscellaneous]:[General index]])</f>
        <v>163.25</v>
      </c>
      <c r="L316" s="1">
        <f>SUM(CPI_Index_Jan13_Apr2334[[#This Row],[Food]:[Miscellaneous and General Index]])</f>
        <v>1332.2794871794872</v>
      </c>
    </row>
    <row r="317" spans="1:12" hidden="1" x14ac:dyDescent="0.3">
      <c r="A317" t="s">
        <v>30</v>
      </c>
      <c r="B317">
        <v>2021</v>
      </c>
      <c r="C317" t="s">
        <v>52</v>
      </c>
      <c r="D317" s="1">
        <f>AVERAGE(CPI_Index_Jan13_Apr233[[#This Row],[Cereals and products]:[Food and beverages]])</f>
        <v>167.84615384615384</v>
      </c>
      <c r="E317">
        <v>191.4</v>
      </c>
      <c r="F317" s="1">
        <f>AVERAGE(CPI_Index_Jan13_Apr233[[#This Row],[Clothing]:[Clothing and footwear]])</f>
        <v>168.73333333333332</v>
      </c>
      <c r="G317" s="1">
        <f>AVERAGE('Complete data'!U317:W317,'Complete data'!Y317)</f>
        <v>162.36666666666667</v>
      </c>
      <c r="H317" s="1">
        <f>AVERAGE(CPI_Index_Jan13_Apr233[[#This Row],[Health]],CPI_Index_Jan13_Apr233[[#This Row],[Personal care and effects]])</f>
        <v>167.9</v>
      </c>
      <c r="I317">
        <v>163.80000000000001</v>
      </c>
      <c r="J317">
        <v>169.3</v>
      </c>
      <c r="K317" s="1">
        <f>AVERAGE(CPI_Index_Jan13_Apr233[[#This Row],[Miscellaneous]:[General index]])</f>
        <v>166.39999999999998</v>
      </c>
      <c r="L317" s="1">
        <f>SUM(CPI_Index_Jan13_Apr2334[[#This Row],[Food]:[Miscellaneous and General Index]])</f>
        <v>1357.7461538461539</v>
      </c>
    </row>
    <row r="318" spans="1:12" hidden="1" x14ac:dyDescent="0.3">
      <c r="A318" t="s">
        <v>33</v>
      </c>
      <c r="B318">
        <v>2021</v>
      </c>
      <c r="C318" t="s">
        <v>52</v>
      </c>
      <c r="D318" s="1">
        <f>AVERAGE(CPI_Index_Jan13_Apr233[[#This Row],[Cereals and products]:[Food and beverages]])</f>
        <v>170.60769230769228</v>
      </c>
      <c r="E318">
        <v>197</v>
      </c>
      <c r="F318" s="1">
        <f>AVERAGE(CPI_Index_Jan13_Apr233[[#This Row],[Clothing]:[Clothing and footwear]])</f>
        <v>155.76666666666668</v>
      </c>
      <c r="G318" s="1">
        <f>AVERAGE('Complete data'!U318:W318,'Complete data'!Y318)</f>
        <v>155.99999999999997</v>
      </c>
      <c r="H318" s="1">
        <f>AVERAGE(CPI_Index_Jan13_Apr233[[#This Row],[Health]],CPI_Index_Jan13_Apr233[[#This Row],[Personal care and effects]])</f>
        <v>163</v>
      </c>
      <c r="I318">
        <v>156.69999999999999</v>
      </c>
      <c r="J318">
        <v>160.80000000000001</v>
      </c>
      <c r="K318" s="1">
        <f>AVERAGE(CPI_Index_Jan13_Apr233[[#This Row],[Miscellaneous]:[General index]])</f>
        <v>161.44999999999999</v>
      </c>
      <c r="L318" s="1">
        <f>SUM(CPI_Index_Jan13_Apr2334[[#This Row],[Food]:[Miscellaneous and General Index]])</f>
        <v>1321.324358974359</v>
      </c>
    </row>
    <row r="319" spans="1:12" x14ac:dyDescent="0.3">
      <c r="A319" t="s">
        <v>35</v>
      </c>
      <c r="B319">
        <v>2021</v>
      </c>
      <c r="C319" t="s">
        <v>52</v>
      </c>
      <c r="D319" s="1">
        <f>AVERAGE(CPI_Index_Jan13_Apr233[[#This Row],[Cereals and products]:[Food and beverages]])</f>
        <v>168.77692307692308</v>
      </c>
      <c r="E319">
        <v>192.9</v>
      </c>
      <c r="F319" s="1">
        <f>AVERAGE(CPI_Index_Jan13_Apr233[[#This Row],[Clothing]:[Clothing and footwear]])</f>
        <v>163.46666666666667</v>
      </c>
      <c r="G319" s="1">
        <f>AVERAGE('Complete data'!U319:W319,'Complete data'!Y319)</f>
        <v>159.33333333333334</v>
      </c>
      <c r="H319" s="1">
        <f>AVERAGE(CPI_Index_Jan13_Apr233[[#This Row],[Health]],CPI_Index_Jan13_Apr233[[#This Row],[Personal care and effects]])</f>
        <v>166.05</v>
      </c>
      <c r="I319">
        <v>159.80000000000001</v>
      </c>
      <c r="J319">
        <v>164.3</v>
      </c>
      <c r="K319" s="1">
        <f>AVERAGE(CPI_Index_Jan13_Apr233[[#This Row],[Miscellaneous]:[General index]])</f>
        <v>164.05</v>
      </c>
      <c r="L319" s="1">
        <f>SUM(CPI_Index_Jan13_Apr2334[[#This Row],[Food]:[Miscellaneous and General Index]])</f>
        <v>1338.676923076923</v>
      </c>
    </row>
    <row r="320" spans="1:12" hidden="1" x14ac:dyDescent="0.3">
      <c r="A320" t="s">
        <v>30</v>
      </c>
      <c r="B320">
        <v>2021</v>
      </c>
      <c r="C320" t="s">
        <v>54</v>
      </c>
      <c r="D320" s="1">
        <f>AVERAGE(CPI_Index_Jan13_Apr233[[#This Row],[Cereals and products]:[Food and beverages]])</f>
        <v>166.78461538461536</v>
      </c>
      <c r="E320">
        <v>190.8</v>
      </c>
      <c r="F320" s="1">
        <f>AVERAGE(CPI_Index_Jan13_Apr233[[#This Row],[Clothing]:[Clothing and footwear]])</f>
        <v>170.1</v>
      </c>
      <c r="G320" s="1">
        <f>AVERAGE('Complete data'!U320:W320,'Complete data'!Y320)</f>
        <v>163.20000000000002</v>
      </c>
      <c r="H320" s="1">
        <f>AVERAGE(CPI_Index_Jan13_Apr233[[#This Row],[Health]],CPI_Index_Jan13_Apr233[[#This Row],[Personal care and effects]])</f>
        <v>168.4</v>
      </c>
      <c r="I320">
        <v>164.5</v>
      </c>
      <c r="J320">
        <v>169.7</v>
      </c>
      <c r="K320" s="1">
        <f>AVERAGE(CPI_Index_Jan13_Apr233[[#This Row],[Miscellaneous]:[General index]])</f>
        <v>166.5</v>
      </c>
      <c r="L320" s="1">
        <f>SUM(CPI_Index_Jan13_Apr2334[[#This Row],[Food]:[Miscellaneous and General Index]])</f>
        <v>1359.9846153846154</v>
      </c>
    </row>
    <row r="321" spans="1:12" hidden="1" x14ac:dyDescent="0.3">
      <c r="A321" t="s">
        <v>33</v>
      </c>
      <c r="B321">
        <v>2021</v>
      </c>
      <c r="C321" t="s">
        <v>54</v>
      </c>
      <c r="D321" s="1">
        <f>AVERAGE(CPI_Index_Jan13_Apr233[[#This Row],[Cereals and products]:[Food and beverages]])</f>
        <v>169.71538461538464</v>
      </c>
      <c r="E321">
        <v>196.8</v>
      </c>
      <c r="F321" s="1">
        <f>AVERAGE(CPI_Index_Jan13_Apr233[[#This Row],[Clothing]:[Clothing and footwear]])</f>
        <v>156.9</v>
      </c>
      <c r="G321" s="1">
        <f>AVERAGE('Complete data'!U321:W321,'Complete data'!Y321)</f>
        <v>156.5</v>
      </c>
      <c r="H321" s="1">
        <f>AVERAGE(CPI_Index_Jan13_Apr233[[#This Row],[Health]],CPI_Index_Jan13_Apr233[[#This Row],[Personal care and effects]])</f>
        <v>163.75</v>
      </c>
      <c r="I321">
        <v>157.6</v>
      </c>
      <c r="J321">
        <v>160.6</v>
      </c>
      <c r="K321" s="1">
        <f>AVERAGE(CPI_Index_Jan13_Apr233[[#This Row],[Miscellaneous]:[General index]])</f>
        <v>161.5</v>
      </c>
      <c r="L321" s="1">
        <f>SUM(CPI_Index_Jan13_Apr2334[[#This Row],[Food]:[Miscellaneous and General Index]])</f>
        <v>1323.3653846153845</v>
      </c>
    </row>
    <row r="322" spans="1:12" x14ac:dyDescent="0.3">
      <c r="A322" t="s">
        <v>35</v>
      </c>
      <c r="B322">
        <v>2021</v>
      </c>
      <c r="C322" t="s">
        <v>54</v>
      </c>
      <c r="D322" s="1">
        <f>AVERAGE(CPI_Index_Jan13_Apr233[[#This Row],[Cereals and products]:[Food and beverages]])</f>
        <v>167.76153846153846</v>
      </c>
      <c r="E322">
        <v>192.4</v>
      </c>
      <c r="F322" s="1">
        <f>AVERAGE(CPI_Index_Jan13_Apr233[[#This Row],[Clothing]:[Clothing and footwear]])</f>
        <v>164.73333333333332</v>
      </c>
      <c r="G322" s="1">
        <f>AVERAGE('Complete data'!U322:W322,'Complete data'!Y322)</f>
        <v>159.99999999999997</v>
      </c>
      <c r="H322" s="1">
        <f>AVERAGE(CPI_Index_Jan13_Apr233[[#This Row],[Health]],CPI_Index_Jan13_Apr233[[#This Row],[Personal care and effects]])</f>
        <v>166.6</v>
      </c>
      <c r="I322">
        <v>160.6</v>
      </c>
      <c r="J322">
        <v>164.4</v>
      </c>
      <c r="K322" s="1">
        <f>AVERAGE(CPI_Index_Jan13_Apr233[[#This Row],[Miscellaneous]:[General index]])</f>
        <v>164.1</v>
      </c>
      <c r="L322" s="1">
        <f>SUM(CPI_Index_Jan13_Apr2334[[#This Row],[Food]:[Miscellaneous and General Index]])</f>
        <v>1340.5948717948718</v>
      </c>
    </row>
    <row r="323" spans="1:12" hidden="1" x14ac:dyDescent="0.3">
      <c r="A323" t="s">
        <v>30</v>
      </c>
      <c r="B323">
        <v>2022</v>
      </c>
      <c r="C323" t="s">
        <v>31</v>
      </c>
      <c r="D323" s="1">
        <f>AVERAGE(CPI_Index_Jan13_Apr233[[#This Row],[Cereals and products]:[Food and beverages]])</f>
        <v>165.61538461538461</v>
      </c>
      <c r="E323">
        <v>190.7</v>
      </c>
      <c r="F323" s="1">
        <f>AVERAGE(CPI_Index_Jan13_Apr233[[#This Row],[Clothing]:[Clothing and footwear]])</f>
        <v>171.73333333333335</v>
      </c>
      <c r="G323" s="1">
        <f>AVERAGE('Complete data'!U323:W323,'Complete data'!Y323)</f>
        <v>163.83333333333334</v>
      </c>
      <c r="H323" s="1">
        <f>AVERAGE(CPI_Index_Jan13_Apr233[[#This Row],[Health]],CPI_Index_Jan13_Apr233[[#This Row],[Personal care and effects]])</f>
        <v>168.95</v>
      </c>
      <c r="I323">
        <v>164.9</v>
      </c>
      <c r="J323">
        <v>169.9</v>
      </c>
      <c r="K323" s="1">
        <f>AVERAGE(CPI_Index_Jan13_Apr233[[#This Row],[Miscellaneous]:[General index]])</f>
        <v>166.5</v>
      </c>
      <c r="L323" s="1">
        <f>SUM(CPI_Index_Jan13_Apr2334[[#This Row],[Food]:[Miscellaneous and General Index]])</f>
        <v>1362.1320512820514</v>
      </c>
    </row>
    <row r="324" spans="1:12" hidden="1" x14ac:dyDescent="0.3">
      <c r="A324" t="s">
        <v>33</v>
      </c>
      <c r="B324">
        <v>2022</v>
      </c>
      <c r="C324" t="s">
        <v>31</v>
      </c>
      <c r="D324" s="1">
        <f>AVERAGE(CPI_Index_Jan13_Apr233[[#This Row],[Cereals and products]:[Food and beverages]])</f>
        <v>168.2076923076923</v>
      </c>
      <c r="E324">
        <v>196.4</v>
      </c>
      <c r="F324" s="1">
        <f>AVERAGE(CPI_Index_Jan13_Apr233[[#This Row],[Clothing]:[Clothing and footwear]])</f>
        <v>158.46666666666667</v>
      </c>
      <c r="G324" s="1">
        <f>AVERAGE('Complete data'!U324:W324,'Complete data'!Y324)</f>
        <v>157.03333333333333</v>
      </c>
      <c r="H324" s="1">
        <f>AVERAGE(CPI_Index_Jan13_Apr233[[#This Row],[Health]],CPI_Index_Jan13_Apr233[[#This Row],[Personal care and effects]])</f>
        <v>164.45</v>
      </c>
      <c r="I324">
        <v>158.4</v>
      </c>
      <c r="J324">
        <v>161</v>
      </c>
      <c r="K324" s="1">
        <f>AVERAGE(CPI_Index_Jan13_Apr233[[#This Row],[Miscellaneous]:[General index]])</f>
        <v>161.80000000000001</v>
      </c>
      <c r="L324" s="1">
        <f>SUM(CPI_Index_Jan13_Apr2334[[#This Row],[Food]:[Miscellaneous and General Index]])</f>
        <v>1325.7576923076924</v>
      </c>
    </row>
    <row r="325" spans="1:12" hidden="1" x14ac:dyDescent="0.3">
      <c r="A325" t="s">
        <v>35</v>
      </c>
      <c r="B325">
        <v>2022</v>
      </c>
      <c r="C325" t="s">
        <v>31</v>
      </c>
      <c r="D325" s="1">
        <f>AVERAGE(CPI_Index_Jan13_Apr233[[#This Row],[Cereals and products]:[Food and beverages]])</f>
        <v>166.47692307692307</v>
      </c>
      <c r="E325">
        <v>192.2</v>
      </c>
      <c r="F325" s="1">
        <f>AVERAGE(CPI_Index_Jan13_Apr233[[#This Row],[Clothing]:[Clothing and footwear]])</f>
        <v>166.36666666666667</v>
      </c>
      <c r="G325" s="1">
        <f>AVERAGE('Complete data'!U325:W325,'Complete data'!Y325)</f>
        <v>160.6</v>
      </c>
      <c r="H325" s="1">
        <f>AVERAGE(CPI_Index_Jan13_Apr233[[#This Row],[Health]],CPI_Index_Jan13_Apr233[[#This Row],[Personal care and effects]])</f>
        <v>167.2</v>
      </c>
      <c r="I325">
        <v>161.19999999999999</v>
      </c>
      <c r="J325">
        <v>164.7</v>
      </c>
      <c r="K325" s="1">
        <f>AVERAGE(CPI_Index_Jan13_Apr233[[#This Row],[Miscellaneous]:[General index]])</f>
        <v>164.2</v>
      </c>
      <c r="L325" s="1">
        <f>SUM(CPI_Index_Jan13_Apr2334[[#This Row],[Food]:[Miscellaneous and General Index]])</f>
        <v>1342.9435897435899</v>
      </c>
    </row>
    <row r="326" spans="1:12" hidden="1" x14ac:dyDescent="0.3">
      <c r="A326" t="s">
        <v>30</v>
      </c>
      <c r="B326">
        <v>2022</v>
      </c>
      <c r="C326" t="s">
        <v>36</v>
      </c>
      <c r="D326" s="1">
        <f>AVERAGE(CPI_Index_Jan13_Apr233[[#This Row],[Cereals and products]:[Food and beverages]])</f>
        <v>165.41538461538462</v>
      </c>
      <c r="E326">
        <v>191.5</v>
      </c>
      <c r="F326" s="1">
        <f>AVERAGE(CPI_Index_Jan13_Apr233[[#This Row],[Clothing]:[Clothing and footwear]])</f>
        <v>172.93333333333331</v>
      </c>
      <c r="G326" s="1">
        <f>AVERAGE('Complete data'!U326:W326,'Complete data'!Y326)</f>
        <v>164.76666666666668</v>
      </c>
      <c r="H326" s="1">
        <f>AVERAGE(CPI_Index_Jan13_Apr233[[#This Row],[Health]],CPI_Index_Jan13_Apr233[[#This Row],[Personal care and effects]])</f>
        <v>169.9</v>
      </c>
      <c r="I326">
        <v>165.5</v>
      </c>
      <c r="J326">
        <v>170.3</v>
      </c>
      <c r="K326" s="1">
        <f>AVERAGE(CPI_Index_Jan13_Apr233[[#This Row],[Miscellaneous]:[General index]])</f>
        <v>167</v>
      </c>
      <c r="L326" s="1">
        <f>SUM(CPI_Index_Jan13_Apr2334[[#This Row],[Food]:[Miscellaneous and General Index]])</f>
        <v>1367.3153846153843</v>
      </c>
    </row>
    <row r="327" spans="1:12" hidden="1" x14ac:dyDescent="0.3">
      <c r="A327" t="s">
        <v>33</v>
      </c>
      <c r="B327">
        <v>2022</v>
      </c>
      <c r="C327" t="s">
        <v>36</v>
      </c>
      <c r="D327" s="1">
        <f>AVERAGE(CPI_Index_Jan13_Apr233[[#This Row],[Cereals and products]:[Food and beverages]])</f>
        <v>167.96153846153845</v>
      </c>
      <c r="E327">
        <v>196.5</v>
      </c>
      <c r="F327" s="1">
        <f>AVERAGE(CPI_Index_Jan13_Apr233[[#This Row],[Clothing]:[Clothing and footwear]])</f>
        <v>159.83333333333334</v>
      </c>
      <c r="G327" s="1">
        <f>AVERAGE('Complete data'!U327:W327,'Complete data'!Y327)</f>
        <v>157.83333333333334</v>
      </c>
      <c r="H327" s="1">
        <f>AVERAGE(CPI_Index_Jan13_Apr233[[#This Row],[Health]],CPI_Index_Jan13_Apr233[[#This Row],[Personal care and effects]])</f>
        <v>165.7</v>
      </c>
      <c r="I327">
        <v>159.5</v>
      </c>
      <c r="J327">
        <v>162</v>
      </c>
      <c r="K327" s="1">
        <f>AVERAGE(CPI_Index_Jan13_Apr233[[#This Row],[Miscellaneous]:[General index]])</f>
        <v>162.44999999999999</v>
      </c>
      <c r="L327" s="1">
        <f>SUM(CPI_Index_Jan13_Apr2334[[#This Row],[Food]:[Miscellaneous and General Index]])</f>
        <v>1331.7782051282052</v>
      </c>
    </row>
    <row r="328" spans="1:12" hidden="1" x14ac:dyDescent="0.3">
      <c r="A328" t="s">
        <v>35</v>
      </c>
      <c r="B328">
        <v>2022</v>
      </c>
      <c r="C328" t="s">
        <v>36</v>
      </c>
      <c r="D328" s="1">
        <f>AVERAGE(CPI_Index_Jan13_Apr233[[#This Row],[Cereals and products]:[Food and beverages]])</f>
        <v>166.24615384615387</v>
      </c>
      <c r="E328">
        <v>192.8</v>
      </c>
      <c r="F328" s="1">
        <f>AVERAGE(CPI_Index_Jan13_Apr233[[#This Row],[Clothing]:[Clothing and footwear]])</f>
        <v>167.60000000000002</v>
      </c>
      <c r="G328" s="1">
        <f>AVERAGE('Complete data'!U328:W328,'Complete data'!Y328)</f>
        <v>161.46666666666667</v>
      </c>
      <c r="H328" s="1">
        <f>AVERAGE(CPI_Index_Jan13_Apr233[[#This Row],[Health]],CPI_Index_Jan13_Apr233[[#This Row],[Personal care and effects]])</f>
        <v>168.3</v>
      </c>
      <c r="I328">
        <v>162.1</v>
      </c>
      <c r="J328">
        <v>165.4</v>
      </c>
      <c r="K328" s="1">
        <f>AVERAGE(CPI_Index_Jan13_Apr233[[#This Row],[Miscellaneous]:[General index]])</f>
        <v>164.8</v>
      </c>
      <c r="L328" s="1">
        <f>SUM(CPI_Index_Jan13_Apr2334[[#This Row],[Food]:[Miscellaneous and General Index]])</f>
        <v>1348.7128205128206</v>
      </c>
    </row>
    <row r="329" spans="1:12" hidden="1" x14ac:dyDescent="0.3">
      <c r="A329" t="s">
        <v>30</v>
      </c>
      <c r="B329">
        <v>2022</v>
      </c>
      <c r="C329" t="s">
        <v>38</v>
      </c>
      <c r="D329" s="1">
        <f>AVERAGE(CPI_Index_Jan13_Apr233[[#This Row],[Cereals and products]:[Food and beverages]])</f>
        <v>167.62307692307695</v>
      </c>
      <c r="E329">
        <v>192.3</v>
      </c>
      <c r="F329" s="1">
        <f>AVERAGE(CPI_Index_Jan13_Apr233[[#This Row],[Clothing]:[Clothing and footwear]])</f>
        <v>174.56666666666669</v>
      </c>
      <c r="G329" s="1">
        <f>AVERAGE('Complete data'!U329:W329,'Complete data'!Y329)</f>
        <v>165.79999999999998</v>
      </c>
      <c r="H329" s="1">
        <f>AVERAGE(CPI_Index_Jan13_Apr233[[#This Row],[Health]],CPI_Index_Jan13_Apr233[[#This Row],[Personal care and effects]])</f>
        <v>171.7</v>
      </c>
      <c r="I329">
        <v>166.6</v>
      </c>
      <c r="J329">
        <v>170.6</v>
      </c>
      <c r="K329" s="1">
        <f>AVERAGE(CPI_Index_Jan13_Apr233[[#This Row],[Miscellaneous]:[General index]])</f>
        <v>168.5</v>
      </c>
      <c r="L329" s="1">
        <f>SUM(CPI_Index_Jan13_Apr2334[[#This Row],[Food]:[Miscellaneous and General Index]])</f>
        <v>1377.6897435897433</v>
      </c>
    </row>
    <row r="330" spans="1:12" hidden="1" x14ac:dyDescent="0.3">
      <c r="A330" t="s">
        <v>33</v>
      </c>
      <c r="B330">
        <v>2022</v>
      </c>
      <c r="C330" t="s">
        <v>38</v>
      </c>
      <c r="D330" s="1">
        <f>AVERAGE(CPI_Index_Jan13_Apr233[[#This Row],[Cereals and products]:[Food and beverages]])</f>
        <v>168.94615384615386</v>
      </c>
      <c r="E330">
        <v>197.5</v>
      </c>
      <c r="F330" s="1">
        <f>AVERAGE(CPI_Index_Jan13_Apr233[[#This Row],[Clothing]:[Clothing and footwear]])</f>
        <v>161.53333333333333</v>
      </c>
      <c r="G330" s="1">
        <f>AVERAGE('Complete data'!U330:W330,'Complete data'!Y330)</f>
        <v>159.1</v>
      </c>
      <c r="H330" s="1">
        <f>AVERAGE(CPI_Index_Jan13_Apr233[[#This Row],[Health]],CPI_Index_Jan13_Apr233[[#This Row],[Personal care and effects]])</f>
        <v>167.5</v>
      </c>
      <c r="I330">
        <v>160.80000000000001</v>
      </c>
      <c r="J330">
        <v>162.69999999999999</v>
      </c>
      <c r="K330" s="1">
        <f>AVERAGE(CPI_Index_Jan13_Apr233[[#This Row],[Miscellaneous]:[General index]])</f>
        <v>163.55000000000001</v>
      </c>
      <c r="L330" s="1">
        <f>SUM(CPI_Index_Jan13_Apr2334[[#This Row],[Food]:[Miscellaneous and General Index]])</f>
        <v>1341.6294871794871</v>
      </c>
    </row>
    <row r="331" spans="1:12" hidden="1" x14ac:dyDescent="0.3">
      <c r="A331" t="s">
        <v>35</v>
      </c>
      <c r="B331">
        <v>2022</v>
      </c>
      <c r="C331" t="s">
        <v>38</v>
      </c>
      <c r="D331" s="1">
        <f>AVERAGE(CPI_Index_Jan13_Apr233[[#This Row],[Cereals and products]:[Food and beverages]])</f>
        <v>168.01538461538465</v>
      </c>
      <c r="E331">
        <v>193.7</v>
      </c>
      <c r="F331" s="1">
        <f>AVERAGE(CPI_Index_Jan13_Apr233[[#This Row],[Clothing]:[Clothing and footwear]])</f>
        <v>169.26666666666665</v>
      </c>
      <c r="G331" s="1">
        <f>AVERAGE('Complete data'!U331:W331,'Complete data'!Y331)</f>
        <v>162.63333333333333</v>
      </c>
      <c r="H331" s="1">
        <f>AVERAGE(CPI_Index_Jan13_Apr233[[#This Row],[Health]],CPI_Index_Jan13_Apr233[[#This Row],[Personal care and effects]])</f>
        <v>170.1</v>
      </c>
      <c r="I331">
        <v>163.30000000000001</v>
      </c>
      <c r="J331">
        <v>166</v>
      </c>
      <c r="K331" s="1">
        <f>AVERAGE(CPI_Index_Jan13_Apr233[[#This Row],[Miscellaneous]:[General index]])</f>
        <v>166.14999999999998</v>
      </c>
      <c r="L331" s="1">
        <f>SUM(CPI_Index_Jan13_Apr2334[[#This Row],[Food]:[Miscellaneous and General Index]])</f>
        <v>1359.1653846153845</v>
      </c>
    </row>
    <row r="332" spans="1:12" hidden="1" x14ac:dyDescent="0.3">
      <c r="A332" t="s">
        <v>30</v>
      </c>
      <c r="B332">
        <v>2022</v>
      </c>
      <c r="C332" t="s">
        <v>39</v>
      </c>
      <c r="D332" s="1">
        <f>AVERAGE(CPI_Index_Jan13_Apr233[[#This Row],[Cereals and products]:[Food and beverages]])</f>
        <v>169.73846153846154</v>
      </c>
      <c r="E332">
        <v>192.8</v>
      </c>
      <c r="F332" s="1">
        <f>AVERAGE(CPI_Index_Jan13_Apr233[[#This Row],[Clothing]:[Clothing and footwear]])</f>
        <v>176.56666666666669</v>
      </c>
      <c r="G332" s="1">
        <f>AVERAGE('Complete data'!U332:W332,'Complete data'!Y332)</f>
        <v>169.06666666666666</v>
      </c>
      <c r="H332" s="1">
        <f>AVERAGE(CPI_Index_Jan13_Apr233[[#This Row],[Health]],CPI_Index_Jan13_Apr233[[#This Row],[Personal care and effects]])</f>
        <v>173</v>
      </c>
      <c r="I332">
        <v>167.2</v>
      </c>
      <c r="J332">
        <v>170.9</v>
      </c>
      <c r="K332" s="1">
        <f>AVERAGE(CPI_Index_Jan13_Apr233[[#This Row],[Miscellaneous]:[General index]])</f>
        <v>170.5</v>
      </c>
      <c r="L332" s="1">
        <f>SUM(CPI_Index_Jan13_Apr2334[[#This Row],[Food]:[Miscellaneous and General Index]])</f>
        <v>1389.771794871795</v>
      </c>
    </row>
    <row r="333" spans="1:12" hidden="1" x14ac:dyDescent="0.3">
      <c r="A333" t="s">
        <v>33</v>
      </c>
      <c r="B333">
        <v>2022</v>
      </c>
      <c r="C333" t="s">
        <v>39</v>
      </c>
      <c r="D333" s="1">
        <f>AVERAGE(CPI_Index_Jan13_Apr233[[#This Row],[Cereals and products]:[Food and beverages]])</f>
        <v>171.56923076923078</v>
      </c>
      <c r="E333">
        <v>197.1</v>
      </c>
      <c r="F333" s="1">
        <f>AVERAGE(CPI_Index_Jan13_Apr233[[#This Row],[Clothing]:[Clothing and footwear]])</f>
        <v>163.06666666666666</v>
      </c>
      <c r="G333" s="1">
        <f>AVERAGE('Complete data'!U333:W333,'Complete data'!Y333)</f>
        <v>163.20000000000002</v>
      </c>
      <c r="H333" s="1">
        <f>AVERAGE(CPI_Index_Jan13_Apr233[[#This Row],[Health]],CPI_Index_Jan13_Apr233[[#This Row],[Personal care and effects]])</f>
        <v>168.7</v>
      </c>
      <c r="I333">
        <v>162.19999999999999</v>
      </c>
      <c r="J333">
        <v>164</v>
      </c>
      <c r="K333" s="1">
        <f>AVERAGE(CPI_Index_Jan13_Apr233[[#This Row],[Miscellaneous]:[General index]])</f>
        <v>166.14999999999998</v>
      </c>
      <c r="L333" s="1">
        <f>SUM(CPI_Index_Jan13_Apr2334[[#This Row],[Food]:[Miscellaneous and General Index]])</f>
        <v>1355.9858974358976</v>
      </c>
    </row>
    <row r="334" spans="1:12" hidden="1" x14ac:dyDescent="0.3">
      <c r="A334" t="s">
        <v>35</v>
      </c>
      <c r="B334">
        <v>2022</v>
      </c>
      <c r="C334" t="s">
        <v>39</v>
      </c>
      <c r="D334" s="1">
        <f>AVERAGE(CPI_Index_Jan13_Apr233[[#This Row],[Cereals and products]:[Food and beverages]])</f>
        <v>170.33076923076925</v>
      </c>
      <c r="E334">
        <v>193.9</v>
      </c>
      <c r="F334" s="1">
        <f>AVERAGE(CPI_Index_Jan13_Apr233[[#This Row],[Clothing]:[Clothing and footwear]])</f>
        <v>171.06666666666669</v>
      </c>
      <c r="G334" s="1">
        <f>AVERAGE('Complete data'!U334:W334,'Complete data'!Y334)</f>
        <v>166.26666666666665</v>
      </c>
      <c r="H334" s="1">
        <f>AVERAGE(CPI_Index_Jan13_Apr233[[#This Row],[Health]],CPI_Index_Jan13_Apr233[[#This Row],[Personal care and effects]])</f>
        <v>171.4</v>
      </c>
      <c r="I334">
        <v>164.4</v>
      </c>
      <c r="J334">
        <v>166.9</v>
      </c>
      <c r="K334" s="1">
        <f>AVERAGE(CPI_Index_Jan13_Apr233[[#This Row],[Miscellaneous]:[General index]])</f>
        <v>168.45</v>
      </c>
      <c r="L334" s="1">
        <f>SUM(CPI_Index_Jan13_Apr2334[[#This Row],[Food]:[Miscellaneous and General Index]])</f>
        <v>1372.7141025641029</v>
      </c>
    </row>
    <row r="335" spans="1:12" hidden="1" x14ac:dyDescent="0.3">
      <c r="A335" t="s">
        <v>30</v>
      </c>
      <c r="B335">
        <v>2022</v>
      </c>
      <c r="C335" t="s">
        <v>41</v>
      </c>
      <c r="D335" s="1">
        <f>AVERAGE(CPI_Index_Jan13_Apr233[[#This Row],[Cereals and products]:[Food and beverages]])</f>
        <v>171.2923076923077</v>
      </c>
      <c r="E335">
        <v>192.9</v>
      </c>
      <c r="F335" s="1">
        <f>AVERAGE(CPI_Index_Jan13_Apr233[[#This Row],[Clothing]:[Clothing and footwear]])</f>
        <v>178.5</v>
      </c>
      <c r="G335" s="1">
        <f>AVERAGE('Complete data'!U335:W335,'Complete data'!Y335)</f>
        <v>170.43333333333337</v>
      </c>
      <c r="H335" s="1">
        <f>AVERAGE(CPI_Index_Jan13_Apr233[[#This Row],[Health]],CPI_Index_Jan13_Apr233[[#This Row],[Personal care and effects]])</f>
        <v>173.1</v>
      </c>
      <c r="I335">
        <v>167.6</v>
      </c>
      <c r="J335">
        <v>171.8</v>
      </c>
      <c r="K335" s="1">
        <f>AVERAGE(CPI_Index_Jan13_Apr233[[#This Row],[Miscellaneous]:[General index]])</f>
        <v>171.7</v>
      </c>
      <c r="L335" s="1">
        <f>SUM(CPI_Index_Jan13_Apr2334[[#This Row],[Food]:[Miscellaneous and General Index]])</f>
        <v>1397.3256410256411</v>
      </c>
    </row>
    <row r="336" spans="1:12" hidden="1" x14ac:dyDescent="0.3">
      <c r="A336" t="s">
        <v>33</v>
      </c>
      <c r="B336">
        <v>2022</v>
      </c>
      <c r="C336" t="s">
        <v>41</v>
      </c>
      <c r="D336" s="1">
        <f>AVERAGE(CPI_Index_Jan13_Apr233[[#This Row],[Cereals and products]:[Food and beverages]])</f>
        <v>174.01538461538465</v>
      </c>
      <c r="E336">
        <v>197.5</v>
      </c>
      <c r="F336" s="1">
        <f>AVERAGE(CPI_Index_Jan13_Apr233[[#This Row],[Clothing]:[Clothing and footwear]])</f>
        <v>164.56666666666666</v>
      </c>
      <c r="G336" s="1">
        <f>AVERAGE('Complete data'!U336:W336,'Complete data'!Y336)</f>
        <v>164.66666666666666</v>
      </c>
      <c r="H336" s="1">
        <f>AVERAGE(CPI_Index_Jan13_Apr233[[#This Row],[Health]],CPI_Index_Jan13_Apr233[[#This Row],[Personal care and effects]])</f>
        <v>169.14999999999998</v>
      </c>
      <c r="I336">
        <v>163.19999999999999</v>
      </c>
      <c r="J336">
        <v>165.2</v>
      </c>
      <c r="K336" s="1">
        <f>AVERAGE(CPI_Index_Jan13_Apr233[[#This Row],[Miscellaneous]:[General index]])</f>
        <v>167.3</v>
      </c>
      <c r="L336" s="1">
        <f>SUM(CPI_Index_Jan13_Apr2334[[#This Row],[Food]:[Miscellaneous and General Index]])</f>
        <v>1365.5987179487179</v>
      </c>
    </row>
    <row r="337" spans="1:12" hidden="1" x14ac:dyDescent="0.3">
      <c r="A337" t="s">
        <v>35</v>
      </c>
      <c r="B337">
        <v>2022</v>
      </c>
      <c r="C337" t="s">
        <v>41</v>
      </c>
      <c r="D337" s="1">
        <f>AVERAGE(CPI_Index_Jan13_Apr233[[#This Row],[Cereals and products]:[Food and beverages]])</f>
        <v>172.22307692307697</v>
      </c>
      <c r="E337">
        <v>194.1</v>
      </c>
      <c r="F337" s="1">
        <f>AVERAGE(CPI_Index_Jan13_Apr233[[#This Row],[Clothing]:[Clothing and footwear]])</f>
        <v>172.86666666666667</v>
      </c>
      <c r="G337" s="1">
        <f>AVERAGE('Complete data'!U337:W337,'Complete data'!Y337)</f>
        <v>167.6</v>
      </c>
      <c r="H337" s="1">
        <f>AVERAGE(CPI_Index_Jan13_Apr233[[#This Row],[Health]],CPI_Index_Jan13_Apr233[[#This Row],[Personal care and effects]])</f>
        <v>171.60000000000002</v>
      </c>
      <c r="I337">
        <v>165.1</v>
      </c>
      <c r="J337">
        <v>167.9</v>
      </c>
      <c r="K337" s="1">
        <f>AVERAGE(CPI_Index_Jan13_Apr233[[#This Row],[Miscellaneous]:[General index]])</f>
        <v>169.6</v>
      </c>
      <c r="L337" s="1">
        <f>SUM(CPI_Index_Jan13_Apr2334[[#This Row],[Food]:[Miscellaneous and General Index]])</f>
        <v>1380.9897435897437</v>
      </c>
    </row>
    <row r="338" spans="1:12" hidden="1" x14ac:dyDescent="0.3">
      <c r="A338" t="s">
        <v>30</v>
      </c>
      <c r="B338">
        <v>2022</v>
      </c>
      <c r="C338" t="s">
        <v>42</v>
      </c>
      <c r="D338" s="1">
        <f>AVERAGE(CPI_Index_Jan13_Apr233[[#This Row],[Cereals and products]:[Food and beverages]])</f>
        <v>172.94615384615386</v>
      </c>
      <c r="E338">
        <v>192.9</v>
      </c>
      <c r="F338" s="1">
        <f>AVERAGE(CPI_Index_Jan13_Apr233[[#This Row],[Clothing]:[Clothing and footwear]])</f>
        <v>179.93333333333331</v>
      </c>
      <c r="G338" s="1">
        <f>AVERAGE('Complete data'!U338:W338,'Complete data'!Y338)</f>
        <v>170.83333333333334</v>
      </c>
      <c r="H338" s="1">
        <f>AVERAGE(CPI_Index_Jan13_Apr233[[#This Row],[Health]],CPI_Index_Jan13_Apr233[[#This Row],[Personal care and effects]])</f>
        <v>173.85</v>
      </c>
      <c r="I338">
        <v>168</v>
      </c>
      <c r="J338">
        <v>172.6</v>
      </c>
      <c r="K338" s="1">
        <f>AVERAGE(CPI_Index_Jan13_Apr233[[#This Row],[Miscellaneous]:[General index]])</f>
        <v>172.3</v>
      </c>
      <c r="L338" s="1">
        <f>SUM(CPI_Index_Jan13_Apr2334[[#This Row],[Food]:[Miscellaneous and General Index]])</f>
        <v>1403.3628205128205</v>
      </c>
    </row>
    <row r="339" spans="1:12" hidden="1" x14ac:dyDescent="0.3">
      <c r="A339" t="s">
        <v>33</v>
      </c>
      <c r="B339">
        <v>2022</v>
      </c>
      <c r="C339" t="s">
        <v>42</v>
      </c>
      <c r="D339" s="1">
        <f>AVERAGE(CPI_Index_Jan13_Apr233[[#This Row],[Cereals and products]:[Food and beverages]])</f>
        <v>175.96153846153845</v>
      </c>
      <c r="E339">
        <v>198.3</v>
      </c>
      <c r="F339" s="1">
        <f>AVERAGE(CPI_Index_Jan13_Apr233[[#This Row],[Clothing]:[Clothing and footwear]])</f>
        <v>166.13333333333333</v>
      </c>
      <c r="G339" s="1">
        <f>AVERAGE('Complete data'!U339:W339,'Complete data'!Y339)</f>
        <v>164.73333333333332</v>
      </c>
      <c r="H339" s="1">
        <f>AVERAGE(CPI_Index_Jan13_Apr233[[#This Row],[Health]],CPI_Index_Jan13_Apr233[[#This Row],[Personal care and effects]])</f>
        <v>170.05</v>
      </c>
      <c r="I339">
        <v>164.1</v>
      </c>
      <c r="J339">
        <v>166.5</v>
      </c>
      <c r="K339" s="1">
        <f>AVERAGE(CPI_Index_Jan13_Apr233[[#This Row],[Miscellaneous]:[General index]])</f>
        <v>167.60000000000002</v>
      </c>
      <c r="L339" s="1">
        <f>SUM(CPI_Index_Jan13_Apr2334[[#This Row],[Food]:[Miscellaneous and General Index]])</f>
        <v>1373.3782051282051</v>
      </c>
    </row>
    <row r="340" spans="1:12" hidden="1" x14ac:dyDescent="0.3">
      <c r="A340" t="s">
        <v>35</v>
      </c>
      <c r="B340">
        <v>2022</v>
      </c>
      <c r="C340" t="s">
        <v>42</v>
      </c>
      <c r="D340" s="1">
        <f>AVERAGE(CPI_Index_Jan13_Apr233[[#This Row],[Cereals and products]:[Food and beverages]])</f>
        <v>173.99230769230769</v>
      </c>
      <c r="E340">
        <v>194.3</v>
      </c>
      <c r="F340" s="1">
        <f>AVERAGE(CPI_Index_Jan13_Apr233[[#This Row],[Clothing]:[Clothing and footwear]])</f>
        <v>174.33333333333334</v>
      </c>
      <c r="G340" s="1">
        <f>AVERAGE('Complete data'!U340:W340,'Complete data'!Y340)</f>
        <v>167.83333333333334</v>
      </c>
      <c r="H340" s="1">
        <f>AVERAGE(CPI_Index_Jan13_Apr233[[#This Row],[Health]],CPI_Index_Jan13_Apr233[[#This Row],[Personal care and effects]])</f>
        <v>172.4</v>
      </c>
      <c r="I340">
        <v>165.8</v>
      </c>
      <c r="J340">
        <v>169</v>
      </c>
      <c r="K340" s="1">
        <f>AVERAGE(CPI_Index_Jan13_Apr233[[#This Row],[Miscellaneous]:[General index]])</f>
        <v>170.05</v>
      </c>
      <c r="L340" s="1">
        <f>SUM(CPI_Index_Jan13_Apr2334[[#This Row],[Food]:[Miscellaneous and General Index]])</f>
        <v>1387.7089743589743</v>
      </c>
    </row>
    <row r="341" spans="1:12" hidden="1" x14ac:dyDescent="0.3">
      <c r="A341" t="s">
        <v>30</v>
      </c>
      <c r="B341">
        <v>2022</v>
      </c>
      <c r="C341" t="s">
        <v>44</v>
      </c>
      <c r="D341" s="1">
        <f>AVERAGE(CPI_Index_Jan13_Apr233[[#This Row],[Cereals and products]:[Food and beverages]])</f>
        <v>173.26923076923077</v>
      </c>
      <c r="E341">
        <v>193.2</v>
      </c>
      <c r="F341" s="1">
        <f>AVERAGE(CPI_Index_Jan13_Apr233[[#This Row],[Clothing]:[Clothing and footwear]])</f>
        <v>181.33333333333334</v>
      </c>
      <c r="G341" s="1">
        <f>AVERAGE('Complete data'!U341:W341,'Complete data'!Y341)</f>
        <v>172.4</v>
      </c>
      <c r="H341" s="1">
        <f>AVERAGE(CPI_Index_Jan13_Apr233[[#This Row],[Health]],CPI_Index_Jan13_Apr233[[#This Row],[Personal care and effects]])</f>
        <v>174.25</v>
      </c>
      <c r="I341">
        <v>168.6</v>
      </c>
      <c r="J341">
        <v>174.7</v>
      </c>
      <c r="K341" s="1">
        <f>AVERAGE(CPI_Index_Jan13_Apr233[[#This Row],[Miscellaneous]:[General index]])</f>
        <v>173.05</v>
      </c>
      <c r="L341" s="1">
        <f>SUM(CPI_Index_Jan13_Apr2334[[#This Row],[Food]:[Miscellaneous and General Index]])</f>
        <v>1410.802564102564</v>
      </c>
    </row>
    <row r="342" spans="1:12" hidden="1" x14ac:dyDescent="0.3">
      <c r="A342" t="s">
        <v>33</v>
      </c>
      <c r="B342">
        <v>2022</v>
      </c>
      <c r="C342" t="s">
        <v>44</v>
      </c>
      <c r="D342" s="1">
        <f>AVERAGE(CPI_Index_Jan13_Apr233[[#This Row],[Cereals and products]:[Food and beverages]])</f>
        <v>176.27692307692308</v>
      </c>
      <c r="E342">
        <v>198.6</v>
      </c>
      <c r="F342" s="1">
        <f>AVERAGE(CPI_Index_Jan13_Apr233[[#This Row],[Clothing]:[Clothing and footwear]])</f>
        <v>167.33333333333334</v>
      </c>
      <c r="G342" s="1">
        <f>AVERAGE('Complete data'!U342:W342,'Complete data'!Y342)</f>
        <v>166.66666666666666</v>
      </c>
      <c r="H342" s="1">
        <f>AVERAGE(CPI_Index_Jan13_Apr233[[#This Row],[Health]],CPI_Index_Jan13_Apr233[[#This Row],[Personal care and effects]])</f>
        <v>170.75</v>
      </c>
      <c r="I342">
        <v>164.6</v>
      </c>
      <c r="J342">
        <v>169.1</v>
      </c>
      <c r="K342" s="1">
        <f>AVERAGE(CPI_Index_Jan13_Apr233[[#This Row],[Miscellaneous]:[General index]])</f>
        <v>168.5</v>
      </c>
      <c r="L342" s="1">
        <f>SUM(CPI_Index_Jan13_Apr2334[[#This Row],[Food]:[Miscellaneous and General Index]])</f>
        <v>1381.8269230769229</v>
      </c>
    </row>
    <row r="343" spans="1:12" hidden="1" x14ac:dyDescent="0.3">
      <c r="A343" t="s">
        <v>35</v>
      </c>
      <c r="B343">
        <v>2022</v>
      </c>
      <c r="C343" t="s">
        <v>44</v>
      </c>
      <c r="D343" s="1">
        <f>AVERAGE(CPI_Index_Jan13_Apr233[[#This Row],[Cereals and products]:[Food and beverages]])</f>
        <v>174.33076923076925</v>
      </c>
      <c r="E343">
        <v>194.6</v>
      </c>
      <c r="F343" s="1">
        <f>AVERAGE(CPI_Index_Jan13_Apr233[[#This Row],[Clothing]:[Clothing and footwear]])</f>
        <v>175.63333333333335</v>
      </c>
      <c r="G343" s="1">
        <f>AVERAGE('Complete data'!U343:W343,'Complete data'!Y343)</f>
        <v>169.53333333333333</v>
      </c>
      <c r="H343" s="1">
        <f>AVERAGE(CPI_Index_Jan13_Apr233[[#This Row],[Health]],CPI_Index_Jan13_Apr233[[#This Row],[Personal care and effects]])</f>
        <v>172.89999999999998</v>
      </c>
      <c r="I343">
        <v>166.3</v>
      </c>
      <c r="J343">
        <v>171.4</v>
      </c>
      <c r="K343" s="1">
        <f>AVERAGE(CPI_Index_Jan13_Apr233[[#This Row],[Miscellaneous]:[General index]])</f>
        <v>170.9</v>
      </c>
      <c r="L343" s="1">
        <f>SUM(CPI_Index_Jan13_Apr2334[[#This Row],[Food]:[Miscellaneous and General Index]])</f>
        <v>1395.5974358974361</v>
      </c>
    </row>
    <row r="344" spans="1:12" hidden="1" x14ac:dyDescent="0.3">
      <c r="A344" t="s">
        <v>30</v>
      </c>
      <c r="B344">
        <v>2022</v>
      </c>
      <c r="C344" t="s">
        <v>46</v>
      </c>
      <c r="D344" s="1">
        <f>AVERAGE(CPI_Index_Jan13_Apr233[[#This Row],[Cereals and products]:[Food and beverages]])</f>
        <v>173.5230769230769</v>
      </c>
      <c r="E344">
        <v>193.7</v>
      </c>
      <c r="F344" s="1">
        <f>AVERAGE(CPI_Index_Jan13_Apr233[[#This Row],[Clothing]:[Clothing and footwear]])</f>
        <v>182.63333333333333</v>
      </c>
      <c r="G344" s="1">
        <f>AVERAGE('Complete data'!U344:W344,'Complete data'!Y344)</f>
        <v>172.66666666666666</v>
      </c>
      <c r="H344" s="1">
        <f>AVERAGE(CPI_Index_Jan13_Apr233[[#This Row],[Health]],CPI_Index_Jan13_Apr233[[#This Row],[Personal care and effects]])</f>
        <v>175.25</v>
      </c>
      <c r="I344">
        <v>169.3</v>
      </c>
      <c r="J344">
        <v>175.7</v>
      </c>
      <c r="K344" s="1">
        <f>AVERAGE(CPI_Index_Jan13_Apr233[[#This Row],[Miscellaneous]:[General index]])</f>
        <v>173.95</v>
      </c>
      <c r="L344" s="1">
        <f>SUM(CPI_Index_Jan13_Apr2334[[#This Row],[Food]:[Miscellaneous and General Index]])</f>
        <v>1416.7230769230769</v>
      </c>
    </row>
    <row r="345" spans="1:12" hidden="1" x14ac:dyDescent="0.3">
      <c r="A345" t="s">
        <v>33</v>
      </c>
      <c r="B345">
        <v>2022</v>
      </c>
      <c r="C345" t="s">
        <v>46</v>
      </c>
      <c r="D345" s="1">
        <f>AVERAGE(CPI_Index_Jan13_Apr233[[#This Row],[Cereals and products]:[Food and beverages]])</f>
        <v>176.43846153846152</v>
      </c>
      <c r="E345">
        <v>198.7</v>
      </c>
      <c r="F345" s="1">
        <f>AVERAGE(CPI_Index_Jan13_Apr233[[#This Row],[Clothing]:[Clothing and footwear]])</f>
        <v>168.43333333333331</v>
      </c>
      <c r="G345" s="1">
        <f>AVERAGE('Complete data'!U345:W345,'Complete data'!Y345)</f>
        <v>166.76666666666668</v>
      </c>
      <c r="H345" s="1">
        <f>AVERAGE(CPI_Index_Jan13_Apr233[[#This Row],[Health]],CPI_Index_Jan13_Apr233[[#This Row],[Personal care and effects]])</f>
        <v>172</v>
      </c>
      <c r="I345">
        <v>165.1</v>
      </c>
      <c r="J345">
        <v>169.9</v>
      </c>
      <c r="K345" s="1">
        <f>AVERAGE(CPI_Index_Jan13_Apr233[[#This Row],[Miscellaneous]:[General index]])</f>
        <v>169.25</v>
      </c>
      <c r="L345" s="1">
        <f>SUM(CPI_Index_Jan13_Apr2334[[#This Row],[Food]:[Miscellaneous and General Index]])</f>
        <v>1386.5884615384616</v>
      </c>
    </row>
    <row r="346" spans="1:12" hidden="1" x14ac:dyDescent="0.3">
      <c r="A346" t="s">
        <v>35</v>
      </c>
      <c r="B346">
        <v>2022</v>
      </c>
      <c r="C346" t="s">
        <v>46</v>
      </c>
      <c r="D346" s="1">
        <f>AVERAGE(CPI_Index_Jan13_Apr233[[#This Row],[Cereals and products]:[Food and beverages]])</f>
        <v>174.55384615384617</v>
      </c>
      <c r="E346">
        <v>195</v>
      </c>
      <c r="F346" s="1">
        <f>AVERAGE(CPI_Index_Jan13_Apr233[[#This Row],[Clothing]:[Clothing and footwear]])</f>
        <v>176.9</v>
      </c>
      <c r="G346" s="1">
        <f>AVERAGE('Complete data'!U346:W346,'Complete data'!Y346)</f>
        <v>169.73333333333335</v>
      </c>
      <c r="H346" s="1">
        <f>AVERAGE(CPI_Index_Jan13_Apr233[[#This Row],[Health]],CPI_Index_Jan13_Apr233[[#This Row],[Personal care and effects]])</f>
        <v>174</v>
      </c>
      <c r="I346">
        <v>166.9</v>
      </c>
      <c r="J346">
        <v>172.3</v>
      </c>
      <c r="K346" s="1">
        <f>AVERAGE(CPI_Index_Jan13_Apr233[[#This Row],[Miscellaneous]:[General index]])</f>
        <v>171.7</v>
      </c>
      <c r="L346" s="1">
        <f>SUM(CPI_Index_Jan13_Apr2334[[#This Row],[Food]:[Miscellaneous and General Index]])</f>
        <v>1401.0871794871796</v>
      </c>
    </row>
    <row r="347" spans="1:12" hidden="1" x14ac:dyDescent="0.3">
      <c r="A347" t="s">
        <v>30</v>
      </c>
      <c r="B347">
        <v>2022</v>
      </c>
      <c r="C347" t="s">
        <v>48</v>
      </c>
      <c r="D347" s="1">
        <f>AVERAGE(CPI_Index_Jan13_Apr233[[#This Row],[Cereals and products]:[Food and beverages]])</f>
        <v>174.44615384615386</v>
      </c>
      <c r="E347">
        <v>194.5</v>
      </c>
      <c r="F347" s="1">
        <f>AVERAGE(CPI_Index_Jan13_Apr233[[#This Row],[Clothing]:[Clothing and footwear]])</f>
        <v>184.16666666666666</v>
      </c>
      <c r="G347" s="1">
        <f>AVERAGE('Complete data'!U347:W347,'Complete data'!Y347)</f>
        <v>173.39999999999998</v>
      </c>
      <c r="H347" s="1">
        <f>AVERAGE(CPI_Index_Jan13_Apr233[[#This Row],[Health]],CPI_Index_Jan13_Apr233[[#This Row],[Personal care and effects]])</f>
        <v>175.5</v>
      </c>
      <c r="I347">
        <v>170</v>
      </c>
      <c r="J347">
        <v>176.2</v>
      </c>
      <c r="K347" s="1">
        <f>AVERAGE(CPI_Index_Jan13_Apr233[[#This Row],[Miscellaneous]:[General index]])</f>
        <v>174.75</v>
      </c>
      <c r="L347" s="1">
        <f>SUM(CPI_Index_Jan13_Apr2334[[#This Row],[Food]:[Miscellaneous and General Index]])</f>
        <v>1422.9628205128204</v>
      </c>
    </row>
    <row r="348" spans="1:12" hidden="1" x14ac:dyDescent="0.3">
      <c r="A348" t="s">
        <v>33</v>
      </c>
      <c r="B348">
        <v>2022</v>
      </c>
      <c r="C348" t="s">
        <v>48</v>
      </c>
      <c r="D348" s="1">
        <f>AVERAGE(CPI_Index_Jan13_Apr233[[#This Row],[Cereals and products]:[Food and beverages]])</f>
        <v>177.41538461538462</v>
      </c>
      <c r="E348">
        <v>199.7</v>
      </c>
      <c r="F348" s="1">
        <f>AVERAGE(CPI_Index_Jan13_Apr233[[#This Row],[Clothing]:[Clothing and footwear]])</f>
        <v>169.9</v>
      </c>
      <c r="G348" s="1">
        <f>AVERAGE('Complete data'!U348:W348,'Complete data'!Y348)</f>
        <v>167.46666666666667</v>
      </c>
      <c r="H348" s="1">
        <f>AVERAGE(CPI_Index_Jan13_Apr233[[#This Row],[Health]],CPI_Index_Jan13_Apr233[[#This Row],[Personal care and effects]])</f>
        <v>172.45</v>
      </c>
      <c r="I348">
        <v>165.8</v>
      </c>
      <c r="J348">
        <v>170.9</v>
      </c>
      <c r="K348" s="1">
        <f>AVERAGE(CPI_Index_Jan13_Apr233[[#This Row],[Miscellaneous]:[General index]])</f>
        <v>170.1</v>
      </c>
      <c r="L348" s="1">
        <f>SUM(CPI_Index_Jan13_Apr2334[[#This Row],[Food]:[Miscellaneous and General Index]])</f>
        <v>1393.7320512820513</v>
      </c>
    </row>
    <row r="349" spans="1:12" hidden="1" x14ac:dyDescent="0.3">
      <c r="A349" t="s">
        <v>35</v>
      </c>
      <c r="B349">
        <v>2022</v>
      </c>
      <c r="C349" t="s">
        <v>48</v>
      </c>
      <c r="D349" s="1">
        <f>AVERAGE(CPI_Index_Jan13_Apr233[[#This Row],[Cereals and products]:[Food and beverages]])</f>
        <v>175.45384615384617</v>
      </c>
      <c r="E349">
        <v>195.9</v>
      </c>
      <c r="F349" s="1">
        <f>AVERAGE(CPI_Index_Jan13_Apr233[[#This Row],[Clothing]:[Clothing and footwear]])</f>
        <v>178.36666666666667</v>
      </c>
      <c r="G349" s="1">
        <f>AVERAGE('Complete data'!U349:W349,'Complete data'!Y349)</f>
        <v>170.43333333333334</v>
      </c>
      <c r="H349" s="1">
        <f>AVERAGE(CPI_Index_Jan13_Apr233[[#This Row],[Health]],CPI_Index_Jan13_Apr233[[#This Row],[Personal care and effects]])</f>
        <v>174.35000000000002</v>
      </c>
      <c r="I349">
        <v>167.6</v>
      </c>
      <c r="J349">
        <v>173.1</v>
      </c>
      <c r="K349" s="1">
        <f>AVERAGE(CPI_Index_Jan13_Apr233[[#This Row],[Miscellaneous]:[General index]])</f>
        <v>172.5</v>
      </c>
      <c r="L349" s="1">
        <f>SUM(CPI_Index_Jan13_Apr2334[[#This Row],[Food]:[Miscellaneous and General Index]])</f>
        <v>1407.7038461538461</v>
      </c>
    </row>
    <row r="350" spans="1:12" hidden="1" x14ac:dyDescent="0.3">
      <c r="A350" t="s">
        <v>30</v>
      </c>
      <c r="B350">
        <v>2022</v>
      </c>
      <c r="C350" t="s">
        <v>50</v>
      </c>
      <c r="D350" s="1">
        <f>AVERAGE(CPI_Index_Jan13_Apr233[[#This Row],[Cereals and products]:[Food and beverages]])</f>
        <v>175.73076923076923</v>
      </c>
      <c r="E350">
        <v>194.9</v>
      </c>
      <c r="F350" s="1">
        <f>AVERAGE(CPI_Index_Jan13_Apr233[[#This Row],[Clothing]:[Clothing and footwear]])</f>
        <v>185.46666666666667</v>
      </c>
      <c r="G350" s="1">
        <f>AVERAGE('Complete data'!U350:W350,'Complete data'!Y350)</f>
        <v>174.20000000000002</v>
      </c>
      <c r="H350" s="1">
        <f>AVERAGE(CPI_Index_Jan13_Apr233[[#This Row],[Health]],CPI_Index_Jan13_Apr233[[#This Row],[Personal care and effects]])</f>
        <v>176.6</v>
      </c>
      <c r="I350">
        <v>170.6</v>
      </c>
      <c r="J350">
        <v>176.5</v>
      </c>
      <c r="K350" s="1">
        <f>AVERAGE(CPI_Index_Jan13_Apr233[[#This Row],[Miscellaneous]:[General index]])</f>
        <v>175.9</v>
      </c>
      <c r="L350" s="1">
        <f>SUM(CPI_Index_Jan13_Apr2334[[#This Row],[Food]:[Miscellaneous and General Index]])</f>
        <v>1429.897435897436</v>
      </c>
    </row>
    <row r="351" spans="1:12" hidden="1" x14ac:dyDescent="0.3">
      <c r="A351" t="s">
        <v>33</v>
      </c>
      <c r="B351">
        <v>2022</v>
      </c>
      <c r="C351" t="s">
        <v>50</v>
      </c>
      <c r="D351" s="1">
        <f>AVERAGE(CPI_Index_Jan13_Apr233[[#This Row],[Cereals and products]:[Food and beverages]])</f>
        <v>178.63846153846154</v>
      </c>
      <c r="E351">
        <v>200.1</v>
      </c>
      <c r="F351" s="1">
        <f>AVERAGE(CPI_Index_Jan13_Apr233[[#This Row],[Clothing]:[Clothing and footwear]])</f>
        <v>170.56666666666669</v>
      </c>
      <c r="G351" s="1">
        <f>AVERAGE('Complete data'!U351:W351,'Complete data'!Y351)</f>
        <v>168.26666666666668</v>
      </c>
      <c r="H351" s="1">
        <f>AVERAGE(CPI_Index_Jan13_Apr233[[#This Row],[Health]],CPI_Index_Jan13_Apr233[[#This Row],[Personal care and effects]])</f>
        <v>173.5</v>
      </c>
      <c r="I351">
        <v>166.3</v>
      </c>
      <c r="J351">
        <v>171.2</v>
      </c>
      <c r="K351" s="1">
        <f>AVERAGE(CPI_Index_Jan13_Apr233[[#This Row],[Miscellaneous]:[General index]])</f>
        <v>171.05</v>
      </c>
      <c r="L351" s="1">
        <f>SUM(CPI_Index_Jan13_Apr2334[[#This Row],[Food]:[Miscellaneous and General Index]])</f>
        <v>1399.6217948717949</v>
      </c>
    </row>
    <row r="352" spans="1:12" hidden="1" x14ac:dyDescent="0.3">
      <c r="A352" t="s">
        <v>35</v>
      </c>
      <c r="B352">
        <v>2022</v>
      </c>
      <c r="C352" t="s">
        <v>50</v>
      </c>
      <c r="D352" s="1">
        <f>AVERAGE(CPI_Index_Jan13_Apr233[[#This Row],[Cereals and products]:[Food and beverages]])</f>
        <v>176.71538461538464</v>
      </c>
      <c r="E352">
        <v>196.3</v>
      </c>
      <c r="F352" s="1">
        <f>AVERAGE(CPI_Index_Jan13_Apr233[[#This Row],[Clothing]:[Clothing and footwear]])</f>
        <v>179.4</v>
      </c>
      <c r="G352" s="1">
        <f>AVERAGE('Complete data'!U352:W352,'Complete data'!Y352)</f>
        <v>171.26666666666665</v>
      </c>
      <c r="H352" s="1">
        <f>AVERAGE(CPI_Index_Jan13_Apr233[[#This Row],[Health]],CPI_Index_Jan13_Apr233[[#This Row],[Personal care and effects]])</f>
        <v>175.39999999999998</v>
      </c>
      <c r="I352">
        <v>168.2</v>
      </c>
      <c r="J352">
        <v>173.4</v>
      </c>
      <c r="K352" s="1">
        <f>AVERAGE(CPI_Index_Jan13_Apr233[[#This Row],[Miscellaneous]:[General index]])</f>
        <v>173.6</v>
      </c>
      <c r="L352" s="1">
        <f>SUM(CPI_Index_Jan13_Apr2334[[#This Row],[Food]:[Miscellaneous and General Index]])</f>
        <v>1414.2820512820513</v>
      </c>
    </row>
    <row r="353" spans="1:12" hidden="1" x14ac:dyDescent="0.3">
      <c r="A353" t="s">
        <v>30</v>
      </c>
      <c r="B353">
        <v>2022</v>
      </c>
      <c r="C353" t="s">
        <v>52</v>
      </c>
      <c r="D353" s="1">
        <f>AVERAGE(CPI_Index_Jan13_Apr233[[#This Row],[Cereals and products]:[Food and beverages]])</f>
        <v>175.97692307692307</v>
      </c>
      <c r="E353">
        <v>195.5</v>
      </c>
      <c r="F353" s="1">
        <f>AVERAGE(CPI_Index_Jan13_Apr233[[#This Row],[Clothing]:[Clothing and footwear]])</f>
        <v>186.43333333333331</v>
      </c>
      <c r="G353" s="1">
        <f>AVERAGE('Complete data'!U353:W353,'Complete data'!Y353)</f>
        <v>174.96666666666667</v>
      </c>
      <c r="H353" s="1">
        <f>AVERAGE(CPI_Index_Jan13_Apr233[[#This Row],[Health]],CPI_Index_Jan13_Apr233[[#This Row],[Personal care and effects]])</f>
        <v>177.85000000000002</v>
      </c>
      <c r="I353">
        <v>170.8</v>
      </c>
      <c r="J353">
        <v>176.9</v>
      </c>
      <c r="K353" s="1">
        <f>AVERAGE(CPI_Index_Jan13_Apr233[[#This Row],[Miscellaneous]:[General index]])</f>
        <v>176.2</v>
      </c>
      <c r="L353" s="1">
        <f>SUM(CPI_Index_Jan13_Apr2334[[#This Row],[Food]:[Miscellaneous and General Index]])</f>
        <v>1434.6269230769233</v>
      </c>
    </row>
    <row r="354" spans="1:12" hidden="1" x14ac:dyDescent="0.3">
      <c r="A354" t="s">
        <v>33</v>
      </c>
      <c r="B354">
        <v>2022</v>
      </c>
      <c r="C354" t="s">
        <v>52</v>
      </c>
      <c r="D354" s="1">
        <f>AVERAGE(CPI_Index_Jan13_Apr233[[#This Row],[Cereals and products]:[Food and beverages]])</f>
        <v>178.03076923076924</v>
      </c>
      <c r="E354">
        <v>200.6</v>
      </c>
      <c r="F354" s="1">
        <f>AVERAGE(CPI_Index_Jan13_Apr233[[#This Row],[Clothing]:[Clothing and footwear]])</f>
        <v>171.63333333333333</v>
      </c>
      <c r="G354" s="1">
        <f>AVERAGE('Complete data'!U354:W354,'Complete data'!Y354)</f>
        <v>168.70000000000002</v>
      </c>
      <c r="H354" s="1">
        <f>AVERAGE(CPI_Index_Jan13_Apr233[[#This Row],[Health]],CPI_Index_Jan13_Apr233[[#This Row],[Personal care and effects]])</f>
        <v>174.8</v>
      </c>
      <c r="I354">
        <v>166.7</v>
      </c>
      <c r="J354">
        <v>171.5</v>
      </c>
      <c r="K354" s="1">
        <f>AVERAGE(CPI_Index_Jan13_Apr233[[#This Row],[Miscellaneous]:[General index]])</f>
        <v>170.75</v>
      </c>
      <c r="L354" s="1">
        <f>SUM(CPI_Index_Jan13_Apr2334[[#This Row],[Food]:[Miscellaneous and General Index]])</f>
        <v>1402.7141025641026</v>
      </c>
    </row>
    <row r="355" spans="1:12" hidden="1" x14ac:dyDescent="0.3">
      <c r="A355" t="s">
        <v>35</v>
      </c>
      <c r="B355">
        <v>2022</v>
      </c>
      <c r="C355" t="s">
        <v>52</v>
      </c>
      <c r="D355" s="1">
        <f>AVERAGE(CPI_Index_Jan13_Apr233[[#This Row],[Cereals and products]:[Food and beverages]])</f>
        <v>176.67692307692309</v>
      </c>
      <c r="E355">
        <v>196.9</v>
      </c>
      <c r="F355" s="1">
        <f>AVERAGE(CPI_Index_Jan13_Apr233[[#This Row],[Clothing]:[Clothing and footwear]])</f>
        <v>180.46666666666667</v>
      </c>
      <c r="G355" s="1">
        <f>AVERAGE('Complete data'!U355:W355,'Complete data'!Y355)</f>
        <v>171.9</v>
      </c>
      <c r="H355" s="1">
        <f>AVERAGE(CPI_Index_Jan13_Apr233[[#This Row],[Health]],CPI_Index_Jan13_Apr233[[#This Row],[Personal care and effects]])</f>
        <v>176.7</v>
      </c>
      <c r="I355">
        <v>168.5</v>
      </c>
      <c r="J355">
        <v>173.7</v>
      </c>
      <c r="K355" s="1">
        <f>AVERAGE(CPI_Index_Jan13_Apr233[[#This Row],[Miscellaneous]:[General index]])</f>
        <v>173.8</v>
      </c>
      <c r="L355" s="1">
        <f>SUM(CPI_Index_Jan13_Apr2334[[#This Row],[Food]:[Miscellaneous and General Index]])</f>
        <v>1418.6435897435897</v>
      </c>
    </row>
    <row r="356" spans="1:12" hidden="1" x14ac:dyDescent="0.3">
      <c r="A356" t="s">
        <v>30</v>
      </c>
      <c r="B356">
        <v>2022</v>
      </c>
      <c r="C356" t="s">
        <v>54</v>
      </c>
      <c r="D356" s="1">
        <f>AVERAGE(CPI_Index_Jan13_Apr233[[#This Row],[Cereals and products]:[Food and beverages]])</f>
        <v>175.16153846153844</v>
      </c>
      <c r="E356">
        <v>195.9</v>
      </c>
      <c r="F356" s="1">
        <f>AVERAGE(CPI_Index_Jan13_Apr233[[#This Row],[Clothing]:[Clothing and footwear]])</f>
        <v>187.26666666666665</v>
      </c>
      <c r="G356" s="1">
        <f>AVERAGE('Complete data'!U356:W356,'Complete data'!Y356)</f>
        <v>175.66666666666666</v>
      </c>
      <c r="H356" s="1">
        <f>AVERAGE(CPI_Index_Jan13_Apr233[[#This Row],[Health]],CPI_Index_Jan13_Apr233[[#This Row],[Personal care and effects]])</f>
        <v>179.6</v>
      </c>
      <c r="I356">
        <v>171.2</v>
      </c>
      <c r="J356">
        <v>177.3</v>
      </c>
      <c r="K356" s="1">
        <f>AVERAGE(CPI_Index_Jan13_Apr233[[#This Row],[Miscellaneous]:[General index]])</f>
        <v>176.3</v>
      </c>
      <c r="L356" s="1">
        <f>SUM(CPI_Index_Jan13_Apr2334[[#This Row],[Food]:[Miscellaneous and General Index]])</f>
        <v>1438.3948717948717</v>
      </c>
    </row>
    <row r="357" spans="1:12" hidden="1" x14ac:dyDescent="0.3">
      <c r="A357" t="s">
        <v>33</v>
      </c>
      <c r="B357">
        <v>2022</v>
      </c>
      <c r="C357" t="s">
        <v>54</v>
      </c>
      <c r="D357" s="1">
        <f>AVERAGE(CPI_Index_Jan13_Apr233[[#This Row],[Cereals and products]:[Food and beverages]])</f>
        <v>176.59999999999997</v>
      </c>
      <c r="E357">
        <v>201.1</v>
      </c>
      <c r="F357" s="1">
        <f>AVERAGE(CPI_Index_Jan13_Apr233[[#This Row],[Clothing]:[Clothing and footwear]])</f>
        <v>172.63333333333333</v>
      </c>
      <c r="G357" s="1">
        <f>AVERAGE('Complete data'!U357:W357,'Complete data'!Y357)</f>
        <v>169.1</v>
      </c>
      <c r="H357" s="1">
        <f>AVERAGE(CPI_Index_Jan13_Apr233[[#This Row],[Health]],CPI_Index_Jan13_Apr233[[#This Row],[Personal care and effects]])</f>
        <v>176.6</v>
      </c>
      <c r="I357">
        <v>167.1</v>
      </c>
      <c r="J357">
        <v>171.8</v>
      </c>
      <c r="K357" s="1">
        <f>AVERAGE(CPI_Index_Jan13_Apr233[[#This Row],[Miscellaneous]:[General index]])</f>
        <v>171.14999999999998</v>
      </c>
      <c r="L357" s="1">
        <f>SUM(CPI_Index_Jan13_Apr2334[[#This Row],[Food]:[Miscellaneous and General Index]])</f>
        <v>1406.083333333333</v>
      </c>
    </row>
    <row r="358" spans="1:12" hidden="1" x14ac:dyDescent="0.3">
      <c r="A358" t="s">
        <v>35</v>
      </c>
      <c r="B358">
        <v>2022</v>
      </c>
      <c r="C358" t="s">
        <v>54</v>
      </c>
      <c r="D358" s="1">
        <f>AVERAGE(CPI_Index_Jan13_Apr233[[#This Row],[Cereals and products]:[Food and beverages]])</f>
        <v>175.64615384615385</v>
      </c>
      <c r="E358">
        <v>197.3</v>
      </c>
      <c r="F358" s="1">
        <f>AVERAGE(CPI_Index_Jan13_Apr233[[#This Row],[Clothing]:[Clothing and footwear]])</f>
        <v>181.33333333333334</v>
      </c>
      <c r="G358" s="1">
        <f>AVERAGE('Complete data'!U358:W358,'Complete data'!Y358)</f>
        <v>172.5</v>
      </c>
      <c r="H358" s="1">
        <f>AVERAGE(CPI_Index_Jan13_Apr233[[#This Row],[Health]],CPI_Index_Jan13_Apr233[[#This Row],[Personal care and effects]])</f>
        <v>178.45</v>
      </c>
      <c r="I358">
        <v>168.9</v>
      </c>
      <c r="J358">
        <v>174.1</v>
      </c>
      <c r="K358" s="1">
        <f>AVERAGE(CPI_Index_Jan13_Apr233[[#This Row],[Miscellaneous]:[General index]])</f>
        <v>173.85</v>
      </c>
      <c r="L358" s="1">
        <f>SUM(CPI_Index_Jan13_Apr2334[[#This Row],[Food]:[Miscellaneous and General Index]])</f>
        <v>1422.0794871794872</v>
      </c>
    </row>
    <row r="359" spans="1:12" hidden="1" x14ac:dyDescent="0.3">
      <c r="A359" t="s">
        <v>30</v>
      </c>
      <c r="B359">
        <v>2023</v>
      </c>
      <c r="C359" t="s">
        <v>31</v>
      </c>
      <c r="D359" s="1">
        <f>AVERAGE(CPI_Index_Jan13_Apr233[[#This Row],[Cereals and products]:[Food and beverages]])</f>
        <v>175.63076923076926</v>
      </c>
      <c r="E359">
        <v>196.9</v>
      </c>
      <c r="F359" s="1">
        <f>AVERAGE(CPI_Index_Jan13_Apr233[[#This Row],[Clothing]:[Clothing and footwear]])</f>
        <v>187.96666666666667</v>
      </c>
      <c r="G359" s="1">
        <f>AVERAGE('Complete data'!U359:W359,'Complete data'!Y359)</f>
        <v>176.19999999999996</v>
      </c>
      <c r="H359" s="1">
        <f>AVERAGE(CPI_Index_Jan13_Apr233[[#This Row],[Health]],CPI_Index_Jan13_Apr233[[#This Row],[Personal care and effects]])</f>
        <v>181.55</v>
      </c>
      <c r="I359">
        <v>171.8</v>
      </c>
      <c r="J359">
        <v>177.8</v>
      </c>
      <c r="K359" s="1">
        <f>AVERAGE(CPI_Index_Jan13_Apr233[[#This Row],[Miscellaneous]:[General index]])</f>
        <v>177.15</v>
      </c>
      <c r="L359" s="1">
        <f>SUM(CPI_Index_Jan13_Apr2334[[#This Row],[Food]:[Miscellaneous and General Index]])</f>
        <v>1444.9974358974359</v>
      </c>
    </row>
    <row r="360" spans="1:12" hidden="1" x14ac:dyDescent="0.3">
      <c r="A360" t="s">
        <v>33</v>
      </c>
      <c r="B360">
        <v>2023</v>
      </c>
      <c r="C360" t="s">
        <v>31</v>
      </c>
      <c r="D360" s="1">
        <f>AVERAGE(CPI_Index_Jan13_Apr233[[#This Row],[Cereals and products]:[Food and beverages]])</f>
        <v>177.70769230769233</v>
      </c>
      <c r="E360">
        <v>201.6</v>
      </c>
      <c r="F360" s="1">
        <f>AVERAGE(CPI_Index_Jan13_Apr233[[#This Row],[Clothing]:[Clothing and footwear]])</f>
        <v>173.53333333333333</v>
      </c>
      <c r="G360" s="1">
        <f>AVERAGE('Complete data'!U360:W360,'Complete data'!Y360)</f>
        <v>169.20000000000002</v>
      </c>
      <c r="H360" s="1">
        <f>AVERAGE(CPI_Index_Jan13_Apr233[[#This Row],[Health]],CPI_Index_Jan13_Apr233[[#This Row],[Personal care and effects]])</f>
        <v>178.65</v>
      </c>
      <c r="I360">
        <v>167.8</v>
      </c>
      <c r="J360">
        <v>171.8</v>
      </c>
      <c r="K360" s="1">
        <f>AVERAGE(CPI_Index_Jan13_Apr233[[#This Row],[Miscellaneous]:[General index]])</f>
        <v>171.9</v>
      </c>
      <c r="L360" s="1">
        <f>SUM(CPI_Index_Jan13_Apr2334[[#This Row],[Food]:[Miscellaneous and General Index]])</f>
        <v>1412.1910256410258</v>
      </c>
    </row>
    <row r="361" spans="1:12" hidden="1" x14ac:dyDescent="0.3">
      <c r="A361" t="s">
        <v>35</v>
      </c>
      <c r="B361">
        <v>2023</v>
      </c>
      <c r="C361" t="s">
        <v>31</v>
      </c>
      <c r="D361" s="1">
        <f>AVERAGE(CPI_Index_Jan13_Apr233[[#This Row],[Cereals and products]:[Food and beverages]])</f>
        <v>176.36153846153846</v>
      </c>
      <c r="E361">
        <v>198.2</v>
      </c>
      <c r="F361" s="1">
        <f>AVERAGE(CPI_Index_Jan13_Apr233[[#This Row],[Clothing]:[Clothing and footwear]])</f>
        <v>182.1</v>
      </c>
      <c r="G361" s="1">
        <f>AVERAGE('Complete data'!U361:W361,'Complete data'!Y361)</f>
        <v>172.83333333333334</v>
      </c>
      <c r="H361" s="1">
        <f>AVERAGE(CPI_Index_Jan13_Apr233[[#This Row],[Health]],CPI_Index_Jan13_Apr233[[#This Row],[Personal care and effects]])</f>
        <v>180.45</v>
      </c>
      <c r="I361">
        <v>169.5</v>
      </c>
      <c r="J361">
        <v>174.3</v>
      </c>
      <c r="K361" s="1">
        <f>AVERAGE(CPI_Index_Jan13_Apr233[[#This Row],[Miscellaneous]:[General index]])</f>
        <v>174.65</v>
      </c>
      <c r="L361" s="1">
        <f>SUM(CPI_Index_Jan13_Apr2334[[#This Row],[Food]:[Miscellaneous and General Index]])</f>
        <v>1428.394871794872</v>
      </c>
    </row>
    <row r="362" spans="1:12" hidden="1" x14ac:dyDescent="0.3">
      <c r="A362" t="s">
        <v>30</v>
      </c>
      <c r="B362">
        <v>2023</v>
      </c>
      <c r="C362" t="s">
        <v>36</v>
      </c>
      <c r="D362" s="1">
        <f>AVERAGE(CPI_Index_Jan13_Apr233[[#This Row],[Cereals and products]:[Food and beverages]])</f>
        <v>174.28461538461536</v>
      </c>
      <c r="E362">
        <v>198.3</v>
      </c>
      <c r="F362" s="1">
        <f>AVERAGE(CPI_Index_Jan13_Apr233[[#This Row],[Clothing]:[Clothing and footwear]])</f>
        <v>188.86666666666667</v>
      </c>
      <c r="G362" s="1">
        <f>AVERAGE('Complete data'!U362:W362,'Complete data'!Y362)</f>
        <v>176.4</v>
      </c>
      <c r="H362" s="1">
        <f>AVERAGE(CPI_Index_Jan13_Apr233[[#This Row],[Health]],CPI_Index_Jan13_Apr233[[#This Row],[Personal care and effects]])</f>
        <v>183.64999999999998</v>
      </c>
      <c r="I362">
        <v>172.8</v>
      </c>
      <c r="J362">
        <v>178.5</v>
      </c>
      <c r="K362" s="1">
        <f>AVERAGE(CPI_Index_Jan13_Apr233[[#This Row],[Miscellaneous]:[General index]])</f>
        <v>177.95</v>
      </c>
      <c r="L362" s="1">
        <f>SUM(CPI_Index_Jan13_Apr2334[[#This Row],[Food]:[Miscellaneous and General Index]])</f>
        <v>1450.751282051282</v>
      </c>
    </row>
    <row r="363" spans="1:12" hidden="1" x14ac:dyDescent="0.3">
      <c r="A363" t="s">
        <v>33</v>
      </c>
      <c r="B363">
        <v>2023</v>
      </c>
      <c r="C363" t="s">
        <v>36</v>
      </c>
      <c r="D363" s="1">
        <f>AVERAGE(CPI_Index_Jan13_Apr233[[#This Row],[Cereals and products]:[Food and beverages]])</f>
        <v>177.16923076923075</v>
      </c>
      <c r="E363">
        <v>202.7</v>
      </c>
      <c r="F363" s="1">
        <f>AVERAGE(CPI_Index_Jan13_Apr233[[#This Row],[Clothing]:[Clothing and footwear]])</f>
        <v>175.16666666666666</v>
      </c>
      <c r="G363" s="1">
        <f>AVERAGE('Complete data'!U363:W363,'Complete data'!Y363)</f>
        <v>170.6</v>
      </c>
      <c r="H363" s="1">
        <f>AVERAGE(CPI_Index_Jan13_Apr233[[#This Row],[Health]],CPI_Index_Jan13_Apr233[[#This Row],[Personal care and effects]])</f>
        <v>181.10000000000002</v>
      </c>
      <c r="I363">
        <v>168.4</v>
      </c>
      <c r="J363">
        <v>172.5</v>
      </c>
      <c r="K363" s="1">
        <f>AVERAGE(CPI_Index_Jan13_Apr233[[#This Row],[Miscellaneous]:[General index]])</f>
        <v>173.15</v>
      </c>
      <c r="L363" s="1">
        <f>SUM(CPI_Index_Jan13_Apr2334[[#This Row],[Food]:[Miscellaneous and General Index]])</f>
        <v>1420.7858974358976</v>
      </c>
    </row>
    <row r="364" spans="1:12" hidden="1" x14ac:dyDescent="0.3">
      <c r="A364" t="s">
        <v>35</v>
      </c>
      <c r="B364">
        <v>2023</v>
      </c>
      <c r="C364" t="s">
        <v>36</v>
      </c>
      <c r="D364" s="1">
        <f>AVERAGE(CPI_Index_Jan13_Apr233[[#This Row],[Cereals and products]:[Food and beverages]])</f>
        <v>175.3153846153846</v>
      </c>
      <c r="E364">
        <v>199.5</v>
      </c>
      <c r="F364" s="1">
        <f>AVERAGE(CPI_Index_Jan13_Apr233[[#This Row],[Clothing]:[Clothing and footwear]])</f>
        <v>183.33333333333334</v>
      </c>
      <c r="G364" s="1">
        <f>AVERAGE('Complete data'!U364:W364,'Complete data'!Y364)</f>
        <v>173.5</v>
      </c>
      <c r="H364" s="1">
        <f>AVERAGE(CPI_Index_Jan13_Apr233[[#This Row],[Health]],CPI_Index_Jan13_Apr233[[#This Row],[Personal care and effects]])</f>
        <v>182.7</v>
      </c>
      <c r="I364">
        <v>170.3</v>
      </c>
      <c r="J364">
        <v>175</v>
      </c>
      <c r="K364" s="1">
        <f>AVERAGE(CPI_Index_Jan13_Apr233[[#This Row],[Miscellaneous]:[General index]])</f>
        <v>175.64999999999998</v>
      </c>
      <c r="L364" s="1">
        <f>SUM(CPI_Index_Jan13_Apr2334[[#This Row],[Food]:[Miscellaneous and General Index]])</f>
        <v>1435.2987179487177</v>
      </c>
    </row>
    <row r="365" spans="1:12" hidden="1" x14ac:dyDescent="0.3">
      <c r="A365" t="s">
        <v>30</v>
      </c>
      <c r="B365">
        <v>2023</v>
      </c>
      <c r="C365" t="s">
        <v>38</v>
      </c>
      <c r="D365" s="1">
        <f>AVERAGE(CPI_Index_Jan13_Apr233[[#This Row],[Cereals and products]:[Food and beverages]])</f>
        <v>174.2923076923077</v>
      </c>
      <c r="E365">
        <v>198.4</v>
      </c>
      <c r="F365" s="1">
        <f>AVERAGE(CPI_Index_Jan13_Apr233[[#This Row],[Clothing]:[Clothing and footwear]])</f>
        <v>188.86666666666667</v>
      </c>
      <c r="G365" s="1">
        <f>AVERAGE('Complete data'!U365:W365,'Complete data'!Y365)</f>
        <v>176.33333333333334</v>
      </c>
      <c r="H365" s="1">
        <f>AVERAGE(CPI_Index_Jan13_Apr233[[#This Row],[Health]],CPI_Index_Jan13_Apr233[[#This Row],[Personal care and effects]])</f>
        <v>183.64999999999998</v>
      </c>
      <c r="I365">
        <v>172.8</v>
      </c>
      <c r="J365">
        <v>178.5</v>
      </c>
      <c r="K365" s="1">
        <f>AVERAGE(CPI_Index_Jan13_Apr233[[#This Row],[Miscellaneous]:[General index]])</f>
        <v>177.95</v>
      </c>
      <c r="L365" s="1">
        <f>SUM(CPI_Index_Jan13_Apr2334[[#This Row],[Food]:[Miscellaneous and General Index]])</f>
        <v>1450.7923076923078</v>
      </c>
    </row>
    <row r="366" spans="1:12" hidden="1" x14ac:dyDescent="0.3">
      <c r="A366" t="s">
        <v>33</v>
      </c>
      <c r="B366">
        <v>2023</v>
      </c>
      <c r="C366" t="s">
        <v>38</v>
      </c>
      <c r="D366" s="1">
        <f>AVERAGE(CPI_Index_Jan13_Apr233[[#This Row],[Cereals and products]:[Food and beverages]])</f>
        <v>177.1846153846154</v>
      </c>
      <c r="E366">
        <v>202.7</v>
      </c>
      <c r="F366" s="1">
        <f>AVERAGE(CPI_Index_Jan13_Apr233[[#This Row],[Clothing]:[Clothing and footwear]])</f>
        <v>175.13333333333333</v>
      </c>
      <c r="G366" s="1">
        <f>AVERAGE('Complete data'!U366:W366,'Complete data'!Y366)</f>
        <v>170.53333333333333</v>
      </c>
      <c r="H366" s="1">
        <f>AVERAGE(CPI_Index_Jan13_Apr233[[#This Row],[Health]],CPI_Index_Jan13_Apr233[[#This Row],[Personal care and effects]])</f>
        <v>181.15</v>
      </c>
      <c r="I366">
        <v>168.4</v>
      </c>
      <c r="J366">
        <v>172.5</v>
      </c>
      <c r="K366" s="1">
        <f>AVERAGE(CPI_Index_Jan13_Apr233[[#This Row],[Miscellaneous]:[General index]])</f>
        <v>173.15</v>
      </c>
      <c r="L366" s="1">
        <f>SUM(CPI_Index_Jan13_Apr2334[[#This Row],[Food]:[Miscellaneous and General Index]])</f>
        <v>1420.751282051282</v>
      </c>
    </row>
    <row r="367" spans="1:12" hidden="1" x14ac:dyDescent="0.3">
      <c r="A367" t="s">
        <v>35</v>
      </c>
      <c r="B367">
        <v>2023</v>
      </c>
      <c r="C367" t="s">
        <v>38</v>
      </c>
      <c r="D367" s="1">
        <f>AVERAGE(CPI_Index_Jan13_Apr233[[#This Row],[Cereals and products]:[Food and beverages]])</f>
        <v>175.32307692307691</v>
      </c>
      <c r="E367">
        <v>199.5</v>
      </c>
      <c r="F367" s="1">
        <f>AVERAGE(CPI_Index_Jan13_Apr233[[#This Row],[Clothing]:[Clothing and footwear]])</f>
        <v>183.29999999999998</v>
      </c>
      <c r="G367" s="1">
        <f>AVERAGE('Complete data'!U367:W367,'Complete data'!Y367)</f>
        <v>173.43333333333331</v>
      </c>
      <c r="H367" s="1">
        <f>AVERAGE(CPI_Index_Jan13_Apr233[[#This Row],[Health]],CPI_Index_Jan13_Apr233[[#This Row],[Personal care and effects]])</f>
        <v>182.7</v>
      </c>
      <c r="I367">
        <v>170.3</v>
      </c>
      <c r="J367">
        <v>175</v>
      </c>
      <c r="K367" s="1">
        <f>AVERAGE(CPI_Index_Jan13_Apr233[[#This Row],[Miscellaneous]:[General index]])</f>
        <v>175.64999999999998</v>
      </c>
      <c r="L367" s="1">
        <f>SUM(CPI_Index_Jan13_Apr2334[[#This Row],[Food]:[Miscellaneous and General Index]])</f>
        <v>1435.20641025641</v>
      </c>
    </row>
    <row r="368" spans="1:12" hidden="1" x14ac:dyDescent="0.3">
      <c r="A368" t="s">
        <v>30</v>
      </c>
      <c r="B368">
        <v>2023</v>
      </c>
      <c r="C368" t="s">
        <v>39</v>
      </c>
      <c r="D368" s="1">
        <f>AVERAGE(CPI_Index_Jan13_Apr233[[#This Row],[Cereals and products]:[Food and beverages]])</f>
        <v>174.93846153846152</v>
      </c>
      <c r="E368">
        <v>199.5</v>
      </c>
      <c r="F368" s="1">
        <f>AVERAGE(CPI_Index_Jan13_Apr233[[#This Row],[Clothing]:[Clothing and footwear]])</f>
        <v>189.4</v>
      </c>
      <c r="G368" s="1">
        <f>AVERAGE('Complete data'!U368:W368,'Complete data'!Y368)</f>
        <v>176.66666666666666</v>
      </c>
      <c r="H368" s="1">
        <f>AVERAGE(CPI_Index_Jan13_Apr233[[#This Row],[Health]],CPI_Index_Jan13_Apr233[[#This Row],[Personal care and effects]])</f>
        <v>185.5</v>
      </c>
      <c r="I368">
        <v>173.2</v>
      </c>
      <c r="J368">
        <v>179.4</v>
      </c>
      <c r="K368" s="1">
        <f>AVERAGE(CPI_Index_Jan13_Apr233[[#This Row],[Miscellaneous]:[General index]])</f>
        <v>178.85000000000002</v>
      </c>
      <c r="L368" s="1">
        <f>SUM(CPI_Index_Jan13_Apr2334[[#This Row],[Food]:[Miscellaneous and General Index]])</f>
        <v>1457.4551282051284</v>
      </c>
    </row>
    <row r="369" spans="1:12" hidden="1" x14ac:dyDescent="0.3">
      <c r="A369" t="s">
        <v>33</v>
      </c>
      <c r="B369">
        <v>2023</v>
      </c>
      <c r="C369" t="s">
        <v>39</v>
      </c>
      <c r="D369" s="1">
        <f>AVERAGE(CPI_Index_Jan13_Apr233[[#This Row],[Cereals and products]:[Food and beverages]])</f>
        <v>178.28461538461539</v>
      </c>
      <c r="E369">
        <v>203.5</v>
      </c>
      <c r="F369" s="1">
        <f>AVERAGE(CPI_Index_Jan13_Apr233[[#This Row],[Clothing]:[Clothing and footwear]])</f>
        <v>175.86666666666667</v>
      </c>
      <c r="G369" s="1">
        <f>AVERAGE('Complete data'!U369:W369,'Complete data'!Y369)</f>
        <v>170.6</v>
      </c>
      <c r="H369" s="1">
        <f>AVERAGE(CPI_Index_Jan13_Apr233[[#This Row],[Health]],CPI_Index_Jan13_Apr233[[#This Row],[Personal care and effects]])</f>
        <v>182.95</v>
      </c>
      <c r="I369">
        <v>168.8</v>
      </c>
      <c r="J369">
        <v>174.2</v>
      </c>
      <c r="K369" s="1">
        <f>AVERAGE(CPI_Index_Jan13_Apr233[[#This Row],[Miscellaneous]:[General index]])</f>
        <v>174.15</v>
      </c>
      <c r="L369" s="1">
        <f>SUM(CPI_Index_Jan13_Apr2334[[#This Row],[Food]:[Miscellaneous and General Index]])</f>
        <v>1428.3512820512822</v>
      </c>
    </row>
    <row r="370" spans="1:12" hidden="1" x14ac:dyDescent="0.3">
      <c r="A370" t="s">
        <v>35</v>
      </c>
      <c r="B370">
        <v>2023</v>
      </c>
      <c r="C370" t="s">
        <v>39</v>
      </c>
      <c r="D370" s="1">
        <f>AVERAGE(CPI_Index_Jan13_Apr233[[#This Row],[Cereals and products]:[Food and beverages]])</f>
        <v>176.12307692307695</v>
      </c>
      <c r="E370">
        <v>200.6</v>
      </c>
      <c r="F370" s="1">
        <f>AVERAGE(CPI_Index_Jan13_Apr233[[#This Row],[Clothing]:[Clothing and footwear]])</f>
        <v>183.93333333333331</v>
      </c>
      <c r="G370" s="1">
        <f>AVERAGE('Complete data'!U370:W370,'Complete data'!Y370)</f>
        <v>173.6</v>
      </c>
      <c r="H370" s="1">
        <f>AVERAGE(CPI_Index_Jan13_Apr233[[#This Row],[Health]],CPI_Index_Jan13_Apr233[[#This Row],[Personal care and effects]])</f>
        <v>184.5</v>
      </c>
      <c r="I370">
        <v>170.7</v>
      </c>
      <c r="J370">
        <v>176.4</v>
      </c>
      <c r="K370" s="1">
        <f>AVERAGE(CPI_Index_Jan13_Apr233[[#This Row],[Miscellaneous]:[General index]])</f>
        <v>176.55</v>
      </c>
      <c r="L370" s="1">
        <f>SUM(CPI_Index_Jan13_Apr2334[[#This Row],[Food]:[Miscellaneous and General Index]])</f>
        <v>1442.4064102564103</v>
      </c>
    </row>
    <row r="371" spans="1:12" hidden="1" x14ac:dyDescent="0.3">
      <c r="A371" t="s">
        <v>30</v>
      </c>
      <c r="B371">
        <v>2023</v>
      </c>
      <c r="C371" t="s">
        <v>41</v>
      </c>
      <c r="D371" s="1">
        <f>AVERAGE(CPI_Index_Jan13_Apr233[[#This Row],[Cereals and products]:[Food and beverages]])</f>
        <v>176.20769230769235</v>
      </c>
      <c r="E371">
        <v>199.9</v>
      </c>
      <c r="F371" s="1">
        <f>AVERAGE(CPI_Index_Jan13_Apr233[[#This Row],[Clothing]:[Clothing and footwear]])</f>
        <v>189.9666666666667</v>
      </c>
      <c r="G371" s="1">
        <f>AVERAGE('Complete data'!U371:W371,'Complete data'!Y371)</f>
        <v>177.33333333333334</v>
      </c>
      <c r="H371" s="1">
        <f>AVERAGE(CPI_Index_Jan13_Apr233[[#This Row],[Health]],CPI_Index_Jan13_Apr233[[#This Row],[Personal care and effects]])</f>
        <v>186.35000000000002</v>
      </c>
      <c r="I371">
        <v>173.8</v>
      </c>
      <c r="J371">
        <v>180.3</v>
      </c>
      <c r="K371" s="1">
        <f>AVERAGE(CPI_Index_Jan13_Apr233[[#This Row],[Miscellaneous]:[General index]])</f>
        <v>179.65</v>
      </c>
      <c r="L371" s="1">
        <f>SUM(CPI_Index_Jan13_Apr2334[[#This Row],[Food]:[Miscellaneous and General Index]])</f>
        <v>1463.5076923076924</v>
      </c>
    </row>
    <row r="372" spans="1:12" hidden="1" x14ac:dyDescent="0.3">
      <c r="A372" t="s">
        <v>33</v>
      </c>
      <c r="B372">
        <v>2023</v>
      </c>
      <c r="C372" t="s">
        <v>41</v>
      </c>
      <c r="D372" s="1">
        <f>AVERAGE(CPI_Index_Jan13_Apr233[[#This Row],[Cereals and products]:[Food and beverages]])</f>
        <v>179.62307692307692</v>
      </c>
      <c r="E372">
        <v>204.2</v>
      </c>
      <c r="F372" s="1">
        <f>AVERAGE(CPI_Index_Jan13_Apr233[[#This Row],[Clothing]:[Clothing and footwear]])</f>
        <v>176.23333333333335</v>
      </c>
      <c r="G372" s="1">
        <f>AVERAGE('Complete data'!U372:W372,'Complete data'!Y372)</f>
        <v>171.29999999999998</v>
      </c>
      <c r="H372" s="1">
        <f>AVERAGE(CPI_Index_Jan13_Apr233[[#This Row],[Health]],CPI_Index_Jan13_Apr233[[#This Row],[Personal care and effects]])</f>
        <v>183.89999999999998</v>
      </c>
      <c r="I372">
        <v>169.2</v>
      </c>
      <c r="J372">
        <v>174.8</v>
      </c>
      <c r="K372" s="1">
        <f>AVERAGE(CPI_Index_Jan13_Apr233[[#This Row],[Miscellaneous]:[General index]])</f>
        <v>174.89999999999998</v>
      </c>
      <c r="L372" s="1">
        <f>SUM(CPI_Index_Jan13_Apr2334[[#This Row],[Food]:[Miscellaneous and General Index]])</f>
        <v>1434.1564102564103</v>
      </c>
    </row>
    <row r="373" spans="1:12" hidden="1" x14ac:dyDescent="0.3">
      <c r="A373" t="s">
        <v>35</v>
      </c>
      <c r="B373">
        <v>2023</v>
      </c>
      <c r="C373" t="s">
        <v>41</v>
      </c>
      <c r="D373" s="1">
        <f>AVERAGE(CPI_Index_Jan13_Apr233[[#This Row],[Cereals and products]:[Food and beverages]])</f>
        <v>177.45384615384617</v>
      </c>
      <c r="E373">
        <v>201</v>
      </c>
      <c r="F373" s="1">
        <f>AVERAGE(CPI_Index_Jan13_Apr233[[#This Row],[Clothing]:[Clothing and footwear]])</f>
        <v>184.4</v>
      </c>
      <c r="G373" s="1">
        <f>AVERAGE('Complete data'!U373:W373,'Complete data'!Y373)</f>
        <v>174.26666666666665</v>
      </c>
      <c r="H373" s="1">
        <f>AVERAGE(CPI_Index_Jan13_Apr233[[#This Row],[Health]],CPI_Index_Jan13_Apr233[[#This Row],[Personal care and effects]])</f>
        <v>185.45</v>
      </c>
      <c r="I373">
        <v>171.2</v>
      </c>
      <c r="J373">
        <v>177.1</v>
      </c>
      <c r="K373" s="1">
        <f>AVERAGE(CPI_Index_Jan13_Apr233[[#This Row],[Miscellaneous]:[General index]])</f>
        <v>177.39999999999998</v>
      </c>
      <c r="L373" s="1">
        <f>SUM(CPI_Index_Jan13_Apr2334[[#This Row],[Food]:[Miscellaneous and General Index]])</f>
        <v>1448.2705128205125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7629-C40F-4EC1-B4B0-48562EE84979}">
  <dimension ref="A1:L35"/>
  <sheetViews>
    <sheetView zoomScale="88" zoomScaleNormal="88" workbookViewId="0">
      <selection activeCell="C9" sqref="C9"/>
    </sheetView>
  </sheetViews>
  <sheetFormatPr defaultRowHeight="14.4" x14ac:dyDescent="0.3"/>
  <cols>
    <col min="2" max="2" width="39.109375" bestFit="1" customWidth="1"/>
    <col min="5" max="5" width="26.21875" customWidth="1"/>
    <col min="6" max="6" width="9.109375" customWidth="1"/>
    <col min="7" max="7" width="17" customWidth="1"/>
    <col min="8" max="8" width="23.77734375" customWidth="1"/>
    <col min="9" max="9" width="11.77734375" customWidth="1"/>
    <col min="10" max="10" width="11" customWidth="1"/>
    <col min="11" max="11" width="2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163</v>
      </c>
      <c r="E1" t="s">
        <v>16</v>
      </c>
      <c r="F1" t="s">
        <v>164</v>
      </c>
      <c r="G1" t="s">
        <v>165</v>
      </c>
      <c r="H1" t="s">
        <v>166</v>
      </c>
      <c r="I1" t="s">
        <v>167</v>
      </c>
      <c r="J1" t="s">
        <v>26</v>
      </c>
      <c r="K1" t="s">
        <v>168</v>
      </c>
      <c r="L1" t="s">
        <v>169</v>
      </c>
    </row>
    <row r="2" spans="1:12" x14ac:dyDescent="0.3">
      <c r="A2" t="s">
        <v>30</v>
      </c>
      <c r="B2">
        <v>2023</v>
      </c>
      <c r="C2" t="s">
        <v>41</v>
      </c>
      <c r="D2" s="1">
        <v>176.20769230769235</v>
      </c>
      <c r="E2">
        <v>199.9</v>
      </c>
      <c r="F2" s="1">
        <v>189.9666666666667</v>
      </c>
      <c r="G2" s="1">
        <v>177.33333333333334</v>
      </c>
      <c r="H2" s="1">
        <v>186.35000000000002</v>
      </c>
      <c r="I2">
        <v>173.8</v>
      </c>
      <c r="J2">
        <v>180.3</v>
      </c>
      <c r="K2" s="1">
        <v>179.65</v>
      </c>
      <c r="L2" s="1">
        <v>1463.5076923076924</v>
      </c>
    </row>
    <row r="3" spans="1:12" x14ac:dyDescent="0.3">
      <c r="A3" t="s">
        <v>33</v>
      </c>
      <c r="B3">
        <v>2023</v>
      </c>
      <c r="C3" t="s">
        <v>41</v>
      </c>
      <c r="D3" s="1">
        <v>179.62307692307692</v>
      </c>
      <c r="E3">
        <v>204.2</v>
      </c>
      <c r="F3" s="1">
        <v>176.23333333333335</v>
      </c>
      <c r="G3" s="1">
        <v>171.29999999999998</v>
      </c>
      <c r="H3" s="1">
        <v>183.89999999999998</v>
      </c>
      <c r="I3">
        <v>169.2</v>
      </c>
      <c r="J3">
        <v>174.8</v>
      </c>
      <c r="K3" s="1">
        <v>174.89999999999998</v>
      </c>
      <c r="L3" s="1">
        <v>1434.1564102564103</v>
      </c>
    </row>
    <row r="4" spans="1:12" x14ac:dyDescent="0.3">
      <c r="A4" t="s">
        <v>35</v>
      </c>
      <c r="B4">
        <v>2023</v>
      </c>
      <c r="C4" t="s">
        <v>41</v>
      </c>
      <c r="D4" s="1">
        <v>177.45384615384617</v>
      </c>
      <c r="E4">
        <v>201</v>
      </c>
      <c r="F4" s="1">
        <v>184.4</v>
      </c>
      <c r="G4" s="1">
        <v>174.26666666666665</v>
      </c>
      <c r="H4" s="1">
        <v>185.45</v>
      </c>
      <c r="I4">
        <v>171.2</v>
      </c>
      <c r="J4">
        <v>177.1</v>
      </c>
      <c r="K4" s="1">
        <v>177.39999999999998</v>
      </c>
      <c r="L4" s="1">
        <v>1448.2705128205125</v>
      </c>
    </row>
    <row r="6" spans="1:12" x14ac:dyDescent="0.3">
      <c r="B6" s="8" t="s">
        <v>171</v>
      </c>
    </row>
    <row r="8" spans="1:12" x14ac:dyDescent="0.3">
      <c r="B8" s="5" t="s">
        <v>170</v>
      </c>
      <c r="C8" s="5" t="s">
        <v>30</v>
      </c>
      <c r="D8" s="5" t="s">
        <v>33</v>
      </c>
      <c r="E8" s="5" t="s">
        <v>35</v>
      </c>
    </row>
    <row r="9" spans="1:12" x14ac:dyDescent="0.3">
      <c r="B9" s="4" t="s">
        <v>163</v>
      </c>
      <c r="C9" s="3">
        <v>176.20769230769235</v>
      </c>
      <c r="D9" s="3">
        <v>179.62307692307692</v>
      </c>
      <c r="E9" s="3">
        <v>177.45384615384617</v>
      </c>
    </row>
    <row r="10" spans="1:12" x14ac:dyDescent="0.3">
      <c r="B10" s="4" t="s">
        <v>16</v>
      </c>
      <c r="C10" s="2">
        <v>199.9</v>
      </c>
      <c r="D10" s="2">
        <v>204.2</v>
      </c>
      <c r="E10" s="2">
        <v>201</v>
      </c>
    </row>
    <row r="11" spans="1:12" x14ac:dyDescent="0.3">
      <c r="B11" s="4" t="s">
        <v>164</v>
      </c>
      <c r="C11" s="3">
        <v>189.9666666666667</v>
      </c>
      <c r="D11" s="3">
        <v>176.23333333333335</v>
      </c>
      <c r="E11" s="3">
        <v>184.4</v>
      </c>
    </row>
    <row r="12" spans="1:12" x14ac:dyDescent="0.3">
      <c r="B12" s="4" t="s">
        <v>165</v>
      </c>
      <c r="C12" s="3">
        <v>177.33333333333334</v>
      </c>
      <c r="D12" s="3">
        <v>171.29999999999998</v>
      </c>
      <c r="E12" s="3">
        <v>174.26666666666665</v>
      </c>
    </row>
    <row r="13" spans="1:12" x14ac:dyDescent="0.3">
      <c r="B13" s="4" t="s">
        <v>166</v>
      </c>
      <c r="C13" s="3">
        <v>186.35000000000002</v>
      </c>
      <c r="D13" s="3">
        <v>183.89999999999998</v>
      </c>
      <c r="E13" s="3">
        <v>185.45</v>
      </c>
    </row>
    <row r="14" spans="1:12" x14ac:dyDescent="0.3">
      <c r="B14" s="4" t="s">
        <v>167</v>
      </c>
      <c r="C14" s="2">
        <v>173.8</v>
      </c>
      <c r="D14" s="2">
        <v>169.2</v>
      </c>
      <c r="E14" s="2">
        <v>171.2</v>
      </c>
    </row>
    <row r="15" spans="1:12" x14ac:dyDescent="0.3">
      <c r="B15" s="4" t="s">
        <v>26</v>
      </c>
      <c r="C15" s="2">
        <v>180.3</v>
      </c>
      <c r="D15" s="2">
        <v>174.8</v>
      </c>
      <c r="E15" s="2">
        <v>177.1</v>
      </c>
    </row>
    <row r="16" spans="1:12" x14ac:dyDescent="0.3">
      <c r="B16" s="4" t="s">
        <v>168</v>
      </c>
      <c r="C16" s="3">
        <v>179.65</v>
      </c>
      <c r="D16" s="3">
        <v>174.89999999999998</v>
      </c>
      <c r="E16" s="3">
        <v>177.39999999999998</v>
      </c>
    </row>
    <row r="17" spans="2:5" x14ac:dyDescent="0.3">
      <c r="B17" s="5" t="s">
        <v>169</v>
      </c>
      <c r="C17" s="6">
        <v>1463.5076923076924</v>
      </c>
      <c r="D17" s="6">
        <v>1434.1564102564103</v>
      </c>
      <c r="E17" s="6">
        <v>1448.2705128205125</v>
      </c>
    </row>
    <row r="19" spans="2:5" x14ac:dyDescent="0.3">
      <c r="B19" s="8" t="s">
        <v>172</v>
      </c>
    </row>
    <row r="21" spans="2:5" x14ac:dyDescent="0.3">
      <c r="B21" s="5" t="s">
        <v>170</v>
      </c>
      <c r="C21" s="5" t="s">
        <v>30</v>
      </c>
      <c r="D21" s="5" t="s">
        <v>33</v>
      </c>
      <c r="E21" s="5" t="s">
        <v>35</v>
      </c>
    </row>
    <row r="22" spans="2:5" x14ac:dyDescent="0.3">
      <c r="B22" s="4" t="s">
        <v>163</v>
      </c>
      <c r="C22" s="7">
        <f>C9/C$17</f>
        <v>0.12040093347910187</v>
      </c>
      <c r="D22" s="7">
        <f>D9/D$17</f>
        <v>0.12524650424353814</v>
      </c>
      <c r="E22" s="7">
        <f>E9/E$17</f>
        <v>0.12252810823873926</v>
      </c>
    </row>
    <row r="23" spans="2:5" x14ac:dyDescent="0.3">
      <c r="B23" s="4" t="s">
        <v>16</v>
      </c>
      <c r="C23" s="7">
        <f t="shared" ref="C23:E30" si="0">C10/C$17</f>
        <v>0.13658964763266335</v>
      </c>
      <c r="D23" s="7">
        <f t="shared" si="0"/>
        <v>0.14238335410256364</v>
      </c>
      <c r="E23" s="7">
        <f t="shared" si="0"/>
        <v>0.13878622689662562</v>
      </c>
    </row>
    <row r="24" spans="2:5" x14ac:dyDescent="0.3">
      <c r="B24" s="4" t="s">
        <v>164</v>
      </c>
      <c r="C24" s="7">
        <f t="shared" si="0"/>
        <v>0.12980230146048832</v>
      </c>
      <c r="D24" s="7">
        <f t="shared" si="0"/>
        <v>0.12288292411692035</v>
      </c>
      <c r="E24" s="7">
        <f t="shared" si="0"/>
        <v>0.12732427979969038</v>
      </c>
    </row>
    <row r="25" spans="2:5" x14ac:dyDescent="0.3">
      <c r="B25" s="4" t="s">
        <v>165</v>
      </c>
      <c r="C25" s="7">
        <f t="shared" si="0"/>
        <v>0.12117007260393015</v>
      </c>
      <c r="D25" s="7">
        <f t="shared" si="0"/>
        <v>0.11944303897046596</v>
      </c>
      <c r="E25" s="7">
        <f t="shared" si="0"/>
        <v>0.12032742855979414</v>
      </c>
    </row>
    <row r="26" spans="2:5" x14ac:dyDescent="0.3">
      <c r="B26" s="4" t="s">
        <v>166</v>
      </c>
      <c r="C26" s="7">
        <f t="shared" si="0"/>
        <v>0.12733106971659239</v>
      </c>
      <c r="D26" s="7">
        <f t="shared" si="0"/>
        <v>0.12822869157424804</v>
      </c>
      <c r="E26" s="7">
        <f t="shared" si="0"/>
        <v>0.12804928247750855</v>
      </c>
    </row>
    <row r="27" spans="2:5" x14ac:dyDescent="0.3">
      <c r="B27" s="4" t="s">
        <v>167</v>
      </c>
      <c r="C27" s="7">
        <f t="shared" si="0"/>
        <v>0.11875578168362627</v>
      </c>
      <c r="D27" s="7">
        <f t="shared" si="0"/>
        <v>0.11797876353650229</v>
      </c>
      <c r="E27" s="7">
        <f t="shared" si="0"/>
        <v>0.1182099604214045</v>
      </c>
    </row>
    <row r="28" spans="2:5" x14ac:dyDescent="0.3">
      <c r="B28" s="4" t="s">
        <v>26</v>
      </c>
      <c r="C28" s="7">
        <f t="shared" si="0"/>
        <v>0.12319716592380792</v>
      </c>
      <c r="D28" s="7">
        <f t="shared" si="0"/>
        <v>0.12188349802707212</v>
      </c>
      <c r="E28" s="7">
        <f t="shared" si="0"/>
        <v>0.12228378499200197</v>
      </c>
    </row>
    <row r="29" spans="2:5" x14ac:dyDescent="0.3">
      <c r="B29" s="4" t="s">
        <v>168</v>
      </c>
      <c r="C29" s="7">
        <f t="shared" si="0"/>
        <v>0.12275302749978975</v>
      </c>
      <c r="D29" s="7">
        <f t="shared" si="0"/>
        <v>0.12195322542868942</v>
      </c>
      <c r="E29" s="7">
        <f t="shared" si="0"/>
        <v>0.12249092861423573</v>
      </c>
    </row>
    <row r="30" spans="2:5" x14ac:dyDescent="0.3">
      <c r="B30" s="5" t="s">
        <v>169</v>
      </c>
      <c r="C30" s="9">
        <f t="shared" si="0"/>
        <v>1</v>
      </c>
      <c r="D30" s="9">
        <f t="shared" si="0"/>
        <v>1</v>
      </c>
      <c r="E30" s="9">
        <f t="shared" si="0"/>
        <v>1</v>
      </c>
    </row>
    <row r="33" spans="2:2" ht="31.2" x14ac:dyDescent="0.6">
      <c r="B33" s="11" t="s">
        <v>173</v>
      </c>
    </row>
    <row r="34" spans="2:2" x14ac:dyDescent="0.3">
      <c r="B34" t="s">
        <v>174</v>
      </c>
    </row>
    <row r="35" spans="2:2" x14ac:dyDescent="0.3">
      <c r="B35" t="s">
        <v>175</v>
      </c>
    </row>
  </sheetData>
  <conditionalFormatting sqref="C9:E16">
    <cfRule type="colorScale" priority="3">
      <colorScale>
        <cfvo type="min"/>
        <cfvo type="max"/>
        <color rgb="FFFCFCFF"/>
        <color rgb="FFF8696B"/>
      </colorScale>
    </cfRule>
  </conditionalFormatting>
  <conditionalFormatting sqref="C22:E29">
    <cfRule type="colorScale" priority="1">
      <colorScale>
        <cfvo type="min"/>
        <cfvo type="max"/>
        <color rgb="FFFCFCFF"/>
        <color rgb="FFF8696B"/>
      </colorScale>
    </cfRule>
  </conditionalFormatting>
  <conditionalFormatting sqref="C22:E3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FFA8-DC20-4A26-9ABD-88D58F376454}">
  <dimension ref="B1:H27"/>
  <sheetViews>
    <sheetView workbookViewId="0">
      <selection activeCell="I32" sqref="I32"/>
    </sheetView>
  </sheetViews>
  <sheetFormatPr defaultRowHeight="14.4" x14ac:dyDescent="0.3"/>
  <cols>
    <col min="1" max="1" width="11.21875" bestFit="1" customWidth="1"/>
    <col min="4" max="5" width="12.109375" bestFit="1" customWidth="1"/>
    <col min="6" max="6" width="13.6640625" bestFit="1" customWidth="1"/>
  </cols>
  <sheetData>
    <row r="1" spans="2:6" x14ac:dyDescent="0.3">
      <c r="B1" s="10" t="s">
        <v>176</v>
      </c>
    </row>
    <row r="4" spans="2:6" x14ac:dyDescent="0.3">
      <c r="E4" s="12"/>
    </row>
    <row r="5" spans="2:6" x14ac:dyDescent="0.3">
      <c r="D5" s="13" t="s">
        <v>1</v>
      </c>
      <c r="E5" s="13" t="s">
        <v>29</v>
      </c>
      <c r="F5" s="13" t="s">
        <v>177</v>
      </c>
    </row>
    <row r="6" spans="2:6" x14ac:dyDescent="0.3">
      <c r="D6" s="14">
        <v>2016</v>
      </c>
      <c r="E6" s="15">
        <v>122.4</v>
      </c>
      <c r="F6" s="16"/>
    </row>
    <row r="7" spans="2:6" x14ac:dyDescent="0.3">
      <c r="D7" s="14">
        <v>2017</v>
      </c>
      <c r="E7" s="15">
        <v>130.30000000000001</v>
      </c>
      <c r="F7" s="12">
        <f>E7/E6-1</f>
        <v>6.4542483660130712E-2</v>
      </c>
    </row>
    <row r="8" spans="2:6" x14ac:dyDescent="0.3">
      <c r="D8" s="14">
        <v>2018</v>
      </c>
      <c r="E8" s="15">
        <v>136.9</v>
      </c>
      <c r="F8" s="12">
        <f t="shared" ref="F8:F13" si="0">E8/E7-1</f>
        <v>5.0652340752110447E-2</v>
      </c>
    </row>
    <row r="9" spans="2:6" x14ac:dyDescent="0.3">
      <c r="D9" s="14">
        <v>2019</v>
      </c>
      <c r="E9" s="15">
        <v>139.6</v>
      </c>
      <c r="F9" s="12">
        <f t="shared" si="0"/>
        <v>1.9722425127830512E-2</v>
      </c>
    </row>
    <row r="10" spans="2:6" x14ac:dyDescent="0.3">
      <c r="D10" s="14">
        <v>2020</v>
      </c>
      <c r="E10" s="15">
        <v>150.19999999999999</v>
      </c>
      <c r="F10" s="12">
        <f t="shared" si="0"/>
        <v>7.5931232091690504E-2</v>
      </c>
    </row>
    <row r="11" spans="2:6" x14ac:dyDescent="0.3">
      <c r="D11" s="14">
        <v>2021</v>
      </c>
      <c r="E11" s="15">
        <v>157.30000000000001</v>
      </c>
      <c r="F11" s="12">
        <f t="shared" si="0"/>
        <v>4.7270306258322403E-2</v>
      </c>
    </row>
    <row r="12" spans="2:6" x14ac:dyDescent="0.3">
      <c r="D12" s="14">
        <v>2022</v>
      </c>
      <c r="E12" s="15">
        <v>165.7</v>
      </c>
      <c r="F12" s="12">
        <f t="shared" si="0"/>
        <v>5.3401144310235127E-2</v>
      </c>
    </row>
    <row r="13" spans="2:6" x14ac:dyDescent="0.3">
      <c r="D13" s="14">
        <v>2023</v>
      </c>
      <c r="E13" s="15">
        <v>176.5</v>
      </c>
      <c r="F13" s="12">
        <f t="shared" si="0"/>
        <v>6.5178032589016333E-2</v>
      </c>
    </row>
    <row r="16" spans="2:6" x14ac:dyDescent="0.3">
      <c r="E16" s="17" t="s">
        <v>1</v>
      </c>
      <c r="F16" s="17" t="s">
        <v>177</v>
      </c>
    </row>
    <row r="17" spans="5:8" x14ac:dyDescent="0.3">
      <c r="E17" s="18">
        <v>2017</v>
      </c>
      <c r="F17" s="19">
        <v>6.4542483660130712E-2</v>
      </c>
    </row>
    <row r="18" spans="5:8" x14ac:dyDescent="0.3">
      <c r="E18" s="18">
        <v>2018</v>
      </c>
      <c r="F18" s="19">
        <v>5.0652340752110447E-2</v>
      </c>
    </row>
    <row r="19" spans="5:8" x14ac:dyDescent="0.3">
      <c r="E19" s="18">
        <v>2019</v>
      </c>
      <c r="F19" s="19">
        <v>1.9722425127830512E-2</v>
      </c>
    </row>
    <row r="20" spans="5:8" x14ac:dyDescent="0.3">
      <c r="E20" s="18">
        <v>2020</v>
      </c>
      <c r="F20" s="19">
        <v>7.5931232091690504E-2</v>
      </c>
    </row>
    <row r="21" spans="5:8" x14ac:dyDescent="0.3">
      <c r="E21" s="18">
        <v>2021</v>
      </c>
      <c r="F21" s="19">
        <v>4.7270306258322403E-2</v>
      </c>
    </row>
    <row r="22" spans="5:8" x14ac:dyDescent="0.3">
      <c r="E22" s="18">
        <v>2022</v>
      </c>
      <c r="F22" s="19">
        <v>5.3401144310235127E-2</v>
      </c>
    </row>
    <row r="23" spans="5:8" x14ac:dyDescent="0.3">
      <c r="E23" s="18">
        <v>2023</v>
      </c>
      <c r="F23" s="19">
        <v>6.5178032589016333E-2</v>
      </c>
    </row>
    <row r="25" spans="5:8" ht="25.8" x14ac:dyDescent="0.5">
      <c r="H25" s="20" t="s">
        <v>178</v>
      </c>
    </row>
    <row r="26" spans="5:8" x14ac:dyDescent="0.3">
      <c r="H26" t="s">
        <v>179</v>
      </c>
    </row>
    <row r="27" spans="5:8" x14ac:dyDescent="0.3">
      <c r="H27" t="s">
        <v>180</v>
      </c>
    </row>
  </sheetData>
  <conditionalFormatting sqref="F7:F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D3C0-0A08-440B-A42E-59C38CE50F55}">
  <dimension ref="A1:P57"/>
  <sheetViews>
    <sheetView topLeftCell="A44" workbookViewId="0">
      <selection activeCell="E57" sqref="E57"/>
    </sheetView>
  </sheetViews>
  <sheetFormatPr defaultRowHeight="14.4" x14ac:dyDescent="0.3"/>
  <cols>
    <col min="1" max="1" width="11.21875" bestFit="1" customWidth="1"/>
    <col min="3" max="3" width="31.33203125" bestFit="1" customWidth="1"/>
    <col min="4" max="4" width="18.77734375" bestFit="1" customWidth="1"/>
    <col min="5" max="5" width="14.44140625" bestFit="1" customWidth="1"/>
    <col min="6" max="6" width="6" bestFit="1" customWidth="1"/>
    <col min="7" max="7" width="16.33203125" bestFit="1" customWidth="1"/>
    <col min="8" max="8" width="14.44140625" bestFit="1" customWidth="1"/>
    <col min="9" max="9" width="6" bestFit="1" customWidth="1"/>
    <col min="10" max="10" width="10.21875" bestFit="1" customWidth="1"/>
    <col min="11" max="11" width="18" bestFit="1" customWidth="1"/>
    <col min="12" max="12" width="22.109375" bestFit="1" customWidth="1"/>
    <col min="13" max="13" width="6.21875" bestFit="1" customWidth="1"/>
    <col min="14" max="14" width="22" bestFit="1" customWidth="1"/>
    <col min="15" max="15" width="31.33203125" bestFit="1" customWidth="1"/>
    <col min="16" max="16" width="18.109375" bestFit="1" customWidth="1"/>
  </cols>
  <sheetData>
    <row r="1" spans="1:16" x14ac:dyDescent="0.3">
      <c r="B1" t="s">
        <v>181</v>
      </c>
    </row>
    <row r="3" spans="1:16" x14ac:dyDescent="0.3">
      <c r="A3" s="21" t="s">
        <v>0</v>
      </c>
      <c r="B3" s="22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22" t="s">
        <v>9</v>
      </c>
      <c r="K3" s="22" t="s">
        <v>10</v>
      </c>
      <c r="L3" s="22" t="s">
        <v>11</v>
      </c>
      <c r="M3" s="22" t="s">
        <v>12</v>
      </c>
      <c r="N3" s="22" t="s">
        <v>13</v>
      </c>
      <c r="O3" s="22" t="s">
        <v>14</v>
      </c>
      <c r="P3" s="22" t="s">
        <v>15</v>
      </c>
    </row>
    <row r="4" spans="1:16" x14ac:dyDescent="0.3">
      <c r="A4" s="23" t="s">
        <v>35</v>
      </c>
      <c r="B4" s="24">
        <v>2022</v>
      </c>
      <c r="C4" s="24" t="s">
        <v>41</v>
      </c>
      <c r="D4" s="24">
        <v>154.1</v>
      </c>
      <c r="E4" s="24">
        <v>217</v>
      </c>
      <c r="F4" s="24">
        <v>162.4</v>
      </c>
      <c r="G4" s="24">
        <v>164.9</v>
      </c>
      <c r="H4" s="24">
        <v>202.4</v>
      </c>
      <c r="I4" s="24">
        <v>171</v>
      </c>
      <c r="J4" s="24">
        <v>174.9</v>
      </c>
      <c r="K4" s="24">
        <v>164.7</v>
      </c>
      <c r="L4" s="24">
        <v>119.7</v>
      </c>
      <c r="M4" s="24">
        <v>184.9</v>
      </c>
      <c r="N4" s="24">
        <v>167.1</v>
      </c>
      <c r="O4" s="24">
        <v>182.5</v>
      </c>
      <c r="P4" s="24">
        <v>173.3</v>
      </c>
    </row>
    <row r="5" spans="1:16" x14ac:dyDescent="0.3">
      <c r="A5" s="25" t="s">
        <v>35</v>
      </c>
      <c r="B5" s="26">
        <v>2022</v>
      </c>
      <c r="C5" s="26" t="s">
        <v>42</v>
      </c>
      <c r="D5" s="26">
        <v>155</v>
      </c>
      <c r="E5" s="26">
        <v>219.4</v>
      </c>
      <c r="F5" s="26">
        <v>170.8</v>
      </c>
      <c r="G5" s="26">
        <v>165.8</v>
      </c>
      <c r="H5" s="26">
        <v>200.9</v>
      </c>
      <c r="I5" s="26">
        <v>169.7</v>
      </c>
      <c r="J5" s="26">
        <v>182.3</v>
      </c>
      <c r="K5" s="26">
        <v>164.3</v>
      </c>
      <c r="L5" s="26">
        <v>119.9</v>
      </c>
      <c r="M5" s="26">
        <v>187.1</v>
      </c>
      <c r="N5" s="26">
        <v>167.9</v>
      </c>
      <c r="O5" s="26">
        <v>183.9</v>
      </c>
      <c r="P5" s="26">
        <v>174.9</v>
      </c>
    </row>
    <row r="6" spans="1:16" x14ac:dyDescent="0.3">
      <c r="A6" s="23" t="s">
        <v>35</v>
      </c>
      <c r="B6" s="24">
        <v>2022</v>
      </c>
      <c r="C6" s="24" t="s">
        <v>44</v>
      </c>
      <c r="D6" s="24">
        <v>156.5</v>
      </c>
      <c r="E6" s="24">
        <v>213</v>
      </c>
      <c r="F6" s="24">
        <v>175.2</v>
      </c>
      <c r="G6" s="24">
        <v>166.6</v>
      </c>
      <c r="H6" s="24">
        <v>195.8</v>
      </c>
      <c r="I6" s="24">
        <v>174.2</v>
      </c>
      <c r="J6" s="24">
        <v>182.1</v>
      </c>
      <c r="K6" s="24">
        <v>164.3</v>
      </c>
      <c r="L6" s="24">
        <v>120</v>
      </c>
      <c r="M6" s="24">
        <v>190</v>
      </c>
      <c r="N6" s="24">
        <v>168.4</v>
      </c>
      <c r="O6" s="24">
        <v>185.2</v>
      </c>
      <c r="P6" s="24">
        <v>175</v>
      </c>
    </row>
    <row r="7" spans="1:16" x14ac:dyDescent="0.3">
      <c r="A7" s="25" t="s">
        <v>35</v>
      </c>
      <c r="B7" s="26">
        <v>2022</v>
      </c>
      <c r="C7" s="26" t="s">
        <v>46</v>
      </c>
      <c r="D7" s="26">
        <v>160.30000000000001</v>
      </c>
      <c r="E7" s="26">
        <v>206.5</v>
      </c>
      <c r="F7" s="26">
        <v>169.2</v>
      </c>
      <c r="G7" s="26">
        <v>168.1</v>
      </c>
      <c r="H7" s="26">
        <v>192.4</v>
      </c>
      <c r="I7" s="26">
        <v>172.9</v>
      </c>
      <c r="J7" s="26">
        <v>186.7</v>
      </c>
      <c r="K7" s="26">
        <v>167.2</v>
      </c>
      <c r="L7" s="26">
        <v>120.9</v>
      </c>
      <c r="M7" s="26">
        <v>193.6</v>
      </c>
      <c r="N7" s="26">
        <v>168.8</v>
      </c>
      <c r="O7" s="26">
        <v>186.3</v>
      </c>
      <c r="P7" s="26">
        <v>176.3</v>
      </c>
    </row>
    <row r="8" spans="1:16" x14ac:dyDescent="0.3">
      <c r="A8" s="23" t="s">
        <v>35</v>
      </c>
      <c r="B8" s="24">
        <v>2022</v>
      </c>
      <c r="C8" s="24" t="s">
        <v>48</v>
      </c>
      <c r="D8" s="24">
        <v>163.5</v>
      </c>
      <c r="E8" s="24">
        <v>209.2</v>
      </c>
      <c r="F8" s="24">
        <v>169.7</v>
      </c>
      <c r="G8" s="24">
        <v>169.7</v>
      </c>
      <c r="H8" s="24">
        <v>188.7</v>
      </c>
      <c r="I8" s="24">
        <v>165.7</v>
      </c>
      <c r="J8" s="24">
        <v>191.8</v>
      </c>
      <c r="K8" s="24">
        <v>169.1</v>
      </c>
      <c r="L8" s="24">
        <v>121.6</v>
      </c>
      <c r="M8" s="24">
        <v>197.3</v>
      </c>
      <c r="N8" s="24">
        <v>169.4</v>
      </c>
      <c r="O8" s="24">
        <v>187.4</v>
      </c>
      <c r="P8" s="24">
        <v>177.8</v>
      </c>
    </row>
    <row r="9" spans="1:16" x14ac:dyDescent="0.3">
      <c r="A9" s="25" t="s">
        <v>35</v>
      </c>
      <c r="B9" s="26">
        <v>2022</v>
      </c>
      <c r="C9" s="26" t="s">
        <v>50</v>
      </c>
      <c r="D9" s="26">
        <v>165.2</v>
      </c>
      <c r="E9" s="26">
        <v>210.9</v>
      </c>
      <c r="F9" s="26">
        <v>170.9</v>
      </c>
      <c r="G9" s="26">
        <v>170.9</v>
      </c>
      <c r="H9" s="26">
        <v>186.5</v>
      </c>
      <c r="I9" s="26">
        <v>163.80000000000001</v>
      </c>
      <c r="J9" s="26">
        <v>199.7</v>
      </c>
      <c r="K9" s="26">
        <v>169.8</v>
      </c>
      <c r="L9" s="26">
        <v>121.9</v>
      </c>
      <c r="M9" s="26">
        <v>199.9</v>
      </c>
      <c r="N9" s="26">
        <v>169.9</v>
      </c>
      <c r="O9" s="26">
        <v>188.3</v>
      </c>
      <c r="P9" s="26">
        <v>179.6</v>
      </c>
    </row>
    <row r="10" spans="1:16" x14ac:dyDescent="0.3">
      <c r="A10" s="23" t="s">
        <v>35</v>
      </c>
      <c r="B10" s="24">
        <v>2022</v>
      </c>
      <c r="C10" s="24" t="s">
        <v>52</v>
      </c>
      <c r="D10" s="24">
        <v>167.4</v>
      </c>
      <c r="E10" s="24">
        <v>209.4</v>
      </c>
      <c r="F10" s="24">
        <v>181.4</v>
      </c>
      <c r="G10" s="24">
        <v>172.3</v>
      </c>
      <c r="H10" s="24">
        <v>188.9</v>
      </c>
      <c r="I10" s="24">
        <v>160.69999999999999</v>
      </c>
      <c r="J10" s="24">
        <v>183.1</v>
      </c>
      <c r="K10" s="24">
        <v>170.5</v>
      </c>
      <c r="L10" s="24">
        <v>122.1</v>
      </c>
      <c r="M10" s="24">
        <v>202.8</v>
      </c>
      <c r="N10" s="24">
        <v>170.4</v>
      </c>
      <c r="O10" s="24">
        <v>189.5</v>
      </c>
      <c r="P10" s="24">
        <v>178.3</v>
      </c>
    </row>
    <row r="11" spans="1:16" x14ac:dyDescent="0.3">
      <c r="A11" s="25" t="s">
        <v>35</v>
      </c>
      <c r="B11" s="26">
        <v>2022</v>
      </c>
      <c r="C11" s="26" t="s">
        <v>54</v>
      </c>
      <c r="D11" s="26">
        <v>169.2</v>
      </c>
      <c r="E11" s="26">
        <v>209</v>
      </c>
      <c r="F11" s="26">
        <v>190.2</v>
      </c>
      <c r="G11" s="26">
        <v>173.6</v>
      </c>
      <c r="H11" s="26">
        <v>188.5</v>
      </c>
      <c r="I11" s="26">
        <v>158</v>
      </c>
      <c r="J11" s="26">
        <v>159.9</v>
      </c>
      <c r="K11" s="26">
        <v>170.8</v>
      </c>
      <c r="L11" s="26">
        <v>121.8</v>
      </c>
      <c r="M11" s="26">
        <v>205.2</v>
      </c>
      <c r="N11" s="26">
        <v>171</v>
      </c>
      <c r="O11" s="26">
        <v>190.3</v>
      </c>
      <c r="P11" s="26">
        <v>175.9</v>
      </c>
    </row>
    <row r="12" spans="1:16" x14ac:dyDescent="0.3">
      <c r="A12" s="23" t="s">
        <v>35</v>
      </c>
      <c r="B12" s="24">
        <v>2023</v>
      </c>
      <c r="C12" s="24" t="s">
        <v>31</v>
      </c>
      <c r="D12" s="24">
        <v>173.8</v>
      </c>
      <c r="E12" s="24">
        <v>210.7</v>
      </c>
      <c r="F12" s="24">
        <v>194.5</v>
      </c>
      <c r="G12" s="24">
        <v>174.6</v>
      </c>
      <c r="H12" s="24">
        <v>187.2</v>
      </c>
      <c r="I12" s="24">
        <v>158.30000000000001</v>
      </c>
      <c r="J12" s="24">
        <v>153.9</v>
      </c>
      <c r="K12" s="24">
        <v>170.9</v>
      </c>
      <c r="L12" s="24">
        <v>121.1</v>
      </c>
      <c r="M12" s="24">
        <v>208.4</v>
      </c>
      <c r="N12" s="24">
        <v>171.4</v>
      </c>
      <c r="O12" s="24">
        <v>191.2</v>
      </c>
      <c r="P12" s="24">
        <v>176.7</v>
      </c>
    </row>
    <row r="13" spans="1:16" x14ac:dyDescent="0.3">
      <c r="A13" s="25" t="s">
        <v>35</v>
      </c>
      <c r="B13" s="26">
        <v>2023</v>
      </c>
      <c r="C13" s="26" t="s">
        <v>36</v>
      </c>
      <c r="D13" s="26">
        <v>174.4</v>
      </c>
      <c r="E13" s="26">
        <v>207.7</v>
      </c>
      <c r="F13" s="26">
        <v>175.2</v>
      </c>
      <c r="G13" s="26">
        <v>177.3</v>
      </c>
      <c r="H13" s="26">
        <v>179.3</v>
      </c>
      <c r="I13" s="26">
        <v>169.5</v>
      </c>
      <c r="J13" s="26">
        <v>152.69999999999999</v>
      </c>
      <c r="K13" s="26">
        <v>171</v>
      </c>
      <c r="L13" s="26">
        <v>120</v>
      </c>
      <c r="M13" s="26">
        <v>209.7</v>
      </c>
      <c r="N13" s="26">
        <v>172.3</v>
      </c>
      <c r="O13" s="26">
        <v>193</v>
      </c>
      <c r="P13" s="26">
        <v>177</v>
      </c>
    </row>
    <row r="14" spans="1:16" x14ac:dyDescent="0.3">
      <c r="A14" s="23" t="s">
        <v>35</v>
      </c>
      <c r="B14" s="24">
        <v>2023</v>
      </c>
      <c r="C14" s="24" t="s">
        <v>38</v>
      </c>
      <c r="D14" s="24">
        <v>174.4</v>
      </c>
      <c r="E14" s="24">
        <v>207.7</v>
      </c>
      <c r="F14" s="24">
        <v>175.2</v>
      </c>
      <c r="G14" s="24">
        <v>177.3</v>
      </c>
      <c r="H14" s="24">
        <v>179.2</v>
      </c>
      <c r="I14" s="24">
        <v>169.5</v>
      </c>
      <c r="J14" s="24">
        <v>152.80000000000001</v>
      </c>
      <c r="K14" s="24">
        <v>171.1</v>
      </c>
      <c r="L14" s="24">
        <v>120</v>
      </c>
      <c r="M14" s="24">
        <v>209.7</v>
      </c>
      <c r="N14" s="24">
        <v>172.3</v>
      </c>
      <c r="O14" s="24">
        <v>193</v>
      </c>
      <c r="P14" s="24">
        <v>177</v>
      </c>
    </row>
    <row r="15" spans="1:16" x14ac:dyDescent="0.3">
      <c r="A15" s="25" t="s">
        <v>35</v>
      </c>
      <c r="B15" s="26">
        <v>2023</v>
      </c>
      <c r="C15" s="26" t="s">
        <v>39</v>
      </c>
      <c r="D15" s="26">
        <v>173.8</v>
      </c>
      <c r="E15" s="26">
        <v>209.3</v>
      </c>
      <c r="F15" s="26">
        <v>169.6</v>
      </c>
      <c r="G15" s="26">
        <v>178.4</v>
      </c>
      <c r="H15" s="26">
        <v>174.9</v>
      </c>
      <c r="I15" s="26">
        <v>176.3</v>
      </c>
      <c r="J15" s="26">
        <v>155.4</v>
      </c>
      <c r="K15" s="26">
        <v>173.4</v>
      </c>
      <c r="L15" s="26">
        <v>121.3</v>
      </c>
      <c r="M15" s="26">
        <v>212.9</v>
      </c>
      <c r="N15" s="26">
        <v>172.9</v>
      </c>
      <c r="O15" s="26">
        <v>193.5</v>
      </c>
      <c r="P15" s="26">
        <v>177.9</v>
      </c>
    </row>
    <row r="16" spans="1:16" x14ac:dyDescent="0.3">
      <c r="A16" s="23" t="s">
        <v>35</v>
      </c>
      <c r="B16" s="24">
        <v>2023</v>
      </c>
      <c r="C16" s="24" t="s">
        <v>41</v>
      </c>
      <c r="D16" s="24">
        <v>173.7</v>
      </c>
      <c r="E16" s="24">
        <v>214.3</v>
      </c>
      <c r="F16" s="24">
        <v>173.2</v>
      </c>
      <c r="G16" s="24">
        <v>179.5</v>
      </c>
      <c r="H16" s="24">
        <v>170</v>
      </c>
      <c r="I16" s="24">
        <v>172.2</v>
      </c>
      <c r="J16" s="24">
        <v>161</v>
      </c>
      <c r="K16" s="24">
        <v>175.6</v>
      </c>
      <c r="L16" s="24">
        <v>122.7</v>
      </c>
      <c r="M16" s="24">
        <v>218</v>
      </c>
      <c r="N16" s="24">
        <v>173.4</v>
      </c>
      <c r="O16" s="24">
        <v>194.2</v>
      </c>
      <c r="P16" s="24">
        <v>179.1</v>
      </c>
    </row>
    <row r="19" spans="3:8" x14ac:dyDescent="0.3">
      <c r="C19" s="32" t="s">
        <v>182</v>
      </c>
      <c r="D19" s="32" t="s">
        <v>183</v>
      </c>
      <c r="E19" s="32" t="s">
        <v>184</v>
      </c>
      <c r="G19" s="35" t="s">
        <v>182</v>
      </c>
      <c r="H19" s="35" t="s">
        <v>184</v>
      </c>
    </row>
    <row r="20" spans="3:8" x14ac:dyDescent="0.3">
      <c r="C20" s="33">
        <v>44682</v>
      </c>
      <c r="D20" s="34">
        <f>AVERAGE(D4:P4)</f>
        <v>172.22307692307697</v>
      </c>
      <c r="E20" s="2"/>
      <c r="G20" s="33">
        <v>44713</v>
      </c>
      <c r="H20" s="30">
        <v>1.0272901871454465E-2</v>
      </c>
    </row>
    <row r="21" spans="3:8" x14ac:dyDescent="0.3">
      <c r="C21" s="33">
        <v>44713</v>
      </c>
      <c r="D21" s="34">
        <f t="shared" ref="D21:D32" si="0">AVERAGE(D5:P5)</f>
        <v>173.99230769230769</v>
      </c>
      <c r="E21" s="30">
        <f>D21/D20-1</f>
        <v>1.0272901871454465E-2</v>
      </c>
      <c r="G21" s="33">
        <v>44743</v>
      </c>
      <c r="H21" s="30">
        <v>1.9452672531943271E-3</v>
      </c>
    </row>
    <row r="22" spans="3:8" x14ac:dyDescent="0.3">
      <c r="C22" s="33">
        <v>44743</v>
      </c>
      <c r="D22" s="34">
        <f t="shared" si="0"/>
        <v>174.33076923076925</v>
      </c>
      <c r="E22" s="30">
        <f t="shared" ref="E22:E32" si="1">D22/D21-1</f>
        <v>1.9452672531943271E-3</v>
      </c>
      <c r="G22" s="33">
        <v>44774</v>
      </c>
      <c r="H22" s="30">
        <v>1.2796187618584476E-3</v>
      </c>
    </row>
    <row r="23" spans="3:8" x14ac:dyDescent="0.3">
      <c r="C23" s="33">
        <v>44774</v>
      </c>
      <c r="D23" s="34">
        <f t="shared" si="0"/>
        <v>174.55384615384617</v>
      </c>
      <c r="E23" s="30">
        <f t="shared" si="1"/>
        <v>1.2796187618584476E-3</v>
      </c>
      <c r="G23" s="33">
        <v>44805</v>
      </c>
      <c r="H23" s="30">
        <v>5.1560021152829982E-3</v>
      </c>
    </row>
    <row r="24" spans="3:8" x14ac:dyDescent="0.3">
      <c r="C24" s="33">
        <v>44805</v>
      </c>
      <c r="D24" s="34">
        <f t="shared" si="0"/>
        <v>175.45384615384617</v>
      </c>
      <c r="E24" s="30">
        <f t="shared" si="1"/>
        <v>5.1560021152829982E-3</v>
      </c>
      <c r="G24" s="33">
        <v>44835</v>
      </c>
      <c r="H24" s="30">
        <v>7.1901442413082606E-3</v>
      </c>
    </row>
    <row r="25" spans="3:8" x14ac:dyDescent="0.3">
      <c r="C25" s="33">
        <v>44835</v>
      </c>
      <c r="D25" s="34">
        <f t="shared" si="0"/>
        <v>176.71538461538464</v>
      </c>
      <c r="E25" s="30">
        <f t="shared" si="1"/>
        <v>7.1901442413082606E-3</v>
      </c>
      <c r="G25" s="33">
        <v>44866</v>
      </c>
      <c r="H25" s="30">
        <v>-2.1764680276847859E-4</v>
      </c>
    </row>
    <row r="26" spans="3:8" x14ac:dyDescent="0.3">
      <c r="C26" s="33">
        <v>44866</v>
      </c>
      <c r="D26" s="34">
        <f t="shared" si="0"/>
        <v>176.67692307692309</v>
      </c>
      <c r="E26" s="30">
        <f t="shared" si="1"/>
        <v>-2.1764680276847859E-4</v>
      </c>
      <c r="G26" s="33">
        <v>44896</v>
      </c>
      <c r="H26" s="30">
        <v>-5.8342041100661879E-3</v>
      </c>
    </row>
    <row r="27" spans="3:8" x14ac:dyDescent="0.3">
      <c r="C27" s="33">
        <v>44896</v>
      </c>
      <c r="D27" s="34">
        <f t="shared" si="0"/>
        <v>175.64615384615385</v>
      </c>
      <c r="E27" s="30">
        <f t="shared" si="1"/>
        <v>-5.8342041100661879E-3</v>
      </c>
      <c r="G27" s="33">
        <v>44927</v>
      </c>
      <c r="H27" s="30">
        <v>4.0728737847068874E-3</v>
      </c>
    </row>
    <row r="28" spans="3:8" x14ac:dyDescent="0.3">
      <c r="C28" s="33">
        <v>44927</v>
      </c>
      <c r="D28" s="34">
        <f t="shared" si="0"/>
        <v>176.36153846153846</v>
      </c>
      <c r="E28" s="30">
        <f t="shared" si="1"/>
        <v>4.0728737847068874E-3</v>
      </c>
      <c r="G28" s="33">
        <v>44958</v>
      </c>
      <c r="H28" s="30">
        <v>-5.9318707201116982E-3</v>
      </c>
    </row>
    <row r="29" spans="3:8" x14ac:dyDescent="0.3">
      <c r="C29" s="33">
        <v>44958</v>
      </c>
      <c r="D29" s="34">
        <f t="shared" si="0"/>
        <v>175.3153846153846</v>
      </c>
      <c r="E29" s="30">
        <f t="shared" si="1"/>
        <v>-5.9318707201116982E-3</v>
      </c>
      <c r="G29" s="33">
        <v>44986</v>
      </c>
      <c r="H29" s="30">
        <v>4.3876968979006392E-5</v>
      </c>
    </row>
    <row r="30" spans="3:8" x14ac:dyDescent="0.3">
      <c r="C30" s="33">
        <v>44986</v>
      </c>
      <c r="D30" s="34">
        <f t="shared" si="0"/>
        <v>175.32307692307691</v>
      </c>
      <c r="E30" s="30">
        <f t="shared" si="1"/>
        <v>4.3876968979006392E-5</v>
      </c>
      <c r="G30" s="33">
        <v>45017</v>
      </c>
      <c r="H30" s="30">
        <v>4.5630045630047356E-3</v>
      </c>
    </row>
    <row r="31" spans="3:8" x14ac:dyDescent="0.3">
      <c r="C31" s="33">
        <v>45017</v>
      </c>
      <c r="D31" s="34">
        <f t="shared" si="0"/>
        <v>176.12307692307695</v>
      </c>
      <c r="E31" s="30">
        <f t="shared" si="1"/>
        <v>4.5630045630047356E-3</v>
      </c>
      <c r="G31" s="33">
        <v>45047</v>
      </c>
      <c r="H31" s="30">
        <v>7.5559049615652185E-3</v>
      </c>
    </row>
    <row r="32" spans="3:8" x14ac:dyDescent="0.3">
      <c r="C32" s="33">
        <v>45047</v>
      </c>
      <c r="D32" s="34">
        <f t="shared" si="0"/>
        <v>177.45384615384617</v>
      </c>
      <c r="E32" s="30">
        <f t="shared" si="1"/>
        <v>7.5559049615652185E-3</v>
      </c>
    </row>
    <row r="34" spans="1:7" ht="25.8" x14ac:dyDescent="0.5">
      <c r="G34" s="20" t="s">
        <v>178</v>
      </c>
    </row>
    <row r="35" spans="1:7" x14ac:dyDescent="0.3">
      <c r="G35" t="s">
        <v>189</v>
      </c>
    </row>
    <row r="36" spans="1:7" x14ac:dyDescent="0.3">
      <c r="G36" t="s">
        <v>190</v>
      </c>
    </row>
    <row r="38" spans="1:7" x14ac:dyDescent="0.3">
      <c r="A38" s="10" t="s">
        <v>185</v>
      </c>
    </row>
    <row r="40" spans="1:7" x14ac:dyDescent="0.3">
      <c r="C40" s="36" t="s">
        <v>186</v>
      </c>
      <c r="D40" s="31" t="s">
        <v>187</v>
      </c>
    </row>
    <row r="41" spans="1:7" x14ac:dyDescent="0.3">
      <c r="C41" s="37" t="s">
        <v>7</v>
      </c>
      <c r="D41" s="2">
        <f>H$16-H$4</f>
        <v>-32.400000000000006</v>
      </c>
    </row>
    <row r="42" spans="1:7" x14ac:dyDescent="0.3">
      <c r="C42" s="37" t="s">
        <v>9</v>
      </c>
      <c r="D42" s="2">
        <f>J$16-J$4</f>
        <v>-13.900000000000006</v>
      </c>
    </row>
    <row r="43" spans="1:7" x14ac:dyDescent="0.3">
      <c r="C43" s="37" t="s">
        <v>4</v>
      </c>
      <c r="D43" s="2">
        <f>E$16-E$4</f>
        <v>-2.6999999999999886</v>
      </c>
    </row>
    <row r="44" spans="1:7" x14ac:dyDescent="0.3">
      <c r="C44" s="37" t="s">
        <v>8</v>
      </c>
      <c r="D44" s="2">
        <f>I$16-I$4</f>
        <v>1.1999999999999886</v>
      </c>
    </row>
    <row r="45" spans="1:7" x14ac:dyDescent="0.3">
      <c r="C45" s="37" t="s">
        <v>11</v>
      </c>
      <c r="D45" s="2">
        <f>L$16-L$4</f>
        <v>3</v>
      </c>
    </row>
    <row r="46" spans="1:7" x14ac:dyDescent="0.3">
      <c r="C46" s="37" t="s">
        <v>15</v>
      </c>
      <c r="D46" s="2">
        <f>P$16-P$4</f>
        <v>5.7999999999999829</v>
      </c>
    </row>
    <row r="47" spans="1:7" x14ac:dyDescent="0.3">
      <c r="C47" s="37" t="s">
        <v>13</v>
      </c>
      <c r="D47" s="2">
        <f>N$16-N$4</f>
        <v>6.3000000000000114</v>
      </c>
    </row>
    <row r="48" spans="1:7" x14ac:dyDescent="0.3">
      <c r="C48" s="37" t="s">
        <v>5</v>
      </c>
      <c r="D48" s="2">
        <f>F$16-F$4</f>
        <v>10.799999999999983</v>
      </c>
    </row>
    <row r="49" spans="3:5" x14ac:dyDescent="0.3">
      <c r="C49" s="37" t="s">
        <v>10</v>
      </c>
      <c r="D49" s="2">
        <f>K$16-K$4</f>
        <v>10.900000000000006</v>
      </c>
    </row>
    <row r="50" spans="3:5" x14ac:dyDescent="0.3">
      <c r="C50" s="37" t="s">
        <v>14</v>
      </c>
      <c r="D50" s="2">
        <f>O$16-O$4</f>
        <v>11.699999999999989</v>
      </c>
    </row>
    <row r="51" spans="3:5" x14ac:dyDescent="0.3">
      <c r="C51" s="37" t="s">
        <v>6</v>
      </c>
      <c r="D51" s="2">
        <f>G$16-G$4</f>
        <v>14.599999999999994</v>
      </c>
    </row>
    <row r="52" spans="3:5" x14ac:dyDescent="0.3">
      <c r="C52" s="37" t="s">
        <v>3</v>
      </c>
      <c r="D52" s="2">
        <f>D$16-D$4</f>
        <v>19.599999999999994</v>
      </c>
    </row>
    <row r="53" spans="3:5" x14ac:dyDescent="0.3">
      <c r="C53" s="37" t="s">
        <v>12</v>
      </c>
      <c r="D53" s="2">
        <f>M$16-M$4</f>
        <v>33.099999999999994</v>
      </c>
    </row>
    <row r="56" spans="3:5" ht="25.8" x14ac:dyDescent="0.5">
      <c r="E56" s="20" t="s">
        <v>178</v>
      </c>
    </row>
    <row r="57" spans="3:5" x14ac:dyDescent="0.3">
      <c r="E57" t="s">
        <v>188</v>
      </c>
    </row>
  </sheetData>
  <conditionalFormatting sqref="D41:D53">
    <cfRule type="colorScale" priority="1">
      <colorScale>
        <cfvo type="min"/>
        <cfvo type="max"/>
        <color rgb="FFFCFCFF"/>
        <color rgb="FF63BE7B"/>
      </colorScale>
    </cfRule>
  </conditionalFormatting>
  <conditionalFormatting sqref="E21:E3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:H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B564-A606-4C88-A1C1-CD712EFCFFE1}">
  <dimension ref="A1:L31"/>
  <sheetViews>
    <sheetView workbookViewId="0">
      <selection activeCell="O6" sqref="O6"/>
    </sheetView>
  </sheetViews>
  <sheetFormatPr defaultRowHeight="14.4" x14ac:dyDescent="0.3"/>
  <cols>
    <col min="1" max="1" width="11.21875" bestFit="1" customWidth="1"/>
    <col min="3" max="3" width="9.77734375" bestFit="1" customWidth="1"/>
    <col min="5" max="5" width="15.5546875" bestFit="1" customWidth="1"/>
    <col min="6" max="6" width="22.88671875" bestFit="1" customWidth="1"/>
    <col min="9" max="9" width="21.88671875" customWidth="1"/>
    <col min="10" max="10" width="12.77734375" customWidth="1"/>
    <col min="11" max="11" width="15.109375" bestFit="1" customWidth="1"/>
    <col min="12" max="12" width="22.21875" bestFit="1" customWidth="1"/>
  </cols>
  <sheetData>
    <row r="1" spans="1:12" x14ac:dyDescent="0.3">
      <c r="A1" s="21" t="s">
        <v>0</v>
      </c>
      <c r="B1" s="22" t="s">
        <v>1</v>
      </c>
      <c r="C1" s="22" t="s">
        <v>2</v>
      </c>
      <c r="D1" s="22" t="s">
        <v>163</v>
      </c>
      <c r="E1" s="22" t="s">
        <v>165</v>
      </c>
      <c r="F1" s="22" t="s">
        <v>166</v>
      </c>
      <c r="G1" s="27" t="s">
        <v>169</v>
      </c>
      <c r="I1" s="41"/>
    </row>
    <row r="2" spans="1:12" x14ac:dyDescent="0.3">
      <c r="A2" s="23" t="s">
        <v>35</v>
      </c>
      <c r="B2" s="24">
        <v>2019</v>
      </c>
      <c r="C2" s="24" t="s">
        <v>38</v>
      </c>
      <c r="D2" s="38">
        <v>135.6076923076923</v>
      </c>
      <c r="E2" s="38">
        <v>136.03333333333333</v>
      </c>
      <c r="F2" s="38">
        <v>139.80000000000001</v>
      </c>
      <c r="G2" s="39">
        <f>SUM(D2:F2)</f>
        <v>411.44102564102565</v>
      </c>
    </row>
    <row r="3" spans="1:12" x14ac:dyDescent="0.3">
      <c r="A3" s="25" t="s">
        <v>35</v>
      </c>
      <c r="B3" s="26">
        <v>2019</v>
      </c>
      <c r="C3" s="26" t="s">
        <v>41</v>
      </c>
      <c r="D3" s="40">
        <v>137.83846153846156</v>
      </c>
      <c r="E3" s="40">
        <v>136.29999999999998</v>
      </c>
      <c r="F3" s="40">
        <v>140.15</v>
      </c>
      <c r="G3" s="39">
        <f t="shared" ref="G3:G24" si="0">SUM(D3:F3)</f>
        <v>414.28846153846155</v>
      </c>
      <c r="I3" t="s">
        <v>193</v>
      </c>
    </row>
    <row r="4" spans="1:12" x14ac:dyDescent="0.3">
      <c r="A4" s="23" t="s">
        <v>35</v>
      </c>
      <c r="B4" s="24">
        <v>2019</v>
      </c>
      <c r="C4" s="24" t="s">
        <v>42</v>
      </c>
      <c r="D4" s="38">
        <v>139.54615384615386</v>
      </c>
      <c r="E4" s="38">
        <v>136.53333333333333</v>
      </c>
      <c r="F4" s="38">
        <v>140.85000000000002</v>
      </c>
      <c r="G4" s="39">
        <f t="shared" si="0"/>
        <v>416.92948717948718</v>
      </c>
      <c r="I4" t="s">
        <v>194</v>
      </c>
    </row>
    <row r="5" spans="1:12" x14ac:dyDescent="0.3">
      <c r="A5" s="25" t="s">
        <v>35</v>
      </c>
      <c r="B5" s="26">
        <v>2019</v>
      </c>
      <c r="C5" s="26" t="s">
        <v>44</v>
      </c>
      <c r="D5" s="40">
        <v>141.34615384615384</v>
      </c>
      <c r="E5" s="40">
        <v>136.36666666666667</v>
      </c>
      <c r="F5" s="40">
        <v>141.80000000000001</v>
      </c>
      <c r="G5" s="39">
        <f t="shared" si="0"/>
        <v>419.5128205128205</v>
      </c>
    </row>
    <row r="6" spans="1:12" x14ac:dyDescent="0.3">
      <c r="A6" s="23" t="s">
        <v>35</v>
      </c>
      <c r="B6" s="24">
        <v>2019</v>
      </c>
      <c r="C6" s="24" t="s">
        <v>46</v>
      </c>
      <c r="D6" s="38">
        <v>142.03846153846155</v>
      </c>
      <c r="E6" s="38">
        <v>136.26666666666668</v>
      </c>
      <c r="F6" s="38">
        <v>143.44999999999999</v>
      </c>
      <c r="G6" s="39">
        <f t="shared" si="0"/>
        <v>421.75512820512819</v>
      </c>
    </row>
    <row r="7" spans="1:12" x14ac:dyDescent="0.3">
      <c r="A7" s="25" t="s">
        <v>35</v>
      </c>
      <c r="B7" s="26">
        <v>2019</v>
      </c>
      <c r="C7" s="26" t="s">
        <v>48</v>
      </c>
      <c r="D7" s="40">
        <v>142.89999999999998</v>
      </c>
      <c r="E7" s="40">
        <v>136.63333333333333</v>
      </c>
      <c r="F7" s="40">
        <v>144.35</v>
      </c>
      <c r="G7" s="39">
        <f t="shared" si="0"/>
        <v>423.88333333333333</v>
      </c>
      <c r="I7" s="5" t="s">
        <v>197</v>
      </c>
      <c r="J7" s="5" t="s">
        <v>163</v>
      </c>
      <c r="K7" s="5" t="s">
        <v>192</v>
      </c>
      <c r="L7" s="5" t="s">
        <v>166</v>
      </c>
    </row>
    <row r="8" spans="1:12" x14ac:dyDescent="0.3">
      <c r="A8" s="23" t="s">
        <v>35</v>
      </c>
      <c r="B8" s="24">
        <v>2019</v>
      </c>
      <c r="C8" s="24" t="s">
        <v>50</v>
      </c>
      <c r="D8" s="38">
        <v>145.04615384615383</v>
      </c>
      <c r="E8" s="38">
        <v>137.30000000000001</v>
      </c>
      <c r="F8" s="38">
        <v>144.69999999999999</v>
      </c>
      <c r="G8" s="39">
        <f t="shared" si="0"/>
        <v>427.0461538461538</v>
      </c>
      <c r="I8" s="42" t="s">
        <v>195</v>
      </c>
      <c r="J8" s="30">
        <f>D12/D2-1</f>
        <v>8.4349651143002857E-2</v>
      </c>
      <c r="K8" s="30">
        <f>E12/E2-1</f>
        <v>3.8716000980151932E-2</v>
      </c>
      <c r="L8" s="30">
        <f>F12/F2-1</f>
        <v>5.5436337625178744E-2</v>
      </c>
    </row>
    <row r="9" spans="1:12" x14ac:dyDescent="0.3">
      <c r="A9" s="25" t="s">
        <v>35</v>
      </c>
      <c r="B9" s="26">
        <v>2019</v>
      </c>
      <c r="C9" s="26" t="s">
        <v>52</v>
      </c>
      <c r="D9" s="40">
        <v>146.99230769230769</v>
      </c>
      <c r="E9" s="40">
        <v>138.06666666666669</v>
      </c>
      <c r="F9" s="40">
        <v>145.10000000000002</v>
      </c>
      <c r="G9" s="39">
        <f t="shared" si="0"/>
        <v>430.15897435897443</v>
      </c>
      <c r="I9" s="42" t="s">
        <v>196</v>
      </c>
      <c r="J9" s="30">
        <f>D24/D14-1</f>
        <v>4.6193421669793677E-2</v>
      </c>
      <c r="K9" s="30">
        <f>E24/E14-1</f>
        <v>6.5842643213691598E-2</v>
      </c>
      <c r="L9" s="30">
        <f>F24/F14-1</f>
        <v>7.5905191217100709E-2</v>
      </c>
    </row>
    <row r="10" spans="1:12" x14ac:dyDescent="0.3">
      <c r="A10" s="23" t="s">
        <v>35</v>
      </c>
      <c r="B10" s="24">
        <v>2019</v>
      </c>
      <c r="C10" s="24" t="s">
        <v>54</v>
      </c>
      <c r="D10" s="38">
        <v>149.70000000000002</v>
      </c>
      <c r="E10" s="38">
        <v>139.76666666666668</v>
      </c>
      <c r="F10" s="38">
        <v>145.4</v>
      </c>
      <c r="G10" s="39">
        <f t="shared" si="0"/>
        <v>434.86666666666667</v>
      </c>
    </row>
    <row r="11" spans="1:12" x14ac:dyDescent="0.3">
      <c r="A11" s="25" t="s">
        <v>35</v>
      </c>
      <c r="B11" s="26">
        <v>2020</v>
      </c>
      <c r="C11" s="26" t="s">
        <v>31</v>
      </c>
      <c r="D11" s="40">
        <v>149.26153846153846</v>
      </c>
      <c r="E11" s="40">
        <v>140.56666666666663</v>
      </c>
      <c r="F11" s="40">
        <v>146.75</v>
      </c>
      <c r="G11" s="39">
        <f t="shared" si="0"/>
        <v>436.57820512820513</v>
      </c>
      <c r="H11" s="43"/>
    </row>
    <row r="12" spans="1:12" x14ac:dyDescent="0.3">
      <c r="A12" s="23" t="s">
        <v>35</v>
      </c>
      <c r="B12" s="24">
        <v>2020</v>
      </c>
      <c r="C12" s="24" t="s">
        <v>36</v>
      </c>
      <c r="D12" s="38">
        <v>147.04615384615383</v>
      </c>
      <c r="E12" s="38">
        <v>141.30000000000001</v>
      </c>
      <c r="F12" s="38">
        <v>147.55000000000001</v>
      </c>
      <c r="G12" s="39">
        <f t="shared" si="0"/>
        <v>435.89615384615382</v>
      </c>
    </row>
    <row r="13" spans="1:12" x14ac:dyDescent="0.3">
      <c r="A13" s="25" t="s">
        <v>35</v>
      </c>
      <c r="B13" s="26">
        <v>2020</v>
      </c>
      <c r="C13" s="26" t="s">
        <v>38</v>
      </c>
      <c r="D13" s="40">
        <v>145.80000000000001</v>
      </c>
      <c r="E13" s="40">
        <v>141.73333333333335</v>
      </c>
      <c r="F13" s="40">
        <v>148.75</v>
      </c>
      <c r="G13" s="39">
        <f t="shared" si="0"/>
        <v>436.28333333333336</v>
      </c>
      <c r="K13" s="1"/>
      <c r="L13" s="1"/>
    </row>
    <row r="14" spans="1:12" x14ac:dyDescent="0.3">
      <c r="A14" s="23" t="s">
        <v>35</v>
      </c>
      <c r="B14" s="24">
        <v>2020</v>
      </c>
      <c r="C14" s="24" t="s">
        <v>39</v>
      </c>
      <c r="D14" s="38">
        <v>149.94285714285715</v>
      </c>
      <c r="E14" s="38">
        <v>140.23333333333332</v>
      </c>
      <c r="F14" s="38">
        <v>147.3642857142857</v>
      </c>
      <c r="G14" s="39">
        <f t="shared" si="0"/>
        <v>437.54047619047617</v>
      </c>
    </row>
    <row r="15" spans="1:12" x14ac:dyDescent="0.3">
      <c r="A15" s="25" t="s">
        <v>35</v>
      </c>
      <c r="B15" s="26">
        <v>2020</v>
      </c>
      <c r="C15" s="26" t="s">
        <v>41</v>
      </c>
      <c r="D15" s="40">
        <v>150.61758241758241</v>
      </c>
      <c r="E15" s="40">
        <v>140.66666666666666</v>
      </c>
      <c r="F15" s="40">
        <v>150.18214285714288</v>
      </c>
      <c r="G15" s="39">
        <f t="shared" si="0"/>
        <v>441.46639194139192</v>
      </c>
    </row>
    <row r="16" spans="1:12" x14ac:dyDescent="0.3">
      <c r="A16" s="23" t="s">
        <v>35</v>
      </c>
      <c r="B16" s="24">
        <v>2020</v>
      </c>
      <c r="C16" s="24" t="s">
        <v>42</v>
      </c>
      <c r="D16" s="38">
        <v>151.2923076923077</v>
      </c>
      <c r="E16" s="38">
        <v>141.1</v>
      </c>
      <c r="F16" s="38">
        <v>153</v>
      </c>
      <c r="G16" s="39">
        <f t="shared" si="0"/>
        <v>445.39230769230767</v>
      </c>
      <c r="I16" s="29"/>
      <c r="J16" s="12"/>
      <c r="K16" s="29"/>
    </row>
    <row r="17" spans="1:11" x14ac:dyDescent="0.3">
      <c r="A17" s="25" t="s">
        <v>35</v>
      </c>
      <c r="B17" s="26">
        <v>2020</v>
      </c>
      <c r="C17" s="26" t="s">
        <v>44</v>
      </c>
      <c r="D17" s="40">
        <v>151.2923076923077</v>
      </c>
      <c r="E17" s="40">
        <v>141.1</v>
      </c>
      <c r="F17" s="40">
        <v>153</v>
      </c>
      <c r="G17" s="39">
        <f t="shared" si="0"/>
        <v>445.39230769230767</v>
      </c>
      <c r="I17" s="1"/>
      <c r="J17" s="12"/>
      <c r="K17" s="29"/>
    </row>
    <row r="18" spans="1:11" x14ac:dyDescent="0.3">
      <c r="A18" s="23" t="s">
        <v>35</v>
      </c>
      <c r="B18" s="24">
        <v>2020</v>
      </c>
      <c r="C18" s="24" t="s">
        <v>46</v>
      </c>
      <c r="D18" s="38">
        <v>153.47692307692307</v>
      </c>
      <c r="E18" s="38">
        <v>143.29999999999998</v>
      </c>
      <c r="F18" s="38">
        <v>154.65</v>
      </c>
      <c r="G18" s="39">
        <f t="shared" si="0"/>
        <v>451.426923076923</v>
      </c>
      <c r="I18" s="28"/>
      <c r="J18" s="29"/>
      <c r="K18" s="29"/>
    </row>
    <row r="19" spans="1:11" x14ac:dyDescent="0.3">
      <c r="A19" s="25" t="s">
        <v>35</v>
      </c>
      <c r="B19" s="26">
        <v>2020</v>
      </c>
      <c r="C19" s="26" t="s">
        <v>48</v>
      </c>
      <c r="D19" s="40">
        <v>154.38461538461539</v>
      </c>
      <c r="E19" s="40">
        <v>143.73333333333335</v>
      </c>
      <c r="F19" s="40">
        <v>157</v>
      </c>
      <c r="G19" s="39">
        <f t="shared" si="0"/>
        <v>455.11794871794871</v>
      </c>
      <c r="I19" s="1"/>
    </row>
    <row r="20" spans="1:11" x14ac:dyDescent="0.3">
      <c r="A20" s="23" t="s">
        <v>35</v>
      </c>
      <c r="B20" s="24">
        <v>2020</v>
      </c>
      <c r="C20" s="24" t="s">
        <v>50</v>
      </c>
      <c r="D20" s="38">
        <v>157.5846153846154</v>
      </c>
      <c r="E20" s="38">
        <v>144.13333333333333</v>
      </c>
      <c r="F20" s="38">
        <v>156.65</v>
      </c>
      <c r="G20" s="39">
        <f t="shared" si="0"/>
        <v>458.36794871794871</v>
      </c>
      <c r="I20" s="28"/>
      <c r="J20" s="28"/>
    </row>
    <row r="21" spans="1:11" x14ac:dyDescent="0.3">
      <c r="A21" s="25" t="s">
        <v>35</v>
      </c>
      <c r="B21" s="26">
        <v>2020</v>
      </c>
      <c r="C21" s="26" t="s">
        <v>52</v>
      </c>
      <c r="D21" s="40">
        <v>161.19999999999999</v>
      </c>
      <c r="E21" s="40">
        <v>144.39999999999998</v>
      </c>
      <c r="F21" s="40">
        <v>157.05000000000001</v>
      </c>
      <c r="G21" s="39">
        <f t="shared" si="0"/>
        <v>462.65</v>
      </c>
      <c r="I21" s="28"/>
    </row>
    <row r="22" spans="1:11" x14ac:dyDescent="0.3">
      <c r="A22" s="23" t="s">
        <v>35</v>
      </c>
      <c r="B22" s="24">
        <v>2020</v>
      </c>
      <c r="C22" s="24" t="s">
        <v>54</v>
      </c>
      <c r="D22" s="38">
        <v>162.23846153846154</v>
      </c>
      <c r="E22" s="38">
        <v>144.99999999999997</v>
      </c>
      <c r="F22" s="38">
        <v>157.69999999999999</v>
      </c>
      <c r="G22" s="39">
        <f t="shared" si="0"/>
        <v>464.93846153846147</v>
      </c>
      <c r="I22" s="28"/>
    </row>
    <row r="23" spans="1:11" x14ac:dyDescent="0.3">
      <c r="A23" s="25" t="s">
        <v>35</v>
      </c>
      <c r="B23" s="26">
        <v>2021</v>
      </c>
      <c r="C23" s="26" t="s">
        <v>31</v>
      </c>
      <c r="D23" s="40">
        <v>159.73076923076923</v>
      </c>
      <c r="E23" s="40">
        <v>146.6</v>
      </c>
      <c r="F23" s="40">
        <v>158.05000000000001</v>
      </c>
      <c r="G23" s="39">
        <f t="shared" si="0"/>
        <v>464.3807692307692</v>
      </c>
    </row>
    <row r="24" spans="1:11" x14ac:dyDescent="0.3">
      <c r="A24" s="23" t="s">
        <v>35</v>
      </c>
      <c r="B24" s="24">
        <v>2021</v>
      </c>
      <c r="C24" s="24" t="s">
        <v>36</v>
      </c>
      <c r="D24" s="38">
        <v>156.8692307692308</v>
      </c>
      <c r="E24" s="38">
        <v>149.46666666666667</v>
      </c>
      <c r="F24" s="38">
        <v>158.55000000000001</v>
      </c>
      <c r="G24" s="39">
        <f t="shared" si="0"/>
        <v>464.88589743589745</v>
      </c>
    </row>
    <row r="30" spans="1:11" ht="25.8" x14ac:dyDescent="0.5">
      <c r="I30" s="20" t="s">
        <v>178</v>
      </c>
    </row>
    <row r="31" spans="1:11" x14ac:dyDescent="0.3">
      <c r="I31" t="s">
        <v>198</v>
      </c>
    </row>
  </sheetData>
  <conditionalFormatting sqref="J8:L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C29B-9FE2-4836-B53A-5C834BB1CE5A}">
  <dimension ref="A1:AG35"/>
  <sheetViews>
    <sheetView topLeftCell="A20" workbookViewId="0">
      <selection activeCell="A35" sqref="A35"/>
    </sheetView>
  </sheetViews>
  <sheetFormatPr defaultRowHeight="14.4" x14ac:dyDescent="0.3"/>
  <cols>
    <col min="1" max="1" width="44.88671875" customWidth="1"/>
    <col min="2" max="2" width="22.44140625" bestFit="1" customWidth="1"/>
    <col min="7" max="7" width="30.44140625" bestFit="1" customWidth="1"/>
    <col min="8" max="8" width="22.44140625" bestFit="1" customWidth="1"/>
    <col min="9" max="9" width="13.77734375" bestFit="1" customWidth="1"/>
    <col min="10" max="13" width="7.109375" bestFit="1" customWidth="1"/>
    <col min="14" max="14" width="7.33203125" bestFit="1" customWidth="1"/>
    <col min="15" max="23" width="7.109375" bestFit="1" customWidth="1"/>
    <col min="24" max="28" width="8.21875" bestFit="1" customWidth="1"/>
    <col min="29" max="33" width="7.109375" bestFit="1" customWidth="1"/>
  </cols>
  <sheetData>
    <row r="1" spans="1:33" ht="32.4" customHeight="1" x14ac:dyDescent="0.3">
      <c r="A1" s="63" t="s">
        <v>209</v>
      </c>
      <c r="B1" s="63"/>
    </row>
    <row r="3" spans="1:33" x14ac:dyDescent="0.3">
      <c r="A3" s="54" t="s">
        <v>206</v>
      </c>
      <c r="B3" s="54" t="s">
        <v>211</v>
      </c>
      <c r="G3" s="10" t="s">
        <v>205</v>
      </c>
    </row>
    <row r="4" spans="1:33" ht="15.6" x14ac:dyDescent="0.3">
      <c r="A4" s="49" t="s">
        <v>4</v>
      </c>
      <c r="B4" s="53">
        <v>0.84191192019168415</v>
      </c>
      <c r="I4" s="50" t="s">
        <v>199</v>
      </c>
      <c r="J4" s="51">
        <v>54.794569624999994</v>
      </c>
      <c r="K4" s="51">
        <v>61.216117289473672</v>
      </c>
      <c r="L4" s="51">
        <v>64.729496782608663</v>
      </c>
      <c r="M4" s="51">
        <v>63.396976500000008</v>
      </c>
      <c r="N4" s="51">
        <v>66.953084852941174</v>
      </c>
      <c r="O4" s="51">
        <v>71.982647477272721</v>
      </c>
      <c r="P4" s="51">
        <v>73.539060523809511</v>
      </c>
      <c r="Q4" s="51">
        <v>69.804724424999989</v>
      </c>
      <c r="R4" s="51">
        <v>73.130738295454549</v>
      </c>
      <c r="S4" s="51">
        <v>82.107393785714294</v>
      </c>
      <c r="T4" s="51">
        <v>80.637301023809528</v>
      </c>
      <c r="U4" s="51">
        <v>73.298823523809531</v>
      </c>
      <c r="V4" s="51">
        <v>84.666318799999985</v>
      </c>
      <c r="W4" s="51">
        <v>94.067715194444446</v>
      </c>
      <c r="X4" s="51">
        <v>112.87479254347826</v>
      </c>
      <c r="Y4" s="51">
        <v>102.96599786842103</v>
      </c>
      <c r="Z4" s="51">
        <v>109.50503773684208</v>
      </c>
      <c r="AA4" s="51">
        <v>116.01138504999999</v>
      </c>
      <c r="AB4" s="51">
        <v>105.49124737500001</v>
      </c>
      <c r="AC4" s="51">
        <v>97.404465428571427</v>
      </c>
      <c r="AD4" s="51">
        <v>90.706344809523813</v>
      </c>
      <c r="AE4" s="51">
        <v>91.698948700000003</v>
      </c>
      <c r="AF4" s="51">
        <v>87.552266068181822</v>
      </c>
      <c r="AG4" s="51">
        <v>78.100942275000008</v>
      </c>
    </row>
    <row r="5" spans="1:33" x14ac:dyDescent="0.3">
      <c r="A5" s="49" t="s">
        <v>7</v>
      </c>
      <c r="B5" s="53">
        <v>0.82620259475660895</v>
      </c>
    </row>
    <row r="6" spans="1:33" x14ac:dyDescent="0.3">
      <c r="A6" s="49" t="s">
        <v>24</v>
      </c>
      <c r="B6" s="53">
        <v>0.81520166268737893</v>
      </c>
      <c r="G6" s="47" t="s">
        <v>200</v>
      </c>
      <c r="H6" s="47" t="s">
        <v>191</v>
      </c>
      <c r="I6" s="47" t="s">
        <v>201</v>
      </c>
      <c r="J6" s="48">
        <v>44197</v>
      </c>
      <c r="K6" s="48">
        <v>44228</v>
      </c>
      <c r="L6" s="48">
        <v>44256</v>
      </c>
      <c r="M6" s="48">
        <v>44287</v>
      </c>
      <c r="N6" s="48">
        <v>44317</v>
      </c>
      <c r="O6" s="48">
        <v>44348</v>
      </c>
      <c r="P6" s="48">
        <v>44378</v>
      </c>
      <c r="Q6" s="48">
        <v>44409</v>
      </c>
      <c r="R6" s="48">
        <v>44440</v>
      </c>
      <c r="S6" s="48">
        <v>44470</v>
      </c>
      <c r="T6" s="48">
        <v>44501</v>
      </c>
      <c r="U6" s="48">
        <v>44531</v>
      </c>
      <c r="V6" s="48">
        <v>44562</v>
      </c>
      <c r="W6" s="48">
        <v>44593</v>
      </c>
      <c r="X6" s="48">
        <v>44621</v>
      </c>
      <c r="Y6" s="48">
        <v>44652</v>
      </c>
      <c r="Z6" s="48">
        <v>44682</v>
      </c>
      <c r="AA6" s="48">
        <v>44713</v>
      </c>
      <c r="AB6" s="48">
        <v>44743</v>
      </c>
      <c r="AC6" s="48">
        <v>44774</v>
      </c>
      <c r="AD6" s="48">
        <v>44805</v>
      </c>
      <c r="AE6" s="48">
        <v>44835</v>
      </c>
      <c r="AF6" s="48">
        <v>44866</v>
      </c>
      <c r="AG6" s="48">
        <v>44896</v>
      </c>
    </row>
    <row r="7" spans="1:33" x14ac:dyDescent="0.3">
      <c r="A7" s="49" t="s">
        <v>25</v>
      </c>
      <c r="B7" s="53">
        <v>0.78563045522865071</v>
      </c>
      <c r="G7" s="49" t="s">
        <v>3</v>
      </c>
      <c r="H7" t="s">
        <v>163</v>
      </c>
      <c r="I7" s="52">
        <f>CORREL(J7:AG7,$J$4:$AG$4)</f>
        <v>0.50782673928104072</v>
      </c>
      <c r="J7" s="45">
        <v>144.9</v>
      </c>
      <c r="K7" s="46">
        <v>144.30000000000001</v>
      </c>
      <c r="L7" s="45">
        <v>144.1</v>
      </c>
      <c r="M7" s="46">
        <v>144.30000000000001</v>
      </c>
      <c r="N7" s="45">
        <v>146.30000000000001</v>
      </c>
      <c r="O7" s="46">
        <v>146.69999999999999</v>
      </c>
      <c r="P7" s="45">
        <v>146.4</v>
      </c>
      <c r="Q7" s="46">
        <v>146.6</v>
      </c>
      <c r="R7" s="45">
        <v>146.6</v>
      </c>
      <c r="S7" s="46">
        <v>147.4</v>
      </c>
      <c r="T7" s="45">
        <v>148.19999999999999</v>
      </c>
      <c r="U7" s="46">
        <v>148.69999999999999</v>
      </c>
      <c r="V7" s="45">
        <v>149.5</v>
      </c>
      <c r="W7" s="46">
        <v>150</v>
      </c>
      <c r="X7" s="45">
        <v>151.30000000000001</v>
      </c>
      <c r="Y7" s="46">
        <v>152.9</v>
      </c>
      <c r="Z7" s="45">
        <v>154.1</v>
      </c>
      <c r="AA7" s="46">
        <v>155</v>
      </c>
      <c r="AB7" s="45">
        <v>156.5</v>
      </c>
      <c r="AC7" s="46">
        <v>160.30000000000001</v>
      </c>
      <c r="AD7" s="45">
        <v>163.5</v>
      </c>
      <c r="AE7" s="46">
        <v>165.2</v>
      </c>
      <c r="AF7" s="45">
        <v>167.4</v>
      </c>
      <c r="AG7" s="46">
        <v>169.2</v>
      </c>
    </row>
    <row r="8" spans="1:33" x14ac:dyDescent="0.3">
      <c r="A8" s="49" t="s">
        <v>28</v>
      </c>
      <c r="B8" s="53">
        <v>0.76560004102965407</v>
      </c>
      <c r="G8" s="49" t="s">
        <v>4</v>
      </c>
      <c r="H8" t="s">
        <v>163</v>
      </c>
      <c r="I8" s="52">
        <f>CORREL(J8:AG8,$J$4:$AG$4)</f>
        <v>0.84191192019168415</v>
      </c>
      <c r="J8" s="45">
        <v>190.1</v>
      </c>
      <c r="K8" s="46">
        <v>186.5</v>
      </c>
      <c r="L8" s="45">
        <v>192.2</v>
      </c>
      <c r="M8" s="46">
        <v>198</v>
      </c>
      <c r="N8" s="45">
        <v>200.5</v>
      </c>
      <c r="O8" s="46">
        <v>202</v>
      </c>
      <c r="P8" s="45">
        <v>206.8</v>
      </c>
      <c r="Q8" s="46">
        <v>204</v>
      </c>
      <c r="R8" s="45">
        <v>204</v>
      </c>
      <c r="S8" s="46">
        <v>204.6</v>
      </c>
      <c r="T8" s="45">
        <v>201.6</v>
      </c>
      <c r="U8" s="46">
        <v>198.8</v>
      </c>
      <c r="V8" s="45">
        <v>198.7</v>
      </c>
      <c r="W8" s="46">
        <v>200.6</v>
      </c>
      <c r="X8" s="45">
        <v>210.7</v>
      </c>
      <c r="Y8" s="46">
        <v>211.8</v>
      </c>
      <c r="Z8" s="45">
        <v>217</v>
      </c>
      <c r="AA8" s="46">
        <v>219.4</v>
      </c>
      <c r="AB8" s="45">
        <v>213</v>
      </c>
      <c r="AC8" s="46">
        <v>206.5</v>
      </c>
      <c r="AD8" s="45">
        <v>209.2</v>
      </c>
      <c r="AE8" s="46">
        <v>210.9</v>
      </c>
      <c r="AF8" s="45">
        <v>209.4</v>
      </c>
      <c r="AG8" s="46">
        <v>209</v>
      </c>
    </row>
    <row r="9" spans="1:33" x14ac:dyDescent="0.3">
      <c r="A9" s="49" t="s">
        <v>13</v>
      </c>
      <c r="B9" s="53">
        <v>0.75260403886846317</v>
      </c>
      <c r="G9" s="49" t="s">
        <v>5</v>
      </c>
      <c r="H9" t="s">
        <v>163</v>
      </c>
      <c r="I9" s="52">
        <f t="shared" ref="I9:I33" si="0">CORREL(J9:AG9,$J$4:$AG$4)</f>
        <v>-0.2036224701816976</v>
      </c>
      <c r="J9" s="45">
        <v>175.3</v>
      </c>
      <c r="K9" s="46">
        <v>168.7</v>
      </c>
      <c r="L9" s="45">
        <v>163.80000000000001</v>
      </c>
      <c r="M9" s="46">
        <v>164.6</v>
      </c>
      <c r="N9" s="45">
        <v>170.3</v>
      </c>
      <c r="O9" s="46">
        <v>180.7</v>
      </c>
      <c r="P9" s="45">
        <v>182.2</v>
      </c>
      <c r="Q9" s="46">
        <v>172.8</v>
      </c>
      <c r="R9" s="45">
        <v>172.8</v>
      </c>
      <c r="S9" s="46">
        <v>171.2</v>
      </c>
      <c r="T9" s="45">
        <v>173</v>
      </c>
      <c r="U9" s="46">
        <v>177.9</v>
      </c>
      <c r="V9" s="45">
        <v>178.8</v>
      </c>
      <c r="W9" s="46">
        <v>175.8</v>
      </c>
      <c r="X9" s="45">
        <v>167.8</v>
      </c>
      <c r="Y9" s="46">
        <v>164.5</v>
      </c>
      <c r="Z9" s="45">
        <v>162.4</v>
      </c>
      <c r="AA9" s="46">
        <v>170.8</v>
      </c>
      <c r="AB9" s="45">
        <v>175.2</v>
      </c>
      <c r="AC9" s="46">
        <v>169.2</v>
      </c>
      <c r="AD9" s="45">
        <v>169.7</v>
      </c>
      <c r="AE9" s="46">
        <v>170.9</v>
      </c>
      <c r="AF9" s="45">
        <v>181.4</v>
      </c>
      <c r="AG9" s="46">
        <v>190.2</v>
      </c>
    </row>
    <row r="10" spans="1:33" x14ac:dyDescent="0.3">
      <c r="A10" s="49" t="s">
        <v>18</v>
      </c>
      <c r="B10" s="53">
        <v>0.74869562674882939</v>
      </c>
      <c r="G10" s="49" t="s">
        <v>6</v>
      </c>
      <c r="H10" t="s">
        <v>163</v>
      </c>
      <c r="I10" s="52">
        <f t="shared" si="0"/>
        <v>0.63436438765675618</v>
      </c>
      <c r="J10" s="45">
        <v>154.1</v>
      </c>
      <c r="K10" s="46">
        <v>154.69999999999999</v>
      </c>
      <c r="L10" s="45">
        <v>154.9</v>
      </c>
      <c r="M10" s="46">
        <v>155.4</v>
      </c>
      <c r="N10" s="45">
        <v>156.1</v>
      </c>
      <c r="O10" s="46">
        <v>156.19999999999999</v>
      </c>
      <c r="P10" s="45">
        <v>157.5</v>
      </c>
      <c r="Q10" s="46">
        <v>158.4</v>
      </c>
      <c r="R10" s="45">
        <v>158.4</v>
      </c>
      <c r="S10" s="46">
        <v>158.69999999999999</v>
      </c>
      <c r="T10" s="45">
        <v>159.30000000000001</v>
      </c>
      <c r="U10" s="46">
        <v>159.9</v>
      </c>
      <c r="V10" s="45">
        <v>160.5</v>
      </c>
      <c r="W10" s="46">
        <v>160.69999999999999</v>
      </c>
      <c r="X10" s="45">
        <v>162.19999999999999</v>
      </c>
      <c r="Y10" s="46">
        <v>163.9</v>
      </c>
      <c r="Z10" s="45">
        <v>164.9</v>
      </c>
      <c r="AA10" s="46">
        <v>165.8</v>
      </c>
      <c r="AB10" s="45">
        <v>166.6</v>
      </c>
      <c r="AC10" s="46">
        <v>168.1</v>
      </c>
      <c r="AD10" s="45">
        <v>169.7</v>
      </c>
      <c r="AE10" s="46">
        <v>170.9</v>
      </c>
      <c r="AF10" s="45">
        <v>172.3</v>
      </c>
      <c r="AG10" s="46">
        <v>173.6</v>
      </c>
    </row>
    <row r="11" spans="1:33" x14ac:dyDescent="0.3">
      <c r="A11" s="49" t="s">
        <v>29</v>
      </c>
      <c r="B11" s="53">
        <v>0.74098995346190499</v>
      </c>
      <c r="G11" s="49" t="s">
        <v>7</v>
      </c>
      <c r="H11" t="s">
        <v>163</v>
      </c>
      <c r="I11" s="52">
        <f t="shared" si="0"/>
        <v>0.82620259475660895</v>
      </c>
      <c r="J11" s="45">
        <v>150.9</v>
      </c>
      <c r="K11" s="46">
        <v>158.69999999999999</v>
      </c>
      <c r="L11" s="45">
        <v>163.9</v>
      </c>
      <c r="M11" s="46">
        <v>170.1</v>
      </c>
      <c r="N11" s="45">
        <v>178.7</v>
      </c>
      <c r="O11" s="46">
        <v>183.7</v>
      </c>
      <c r="P11" s="45">
        <v>182.1</v>
      </c>
      <c r="Q11" s="46">
        <v>188</v>
      </c>
      <c r="R11" s="45">
        <v>188</v>
      </c>
      <c r="S11" s="46">
        <v>190.6</v>
      </c>
      <c r="T11" s="45">
        <v>190.1</v>
      </c>
      <c r="U11" s="46">
        <v>187.6</v>
      </c>
      <c r="V11" s="45">
        <v>184.7</v>
      </c>
      <c r="W11" s="46">
        <v>184.9</v>
      </c>
      <c r="X11" s="45">
        <v>194.6</v>
      </c>
      <c r="Y11" s="46">
        <v>199.5</v>
      </c>
      <c r="Z11" s="45">
        <v>202.4</v>
      </c>
      <c r="AA11" s="46">
        <v>200.9</v>
      </c>
      <c r="AB11" s="45">
        <v>195.8</v>
      </c>
      <c r="AC11" s="46">
        <v>192.4</v>
      </c>
      <c r="AD11" s="45">
        <v>188.7</v>
      </c>
      <c r="AE11" s="46">
        <v>186.5</v>
      </c>
      <c r="AF11" s="45">
        <v>188.9</v>
      </c>
      <c r="AG11" s="46">
        <v>188.5</v>
      </c>
    </row>
    <row r="12" spans="1:33" x14ac:dyDescent="0.3">
      <c r="A12" s="49" t="s">
        <v>19</v>
      </c>
      <c r="B12" s="53">
        <v>0.7393580301817575</v>
      </c>
      <c r="G12" s="49" t="s">
        <v>8</v>
      </c>
      <c r="H12" t="s">
        <v>163</v>
      </c>
      <c r="I12" s="52">
        <f t="shared" si="0"/>
        <v>0.59139323105135344</v>
      </c>
      <c r="J12" s="45">
        <v>149.6</v>
      </c>
      <c r="K12" s="46">
        <v>150.69999999999999</v>
      </c>
      <c r="L12" s="45">
        <v>153.69999999999999</v>
      </c>
      <c r="M12" s="46">
        <v>164.4</v>
      </c>
      <c r="N12" s="45">
        <v>167.1</v>
      </c>
      <c r="O12" s="46">
        <v>164.6</v>
      </c>
      <c r="P12" s="45">
        <v>163.9</v>
      </c>
      <c r="Q12" s="46">
        <v>156.80000000000001</v>
      </c>
      <c r="R12" s="45">
        <v>156.69999999999999</v>
      </c>
      <c r="S12" s="46">
        <v>155.69999999999999</v>
      </c>
      <c r="T12" s="45">
        <v>156.5</v>
      </c>
      <c r="U12" s="46">
        <v>154.9</v>
      </c>
      <c r="V12" s="45">
        <v>153.69999999999999</v>
      </c>
      <c r="W12" s="46">
        <v>153.69999999999999</v>
      </c>
      <c r="X12" s="45">
        <v>157.6</v>
      </c>
      <c r="Y12" s="46">
        <v>172.6</v>
      </c>
      <c r="Z12" s="45">
        <v>171</v>
      </c>
      <c r="AA12" s="46">
        <v>169.7</v>
      </c>
      <c r="AB12" s="45">
        <v>174.2</v>
      </c>
      <c r="AC12" s="46">
        <v>172.9</v>
      </c>
      <c r="AD12" s="45">
        <v>165.7</v>
      </c>
      <c r="AE12" s="46">
        <v>163.80000000000001</v>
      </c>
      <c r="AF12" s="45">
        <v>160.69999999999999</v>
      </c>
      <c r="AG12" s="46">
        <v>158</v>
      </c>
    </row>
    <row r="13" spans="1:33" x14ac:dyDescent="0.3">
      <c r="A13" s="49" t="s">
        <v>23</v>
      </c>
      <c r="B13" s="53">
        <v>0.73881995293995806</v>
      </c>
      <c r="G13" s="49" t="s">
        <v>9</v>
      </c>
      <c r="H13" t="s">
        <v>163</v>
      </c>
      <c r="I13" s="52">
        <f t="shared" si="0"/>
        <v>0.35074653398470973</v>
      </c>
      <c r="J13" s="45">
        <v>194.2</v>
      </c>
      <c r="K13" s="46">
        <v>160</v>
      </c>
      <c r="L13" s="45">
        <v>149.5</v>
      </c>
      <c r="M13" s="46">
        <v>144.1</v>
      </c>
      <c r="N13" s="45">
        <v>147.9</v>
      </c>
      <c r="O13" s="46">
        <v>155.4</v>
      </c>
      <c r="P13" s="45">
        <v>164.2</v>
      </c>
      <c r="Q13" s="46">
        <v>162.19999999999999</v>
      </c>
      <c r="R13" s="45">
        <v>162.30000000000001</v>
      </c>
      <c r="S13" s="46">
        <v>185.3</v>
      </c>
      <c r="T13" s="45">
        <v>199.2</v>
      </c>
      <c r="U13" s="46">
        <v>188.3</v>
      </c>
      <c r="V13" s="45">
        <v>174.3</v>
      </c>
      <c r="W13" s="46">
        <v>169.7</v>
      </c>
      <c r="X13" s="45">
        <v>166.9</v>
      </c>
      <c r="Y13" s="46">
        <v>166.2</v>
      </c>
      <c r="Z13" s="45">
        <v>174.9</v>
      </c>
      <c r="AA13" s="46">
        <v>182.3</v>
      </c>
      <c r="AB13" s="45">
        <v>182.1</v>
      </c>
      <c r="AC13" s="46">
        <v>186.7</v>
      </c>
      <c r="AD13" s="45">
        <v>191.8</v>
      </c>
      <c r="AE13" s="46">
        <v>199.7</v>
      </c>
      <c r="AF13" s="45">
        <v>183.1</v>
      </c>
      <c r="AG13" s="46">
        <v>159.9</v>
      </c>
    </row>
    <row r="14" spans="1:33" x14ac:dyDescent="0.3">
      <c r="A14" s="49" t="s">
        <v>17</v>
      </c>
      <c r="B14" s="53">
        <v>0.73718735666666269</v>
      </c>
      <c r="G14" s="49" t="s">
        <v>10</v>
      </c>
      <c r="H14" t="s">
        <v>163</v>
      </c>
      <c r="I14" s="52">
        <f t="shared" si="0"/>
        <v>0.36427003644529937</v>
      </c>
      <c r="J14" s="45">
        <v>160.4</v>
      </c>
      <c r="K14" s="46">
        <v>158.80000000000001</v>
      </c>
      <c r="L14" s="45">
        <v>159.80000000000001</v>
      </c>
      <c r="M14" s="46">
        <v>161.69999999999999</v>
      </c>
      <c r="N14" s="45">
        <v>165.4</v>
      </c>
      <c r="O14" s="46">
        <v>166</v>
      </c>
      <c r="P14" s="45">
        <v>164</v>
      </c>
      <c r="Q14" s="46">
        <v>164.1</v>
      </c>
      <c r="R14" s="45">
        <v>164.1</v>
      </c>
      <c r="S14" s="46">
        <v>165.2</v>
      </c>
      <c r="T14" s="45">
        <v>165.3</v>
      </c>
      <c r="U14" s="46">
        <v>164.4</v>
      </c>
      <c r="V14" s="45">
        <v>163.9</v>
      </c>
      <c r="W14" s="46">
        <v>163.69999999999999</v>
      </c>
      <c r="X14" s="45">
        <v>163.9</v>
      </c>
      <c r="Y14" s="46">
        <v>164.7</v>
      </c>
      <c r="Z14" s="45">
        <v>164.7</v>
      </c>
      <c r="AA14" s="46">
        <v>164.3</v>
      </c>
      <c r="AB14" s="45">
        <v>164.3</v>
      </c>
      <c r="AC14" s="46">
        <v>167.2</v>
      </c>
      <c r="AD14" s="45">
        <v>169.1</v>
      </c>
      <c r="AE14" s="46">
        <v>169.8</v>
      </c>
      <c r="AF14" s="45">
        <v>170.5</v>
      </c>
      <c r="AG14" s="46">
        <v>170.8</v>
      </c>
    </row>
    <row r="15" spans="1:33" x14ac:dyDescent="0.3">
      <c r="A15" s="49" t="s">
        <v>21</v>
      </c>
      <c r="B15" s="53">
        <v>0.73695384515053841</v>
      </c>
      <c r="G15" s="49" t="s">
        <v>11</v>
      </c>
      <c r="H15" t="s">
        <v>163</v>
      </c>
      <c r="I15" s="52">
        <f t="shared" si="0"/>
        <v>0.56709729181669644</v>
      </c>
      <c r="J15" s="45">
        <v>114.6</v>
      </c>
      <c r="K15" s="46">
        <v>112.8</v>
      </c>
      <c r="L15" s="45">
        <v>112.6</v>
      </c>
      <c r="M15" s="46">
        <v>113.1</v>
      </c>
      <c r="N15" s="45">
        <v>114.8</v>
      </c>
      <c r="O15" s="46">
        <v>115.1</v>
      </c>
      <c r="P15" s="45">
        <v>114.5</v>
      </c>
      <c r="Q15" s="46">
        <v>119.7</v>
      </c>
      <c r="R15" s="45">
        <v>119.7</v>
      </c>
      <c r="S15" s="46">
        <v>121.9</v>
      </c>
      <c r="T15" s="45">
        <v>122.4</v>
      </c>
      <c r="U15" s="46">
        <v>121</v>
      </c>
      <c r="V15" s="45">
        <v>120</v>
      </c>
      <c r="W15" s="46">
        <v>118.9</v>
      </c>
      <c r="X15" s="45">
        <v>118.8</v>
      </c>
      <c r="Y15" s="46">
        <v>119</v>
      </c>
      <c r="Z15" s="45">
        <v>119.7</v>
      </c>
      <c r="AA15" s="46">
        <v>119.9</v>
      </c>
      <c r="AB15" s="45">
        <v>120</v>
      </c>
      <c r="AC15" s="46">
        <v>120.9</v>
      </c>
      <c r="AD15" s="45">
        <v>121.6</v>
      </c>
      <c r="AE15" s="46">
        <v>121.9</v>
      </c>
      <c r="AF15" s="45">
        <v>122.1</v>
      </c>
      <c r="AG15" s="46">
        <v>121.8</v>
      </c>
    </row>
    <row r="16" spans="1:33" x14ac:dyDescent="0.3">
      <c r="A16" s="49" t="s">
        <v>27</v>
      </c>
      <c r="B16" s="53">
        <v>0.73372084561697026</v>
      </c>
      <c r="G16" s="49" t="s">
        <v>12</v>
      </c>
      <c r="H16" t="s">
        <v>163</v>
      </c>
      <c r="I16" s="52">
        <f t="shared" si="0"/>
        <v>0.59053727341757856</v>
      </c>
      <c r="J16" s="45">
        <v>164</v>
      </c>
      <c r="K16" s="46">
        <v>164.2</v>
      </c>
      <c r="L16" s="45">
        <v>163.5</v>
      </c>
      <c r="M16" s="46">
        <v>163.9</v>
      </c>
      <c r="N16" s="45">
        <v>168.2</v>
      </c>
      <c r="O16" s="46">
        <v>168.5</v>
      </c>
      <c r="P16" s="45">
        <v>168.3</v>
      </c>
      <c r="Q16" s="46">
        <v>168.8</v>
      </c>
      <c r="R16" s="45">
        <v>168.8</v>
      </c>
      <c r="S16" s="46">
        <v>169.3</v>
      </c>
      <c r="T16" s="45">
        <v>169.6</v>
      </c>
      <c r="U16" s="46">
        <v>170.5</v>
      </c>
      <c r="V16" s="45">
        <v>172.1</v>
      </c>
      <c r="W16" s="46">
        <v>174.3</v>
      </c>
      <c r="X16" s="45">
        <v>177.4</v>
      </c>
      <c r="Y16" s="46">
        <v>181.3</v>
      </c>
      <c r="Z16" s="45">
        <v>184.9</v>
      </c>
      <c r="AA16" s="46">
        <v>187.1</v>
      </c>
      <c r="AB16" s="45">
        <v>190</v>
      </c>
      <c r="AC16" s="46">
        <v>193.6</v>
      </c>
      <c r="AD16" s="45">
        <v>197.3</v>
      </c>
      <c r="AE16" s="46">
        <v>199.9</v>
      </c>
      <c r="AF16" s="45">
        <v>202.8</v>
      </c>
      <c r="AG16" s="46">
        <v>205.2</v>
      </c>
    </row>
    <row r="17" spans="1:33" x14ac:dyDescent="0.3">
      <c r="A17" s="49" t="s">
        <v>22</v>
      </c>
      <c r="B17" s="53">
        <v>0.73037374022525769</v>
      </c>
      <c r="G17" s="49" t="s">
        <v>13</v>
      </c>
      <c r="H17" t="s">
        <v>163</v>
      </c>
      <c r="I17" s="52">
        <f t="shared" si="0"/>
        <v>0.75260403886846317</v>
      </c>
      <c r="J17" s="45">
        <v>151.80000000000001</v>
      </c>
      <c r="K17" s="46">
        <v>155.5</v>
      </c>
      <c r="L17" s="45">
        <v>156.5</v>
      </c>
      <c r="M17" s="46">
        <v>157.6</v>
      </c>
      <c r="N17" s="45">
        <v>159.30000000000001</v>
      </c>
      <c r="O17" s="46">
        <v>160</v>
      </c>
      <c r="P17" s="45">
        <v>160.9</v>
      </c>
      <c r="Q17" s="46">
        <v>162.69999999999999</v>
      </c>
      <c r="R17" s="45">
        <v>162.69999999999999</v>
      </c>
      <c r="S17" s="46">
        <v>163.19999999999999</v>
      </c>
      <c r="T17" s="45">
        <v>163.69999999999999</v>
      </c>
      <c r="U17" s="46">
        <v>164.2</v>
      </c>
      <c r="V17" s="45">
        <v>164.3</v>
      </c>
      <c r="W17" s="46">
        <v>164.7</v>
      </c>
      <c r="X17" s="45">
        <v>165.3</v>
      </c>
      <c r="Y17" s="46">
        <v>166.2</v>
      </c>
      <c r="Z17" s="45">
        <v>167.1</v>
      </c>
      <c r="AA17" s="46">
        <v>167.9</v>
      </c>
      <c r="AB17" s="45">
        <v>168.4</v>
      </c>
      <c r="AC17" s="46">
        <v>168.8</v>
      </c>
      <c r="AD17" s="45">
        <v>169.4</v>
      </c>
      <c r="AE17" s="46">
        <v>169.9</v>
      </c>
      <c r="AF17" s="45">
        <v>170.4</v>
      </c>
      <c r="AG17" s="46">
        <v>171</v>
      </c>
    </row>
    <row r="18" spans="1:33" x14ac:dyDescent="0.3">
      <c r="A18" s="49" t="s">
        <v>14</v>
      </c>
      <c r="B18" s="53">
        <v>0.71816936627720163</v>
      </c>
      <c r="G18" s="49" t="s">
        <v>14</v>
      </c>
      <c r="H18" t="s">
        <v>163</v>
      </c>
      <c r="I18" s="52">
        <f t="shared" si="0"/>
        <v>0.71816936627720163</v>
      </c>
      <c r="J18" s="45">
        <v>165.6</v>
      </c>
      <c r="K18" s="46">
        <v>167.5</v>
      </c>
      <c r="L18" s="45">
        <v>168.2</v>
      </c>
      <c r="M18" s="46">
        <v>168.9</v>
      </c>
      <c r="N18" s="45">
        <v>170.4</v>
      </c>
      <c r="O18" s="46">
        <v>172.4</v>
      </c>
      <c r="P18" s="45">
        <v>172.2</v>
      </c>
      <c r="Q18" s="46">
        <v>173.9</v>
      </c>
      <c r="R18" s="45">
        <v>173.9</v>
      </c>
      <c r="S18" s="46">
        <v>174.7</v>
      </c>
      <c r="T18" s="45">
        <v>175.5</v>
      </c>
      <c r="U18" s="46">
        <v>176.5</v>
      </c>
      <c r="V18" s="45">
        <v>177.3</v>
      </c>
      <c r="W18" s="46">
        <v>178</v>
      </c>
      <c r="X18" s="45">
        <v>179.3</v>
      </c>
      <c r="Y18" s="46">
        <v>180.9</v>
      </c>
      <c r="Z18" s="45">
        <v>182.5</v>
      </c>
      <c r="AA18" s="46">
        <v>183.9</v>
      </c>
      <c r="AB18" s="45">
        <v>185.2</v>
      </c>
      <c r="AC18" s="46">
        <v>186.3</v>
      </c>
      <c r="AD18" s="45">
        <v>187.4</v>
      </c>
      <c r="AE18" s="46">
        <v>188.3</v>
      </c>
      <c r="AF18" s="45">
        <v>189.5</v>
      </c>
      <c r="AG18" s="46">
        <v>190.3</v>
      </c>
    </row>
    <row r="19" spans="1:33" x14ac:dyDescent="0.3">
      <c r="A19" s="49" t="s">
        <v>15</v>
      </c>
      <c r="B19" s="53">
        <v>0.71771593094288821</v>
      </c>
      <c r="G19" s="49" t="s">
        <v>15</v>
      </c>
      <c r="H19" t="s">
        <v>163</v>
      </c>
      <c r="I19" s="52">
        <f t="shared" si="0"/>
        <v>0.71771593094288821</v>
      </c>
      <c r="J19" s="45">
        <v>161</v>
      </c>
      <c r="K19" s="46">
        <v>156.9</v>
      </c>
      <c r="L19" s="45">
        <v>156.69999999999999</v>
      </c>
      <c r="M19" s="46">
        <v>158</v>
      </c>
      <c r="N19" s="45">
        <v>160.69999999999999</v>
      </c>
      <c r="O19" s="46">
        <v>162.6</v>
      </c>
      <c r="P19" s="45">
        <v>164</v>
      </c>
      <c r="Q19" s="46">
        <v>164</v>
      </c>
      <c r="R19" s="45">
        <v>164</v>
      </c>
      <c r="S19" s="46">
        <v>167.7</v>
      </c>
      <c r="T19" s="45">
        <v>169.7</v>
      </c>
      <c r="U19" s="46">
        <v>168.2</v>
      </c>
      <c r="V19" s="45">
        <v>166.4</v>
      </c>
      <c r="W19" s="46">
        <v>166.2</v>
      </c>
      <c r="X19" s="45">
        <v>168.4</v>
      </c>
      <c r="Y19" s="46">
        <v>170.8</v>
      </c>
      <c r="Z19" s="45">
        <v>173.3</v>
      </c>
      <c r="AA19" s="46">
        <v>174.9</v>
      </c>
      <c r="AB19" s="45">
        <v>175</v>
      </c>
      <c r="AC19" s="46">
        <v>176.3</v>
      </c>
      <c r="AD19" s="45">
        <v>177.8</v>
      </c>
      <c r="AE19" s="46">
        <v>179.6</v>
      </c>
      <c r="AF19" s="45">
        <v>178.3</v>
      </c>
      <c r="AG19" s="46">
        <v>175.9</v>
      </c>
    </row>
    <row r="20" spans="1:33" x14ac:dyDescent="0.3">
      <c r="A20" s="49" t="s">
        <v>20</v>
      </c>
      <c r="B20" s="53">
        <v>0.69787802521406628</v>
      </c>
      <c r="G20" s="49" t="s">
        <v>16</v>
      </c>
      <c r="H20" t="s">
        <v>202</v>
      </c>
      <c r="I20" s="52">
        <f t="shared" si="0"/>
        <v>0.68867161411370348</v>
      </c>
      <c r="J20" s="45">
        <v>186.5</v>
      </c>
      <c r="K20" s="46">
        <v>188.3</v>
      </c>
      <c r="L20" s="45">
        <v>188.1</v>
      </c>
      <c r="M20" s="46">
        <v>188.8</v>
      </c>
      <c r="N20" s="45">
        <v>191.9</v>
      </c>
      <c r="O20" s="46">
        <v>190.8</v>
      </c>
      <c r="P20" s="45">
        <v>191.2</v>
      </c>
      <c r="Q20" s="46">
        <v>192.1</v>
      </c>
      <c r="R20" s="45">
        <v>192.1</v>
      </c>
      <c r="S20" s="46">
        <v>192.7</v>
      </c>
      <c r="T20" s="45">
        <v>192.9</v>
      </c>
      <c r="U20" s="46">
        <v>192.4</v>
      </c>
      <c r="V20" s="45">
        <v>192.2</v>
      </c>
      <c r="W20" s="46">
        <v>192.8</v>
      </c>
      <c r="X20" s="45">
        <v>193.7</v>
      </c>
      <c r="Y20" s="46">
        <v>193.9</v>
      </c>
      <c r="Z20" s="45">
        <v>194.1</v>
      </c>
      <c r="AA20" s="46">
        <v>194.3</v>
      </c>
      <c r="AB20" s="45">
        <v>194.6</v>
      </c>
      <c r="AC20" s="46">
        <v>195</v>
      </c>
      <c r="AD20" s="45">
        <v>195.9</v>
      </c>
      <c r="AE20" s="46">
        <v>196.3</v>
      </c>
      <c r="AF20" s="45">
        <v>196.9</v>
      </c>
      <c r="AG20" s="46">
        <v>197.3</v>
      </c>
    </row>
    <row r="21" spans="1:33" x14ac:dyDescent="0.3">
      <c r="A21" s="49" t="s">
        <v>16</v>
      </c>
      <c r="B21" s="53">
        <v>0.68867161411370348</v>
      </c>
      <c r="G21" s="49" t="s">
        <v>17</v>
      </c>
      <c r="H21" t="s">
        <v>164</v>
      </c>
      <c r="I21" s="52">
        <f t="shared" si="0"/>
        <v>0.73718735666666269</v>
      </c>
      <c r="J21" s="45">
        <v>155.5</v>
      </c>
      <c r="K21" s="46">
        <v>157.19999999999999</v>
      </c>
      <c r="L21" s="45">
        <v>157.80000000000001</v>
      </c>
      <c r="M21" s="46">
        <v>158.80000000000001</v>
      </c>
      <c r="N21" s="45">
        <v>161.80000000000001</v>
      </c>
      <c r="O21" s="46">
        <v>162.19999999999999</v>
      </c>
      <c r="P21" s="45">
        <v>162.80000000000001</v>
      </c>
      <c r="Q21" s="46">
        <v>164.5</v>
      </c>
      <c r="R21" s="45">
        <v>164.6</v>
      </c>
      <c r="S21" s="46">
        <v>165.7</v>
      </c>
      <c r="T21" s="45">
        <v>167.2</v>
      </c>
      <c r="U21" s="46">
        <v>168.5</v>
      </c>
      <c r="V21" s="45">
        <v>169.9</v>
      </c>
      <c r="W21" s="46">
        <v>170.8</v>
      </c>
      <c r="X21" s="45">
        <v>172.1</v>
      </c>
      <c r="Y21" s="46">
        <v>173.9</v>
      </c>
      <c r="Z21" s="45">
        <v>175.6</v>
      </c>
      <c r="AA21" s="46">
        <v>177.1</v>
      </c>
      <c r="AB21" s="45">
        <v>178.3</v>
      </c>
      <c r="AC21" s="46">
        <v>179.5</v>
      </c>
      <c r="AD21" s="45">
        <v>180.9</v>
      </c>
      <c r="AE21" s="46">
        <v>181.9</v>
      </c>
      <c r="AF21" s="45">
        <v>183.1</v>
      </c>
      <c r="AG21" s="46">
        <v>184</v>
      </c>
    </row>
    <row r="22" spans="1:33" x14ac:dyDescent="0.3">
      <c r="A22" s="49" t="s">
        <v>26</v>
      </c>
      <c r="B22" s="53">
        <v>0.65313864265722477</v>
      </c>
      <c r="G22" s="49" t="s">
        <v>18</v>
      </c>
      <c r="H22" t="s">
        <v>164</v>
      </c>
      <c r="I22" s="52">
        <f t="shared" si="0"/>
        <v>0.74869562674882939</v>
      </c>
      <c r="J22" s="45">
        <v>146.1</v>
      </c>
      <c r="K22" s="46">
        <v>147.4</v>
      </c>
      <c r="L22" s="45">
        <v>147.9</v>
      </c>
      <c r="M22" s="46">
        <v>148.5</v>
      </c>
      <c r="N22" s="45">
        <v>152.1</v>
      </c>
      <c r="O22" s="46">
        <v>151.80000000000001</v>
      </c>
      <c r="P22" s="45">
        <v>153.1</v>
      </c>
      <c r="Q22" s="46">
        <v>155.30000000000001</v>
      </c>
      <c r="R22" s="45">
        <v>155.30000000000001</v>
      </c>
      <c r="S22" s="46">
        <v>156.30000000000001</v>
      </c>
      <c r="T22" s="45">
        <v>157.4</v>
      </c>
      <c r="U22" s="46">
        <v>158.69999999999999</v>
      </c>
      <c r="V22" s="45">
        <v>160.69999999999999</v>
      </c>
      <c r="W22" s="46">
        <v>162.4</v>
      </c>
      <c r="X22" s="45">
        <v>164.6</v>
      </c>
      <c r="Y22" s="46">
        <v>166.5</v>
      </c>
      <c r="Z22" s="45">
        <v>168.4</v>
      </c>
      <c r="AA22" s="46">
        <v>169.9</v>
      </c>
      <c r="AB22" s="45">
        <v>171.3</v>
      </c>
      <c r="AC22" s="46">
        <v>172.7</v>
      </c>
      <c r="AD22" s="45">
        <v>174.3</v>
      </c>
      <c r="AE22" s="46">
        <v>175.3</v>
      </c>
      <c r="AF22" s="45">
        <v>176.2</v>
      </c>
      <c r="AG22" s="46">
        <v>177</v>
      </c>
    </row>
    <row r="23" spans="1:33" x14ac:dyDescent="0.3">
      <c r="A23" s="49" t="s">
        <v>6</v>
      </c>
      <c r="B23" s="53">
        <v>0.63436438765675618</v>
      </c>
      <c r="G23" s="49" t="s">
        <v>19</v>
      </c>
      <c r="H23" t="s">
        <v>164</v>
      </c>
      <c r="I23" s="52">
        <f t="shared" si="0"/>
        <v>0.7393580301817575</v>
      </c>
      <c r="J23" s="45">
        <v>154.19999999999999</v>
      </c>
      <c r="K23" s="46">
        <v>155.80000000000001</v>
      </c>
      <c r="L23" s="45">
        <v>156.4</v>
      </c>
      <c r="M23" s="46">
        <v>157.30000000000001</v>
      </c>
      <c r="N23" s="45">
        <v>160.4</v>
      </c>
      <c r="O23" s="46">
        <v>160.69999999999999</v>
      </c>
      <c r="P23" s="45">
        <v>161.4</v>
      </c>
      <c r="Q23" s="46">
        <v>163.19999999999999</v>
      </c>
      <c r="R23" s="45">
        <v>163.30000000000001</v>
      </c>
      <c r="S23" s="46">
        <v>164.3</v>
      </c>
      <c r="T23" s="45">
        <v>165.8</v>
      </c>
      <c r="U23" s="46">
        <v>167</v>
      </c>
      <c r="V23" s="45">
        <v>168.5</v>
      </c>
      <c r="W23" s="46">
        <v>169.6</v>
      </c>
      <c r="X23" s="45">
        <v>171.1</v>
      </c>
      <c r="Y23" s="46">
        <v>172.8</v>
      </c>
      <c r="Z23" s="45">
        <v>174.6</v>
      </c>
      <c r="AA23" s="46">
        <v>176</v>
      </c>
      <c r="AB23" s="45">
        <v>177.3</v>
      </c>
      <c r="AC23" s="46">
        <v>178.5</v>
      </c>
      <c r="AD23" s="45">
        <v>179.9</v>
      </c>
      <c r="AE23" s="46">
        <v>181</v>
      </c>
      <c r="AF23" s="45">
        <v>182.1</v>
      </c>
      <c r="AG23" s="46">
        <v>183</v>
      </c>
    </row>
    <row r="24" spans="1:33" x14ac:dyDescent="0.3">
      <c r="A24" s="49" t="s">
        <v>8</v>
      </c>
      <c r="B24" s="53">
        <v>0.59139323105135344</v>
      </c>
      <c r="G24" s="49" t="s">
        <v>20</v>
      </c>
      <c r="H24" t="s">
        <v>165</v>
      </c>
      <c r="I24" s="52">
        <f t="shared" si="0"/>
        <v>0.69787802521406628</v>
      </c>
      <c r="J24" s="45">
        <v>157.69999999999999</v>
      </c>
      <c r="K24" s="46">
        <v>159.80000000000001</v>
      </c>
      <c r="L24" s="45">
        <v>159.9</v>
      </c>
      <c r="M24" s="46">
        <v>161.4</v>
      </c>
      <c r="N24" s="45">
        <v>161.6</v>
      </c>
      <c r="O24" s="46">
        <v>160.5</v>
      </c>
      <c r="P24" s="45">
        <v>161.5</v>
      </c>
      <c r="Q24" s="46">
        <v>162.1</v>
      </c>
      <c r="R24" s="45">
        <v>162.1</v>
      </c>
      <c r="S24" s="46">
        <v>163.6</v>
      </c>
      <c r="T24" s="45">
        <v>164.2</v>
      </c>
      <c r="U24" s="46">
        <v>163.4</v>
      </c>
      <c r="V24" s="45">
        <v>164.5</v>
      </c>
      <c r="W24" s="46">
        <v>165.5</v>
      </c>
      <c r="X24" s="45">
        <v>165.3</v>
      </c>
      <c r="Y24" s="46">
        <v>167</v>
      </c>
      <c r="Z24" s="45">
        <v>167.5</v>
      </c>
      <c r="AA24" s="46">
        <v>166.8</v>
      </c>
      <c r="AB24" s="45">
        <v>167.8</v>
      </c>
      <c r="AC24" s="46">
        <v>169</v>
      </c>
      <c r="AD24" s="45">
        <v>169.5</v>
      </c>
      <c r="AE24" s="46">
        <v>171.2</v>
      </c>
      <c r="AF24" s="45">
        <v>171.8</v>
      </c>
      <c r="AG24" s="46">
        <v>170.7</v>
      </c>
    </row>
    <row r="25" spans="1:33" x14ac:dyDescent="0.3">
      <c r="A25" s="49" t="s">
        <v>12</v>
      </c>
      <c r="B25" s="53">
        <v>0.59053727341757856</v>
      </c>
      <c r="G25" s="49" t="s">
        <v>21</v>
      </c>
      <c r="H25" t="s">
        <v>165</v>
      </c>
      <c r="I25" s="52">
        <f t="shared" si="0"/>
        <v>0.73695384515053841</v>
      </c>
      <c r="J25" s="45">
        <v>147.9</v>
      </c>
      <c r="K25" s="46">
        <v>152.4</v>
      </c>
      <c r="L25" s="45">
        <v>155.5</v>
      </c>
      <c r="M25" s="46">
        <v>155.6</v>
      </c>
      <c r="N25" s="45">
        <v>159.4</v>
      </c>
      <c r="O25" s="46">
        <v>159.80000000000001</v>
      </c>
      <c r="P25" s="45">
        <v>160.69999999999999</v>
      </c>
      <c r="Q25" s="46">
        <v>162.6</v>
      </c>
      <c r="R25" s="45">
        <v>162.6</v>
      </c>
      <c r="S25" s="46">
        <v>164.2</v>
      </c>
      <c r="T25" s="45">
        <v>163.9</v>
      </c>
      <c r="U25" s="46">
        <v>164.1</v>
      </c>
      <c r="V25" s="45">
        <v>164.2</v>
      </c>
      <c r="W25" s="46">
        <v>165.7</v>
      </c>
      <c r="X25" s="45">
        <v>167.2</v>
      </c>
      <c r="Y25" s="46">
        <v>172.2</v>
      </c>
      <c r="Z25" s="45">
        <v>174.6</v>
      </c>
      <c r="AA25" s="46">
        <v>176</v>
      </c>
      <c r="AB25" s="45">
        <v>179.6</v>
      </c>
      <c r="AC25" s="46">
        <v>178.8</v>
      </c>
      <c r="AD25" s="45">
        <v>179.5</v>
      </c>
      <c r="AE25" s="46">
        <v>180.5</v>
      </c>
      <c r="AF25" s="45">
        <v>181.3</v>
      </c>
      <c r="AG25" s="46">
        <v>182</v>
      </c>
    </row>
    <row r="26" spans="1:33" x14ac:dyDescent="0.3">
      <c r="A26" s="49" t="s">
        <v>11</v>
      </c>
      <c r="B26" s="53">
        <v>0.56709729181669644</v>
      </c>
      <c r="G26" s="49" t="s">
        <v>22</v>
      </c>
      <c r="H26" t="s">
        <v>165</v>
      </c>
      <c r="I26" s="52">
        <f t="shared" si="0"/>
        <v>0.73037374022525769</v>
      </c>
      <c r="J26" s="45">
        <v>150</v>
      </c>
      <c r="K26" s="46">
        <v>150.9</v>
      </c>
      <c r="L26" s="45">
        <v>151.19999999999999</v>
      </c>
      <c r="M26" s="46">
        <v>151.80000000000001</v>
      </c>
      <c r="N26" s="45">
        <v>154.69999999999999</v>
      </c>
      <c r="O26" s="46">
        <v>154.80000000000001</v>
      </c>
      <c r="P26" s="45">
        <v>155.80000000000001</v>
      </c>
      <c r="Q26" s="46">
        <v>157.5</v>
      </c>
      <c r="R26" s="45">
        <v>157.5</v>
      </c>
      <c r="S26" s="46">
        <v>158.4</v>
      </c>
      <c r="T26" s="45">
        <v>159.30000000000001</v>
      </c>
      <c r="U26" s="46">
        <v>160.19999999999999</v>
      </c>
      <c r="V26" s="45">
        <v>161.1</v>
      </c>
      <c r="W26" s="46">
        <v>161.80000000000001</v>
      </c>
      <c r="X26" s="45">
        <v>162.80000000000001</v>
      </c>
      <c r="Y26" s="46">
        <v>164</v>
      </c>
      <c r="Z26" s="45">
        <v>165.2</v>
      </c>
      <c r="AA26" s="46">
        <v>166.4</v>
      </c>
      <c r="AB26" s="45">
        <v>167.4</v>
      </c>
      <c r="AC26" s="46">
        <v>168.5</v>
      </c>
      <c r="AD26" s="45">
        <v>169.5</v>
      </c>
      <c r="AE26" s="46">
        <v>170.4</v>
      </c>
      <c r="AF26" s="45">
        <v>171.4</v>
      </c>
      <c r="AG26" s="46">
        <v>172.1</v>
      </c>
    </row>
    <row r="27" spans="1:33" x14ac:dyDescent="0.3">
      <c r="A27" s="49" t="s">
        <v>3</v>
      </c>
      <c r="B27" s="53">
        <v>0.50782673928104072</v>
      </c>
      <c r="G27" s="49" t="s">
        <v>23</v>
      </c>
      <c r="H27" t="s">
        <v>203</v>
      </c>
      <c r="I27" s="52">
        <f t="shared" si="0"/>
        <v>0.73881995293995806</v>
      </c>
      <c r="J27" s="45">
        <v>159.30000000000001</v>
      </c>
      <c r="K27" s="46">
        <v>161.30000000000001</v>
      </c>
      <c r="L27" s="45">
        <v>161.69999999999999</v>
      </c>
      <c r="M27" s="46">
        <v>162.30000000000001</v>
      </c>
      <c r="N27" s="45">
        <v>165.8</v>
      </c>
      <c r="O27" s="46">
        <v>166.3</v>
      </c>
      <c r="P27" s="45">
        <v>167</v>
      </c>
      <c r="Q27" s="46">
        <v>168.4</v>
      </c>
      <c r="R27" s="45">
        <v>168.4</v>
      </c>
      <c r="S27" s="46">
        <v>169.1</v>
      </c>
      <c r="T27" s="45">
        <v>169.9</v>
      </c>
      <c r="U27" s="46">
        <v>170.6</v>
      </c>
      <c r="V27" s="45">
        <v>171.4</v>
      </c>
      <c r="W27" s="46">
        <v>172.2</v>
      </c>
      <c r="X27" s="45">
        <v>173</v>
      </c>
      <c r="Y27" s="46">
        <v>174</v>
      </c>
      <c r="Z27" s="45">
        <v>174.8</v>
      </c>
      <c r="AA27" s="46">
        <v>175.4</v>
      </c>
      <c r="AB27" s="45">
        <v>176.1</v>
      </c>
      <c r="AC27" s="46">
        <v>176.8</v>
      </c>
      <c r="AD27" s="45">
        <v>177.8</v>
      </c>
      <c r="AE27" s="46">
        <v>178.7</v>
      </c>
      <c r="AF27" s="45">
        <v>179.8</v>
      </c>
      <c r="AG27" s="46">
        <v>181.1</v>
      </c>
    </row>
    <row r="28" spans="1:33" x14ac:dyDescent="0.3">
      <c r="A28" s="49" t="s">
        <v>10</v>
      </c>
      <c r="B28" s="53">
        <v>0.36427003644529937</v>
      </c>
      <c r="G28" s="49" t="s">
        <v>24</v>
      </c>
      <c r="H28" t="s">
        <v>165</v>
      </c>
      <c r="I28" s="52">
        <f t="shared" si="0"/>
        <v>0.81520166268737893</v>
      </c>
      <c r="J28" s="45">
        <v>141.9</v>
      </c>
      <c r="K28" s="46">
        <v>145.1</v>
      </c>
      <c r="L28" s="45">
        <v>146.19999999999999</v>
      </c>
      <c r="M28" s="46">
        <v>146.6</v>
      </c>
      <c r="N28" s="45">
        <v>148.9</v>
      </c>
      <c r="O28" s="46">
        <v>150.69999999999999</v>
      </c>
      <c r="P28" s="45">
        <v>153.1</v>
      </c>
      <c r="Q28" s="46">
        <v>154</v>
      </c>
      <c r="R28" s="45">
        <v>154</v>
      </c>
      <c r="S28" s="46">
        <v>155.69999999999999</v>
      </c>
      <c r="T28" s="45">
        <v>154.80000000000001</v>
      </c>
      <c r="U28" s="46">
        <v>155.69999999999999</v>
      </c>
      <c r="V28" s="45">
        <v>156.5</v>
      </c>
      <c r="W28" s="46">
        <v>156.9</v>
      </c>
      <c r="X28" s="45">
        <v>157.9</v>
      </c>
      <c r="Y28" s="46">
        <v>162.6</v>
      </c>
      <c r="Z28" s="45">
        <v>163</v>
      </c>
      <c r="AA28" s="46">
        <v>161.1</v>
      </c>
      <c r="AB28" s="45">
        <v>161.6</v>
      </c>
      <c r="AC28" s="46">
        <v>161.9</v>
      </c>
      <c r="AD28" s="45">
        <v>162.30000000000001</v>
      </c>
      <c r="AE28" s="46">
        <v>162.9</v>
      </c>
      <c r="AF28" s="45">
        <v>163</v>
      </c>
      <c r="AG28" s="46">
        <v>163.4</v>
      </c>
    </row>
    <row r="29" spans="1:33" x14ac:dyDescent="0.3">
      <c r="A29" s="49" t="s">
        <v>9</v>
      </c>
      <c r="B29" s="53">
        <v>0.35074653398470973</v>
      </c>
      <c r="G29" s="49" t="s">
        <v>25</v>
      </c>
      <c r="H29" t="s">
        <v>167</v>
      </c>
      <c r="I29" s="52">
        <f t="shared" si="0"/>
        <v>0.78563045522865071</v>
      </c>
      <c r="J29" s="45">
        <v>149.6</v>
      </c>
      <c r="K29" s="46">
        <v>151.5</v>
      </c>
      <c r="L29" s="45">
        <v>152.6</v>
      </c>
      <c r="M29" s="46">
        <v>153.19999999999999</v>
      </c>
      <c r="N29" s="45">
        <v>155.80000000000001</v>
      </c>
      <c r="O29" s="46">
        <v>154.9</v>
      </c>
      <c r="P29" s="45">
        <v>155.30000000000001</v>
      </c>
      <c r="Q29" s="46">
        <v>157.6</v>
      </c>
      <c r="R29" s="45">
        <v>157.69999999999999</v>
      </c>
      <c r="S29" s="46">
        <v>158.6</v>
      </c>
      <c r="T29" s="45">
        <v>159.80000000000001</v>
      </c>
      <c r="U29" s="46">
        <v>160.6</v>
      </c>
      <c r="V29" s="45">
        <v>161.19999999999999</v>
      </c>
      <c r="W29" s="46">
        <v>162.1</v>
      </c>
      <c r="X29" s="45">
        <v>163.30000000000001</v>
      </c>
      <c r="Y29" s="46">
        <v>164.4</v>
      </c>
      <c r="Z29" s="45">
        <v>165.1</v>
      </c>
      <c r="AA29" s="46">
        <v>165.8</v>
      </c>
      <c r="AB29" s="45">
        <v>166.3</v>
      </c>
      <c r="AC29" s="46">
        <v>166.9</v>
      </c>
      <c r="AD29" s="45">
        <v>167.6</v>
      </c>
      <c r="AE29" s="46">
        <v>168.2</v>
      </c>
      <c r="AF29" s="45">
        <v>168.5</v>
      </c>
      <c r="AG29" s="46">
        <v>168.9</v>
      </c>
    </row>
    <row r="30" spans="1:33" x14ac:dyDescent="0.3">
      <c r="A30" s="49" t="s">
        <v>5</v>
      </c>
      <c r="B30" s="53">
        <v>-0.2036224701816976</v>
      </c>
      <c r="G30" s="49" t="s">
        <v>26</v>
      </c>
      <c r="H30" t="s">
        <v>26</v>
      </c>
      <c r="I30" s="52">
        <f t="shared" si="0"/>
        <v>0.65313864265722477</v>
      </c>
      <c r="J30" s="45">
        <v>159.19999999999999</v>
      </c>
      <c r="K30" s="46">
        <v>159.5</v>
      </c>
      <c r="L30" s="45">
        <v>160.19999999999999</v>
      </c>
      <c r="M30" s="46">
        <v>160.30000000000001</v>
      </c>
      <c r="N30" s="45">
        <v>161.19999999999999</v>
      </c>
      <c r="O30" s="46">
        <v>161.69999999999999</v>
      </c>
      <c r="P30" s="45">
        <v>163.19999999999999</v>
      </c>
      <c r="Q30" s="46">
        <v>163.80000000000001</v>
      </c>
      <c r="R30" s="45">
        <v>163.69999999999999</v>
      </c>
      <c r="S30" s="46">
        <v>163.9</v>
      </c>
      <c r="T30" s="45">
        <v>164.3</v>
      </c>
      <c r="U30" s="46">
        <v>164.4</v>
      </c>
      <c r="V30" s="45">
        <v>164.7</v>
      </c>
      <c r="W30" s="46">
        <v>165.4</v>
      </c>
      <c r="X30" s="45">
        <v>166</v>
      </c>
      <c r="Y30" s="46">
        <v>166.9</v>
      </c>
      <c r="Z30" s="45">
        <v>167.9</v>
      </c>
      <c r="AA30" s="46">
        <v>169</v>
      </c>
      <c r="AB30" s="45">
        <v>171.4</v>
      </c>
      <c r="AC30" s="46">
        <v>172.3</v>
      </c>
      <c r="AD30" s="45">
        <v>173.1</v>
      </c>
      <c r="AE30" s="46">
        <v>173.4</v>
      </c>
      <c r="AF30" s="45">
        <v>173.7</v>
      </c>
      <c r="AG30" s="46">
        <v>174.1</v>
      </c>
    </row>
    <row r="31" spans="1:33" x14ac:dyDescent="0.3">
      <c r="G31" s="49" t="s">
        <v>27</v>
      </c>
      <c r="H31" t="s">
        <v>203</v>
      </c>
      <c r="I31" s="52">
        <f t="shared" si="0"/>
        <v>0.73372084561697026</v>
      </c>
      <c r="J31" s="45">
        <v>156.80000000000001</v>
      </c>
      <c r="K31" s="46">
        <v>155.80000000000001</v>
      </c>
      <c r="L31" s="45">
        <v>153.80000000000001</v>
      </c>
      <c r="M31" s="46">
        <v>155.4</v>
      </c>
      <c r="N31" s="45">
        <v>158.6</v>
      </c>
      <c r="O31" s="46">
        <v>158.80000000000001</v>
      </c>
      <c r="P31" s="45">
        <v>160.1</v>
      </c>
      <c r="Q31" s="46">
        <v>160</v>
      </c>
      <c r="R31" s="45">
        <v>160</v>
      </c>
      <c r="S31" s="46">
        <v>160.80000000000001</v>
      </c>
      <c r="T31" s="45">
        <v>162.19999999999999</v>
      </c>
      <c r="U31" s="46">
        <v>162.6</v>
      </c>
      <c r="V31" s="45">
        <v>163</v>
      </c>
      <c r="W31" s="46">
        <v>164.4</v>
      </c>
      <c r="X31" s="45">
        <v>167.2</v>
      </c>
      <c r="Y31" s="46">
        <v>168.8</v>
      </c>
      <c r="Z31" s="45">
        <v>168.4</v>
      </c>
      <c r="AA31" s="46">
        <v>169.4</v>
      </c>
      <c r="AB31" s="45">
        <v>169.7</v>
      </c>
      <c r="AC31" s="46">
        <v>171.2</v>
      </c>
      <c r="AD31" s="45">
        <v>170.9</v>
      </c>
      <c r="AE31" s="46">
        <v>172.1</v>
      </c>
      <c r="AF31" s="45">
        <v>173.6</v>
      </c>
      <c r="AG31" s="46">
        <v>175.8</v>
      </c>
    </row>
    <row r="32" spans="1:33" x14ac:dyDescent="0.3">
      <c r="G32" s="49" t="s">
        <v>28</v>
      </c>
      <c r="H32" t="s">
        <v>28</v>
      </c>
      <c r="I32" s="52">
        <f t="shared" si="0"/>
        <v>0.76560004102965407</v>
      </c>
      <c r="J32" s="45">
        <v>151.9</v>
      </c>
      <c r="K32" s="46">
        <v>153.4</v>
      </c>
      <c r="L32" s="45">
        <v>153.80000000000001</v>
      </c>
      <c r="M32" s="46">
        <v>154.4</v>
      </c>
      <c r="N32" s="45">
        <v>156.80000000000001</v>
      </c>
      <c r="O32" s="46">
        <v>157.6</v>
      </c>
      <c r="P32" s="45">
        <v>159</v>
      </c>
      <c r="Q32" s="46">
        <v>160</v>
      </c>
      <c r="R32" s="45">
        <v>160</v>
      </c>
      <c r="S32" s="46">
        <v>161</v>
      </c>
      <c r="T32" s="45">
        <v>161.4</v>
      </c>
      <c r="U32" s="46">
        <v>162</v>
      </c>
      <c r="V32" s="45">
        <v>162.69999999999999</v>
      </c>
      <c r="W32" s="46">
        <v>163.5</v>
      </c>
      <c r="X32" s="45">
        <v>164.6</v>
      </c>
      <c r="Y32" s="46">
        <v>166.8</v>
      </c>
      <c r="Z32" s="45">
        <v>167.5</v>
      </c>
      <c r="AA32" s="46">
        <v>167.5</v>
      </c>
      <c r="AB32" s="45">
        <v>168.4</v>
      </c>
      <c r="AC32" s="46">
        <v>169.1</v>
      </c>
      <c r="AD32" s="45">
        <v>169.7</v>
      </c>
      <c r="AE32" s="46">
        <v>170.5</v>
      </c>
      <c r="AF32" s="45">
        <v>171.1</v>
      </c>
      <c r="AG32" s="46">
        <v>172</v>
      </c>
    </row>
    <row r="33" spans="1:33" ht="28.8" x14ac:dyDescent="0.55000000000000004">
      <c r="A33" s="55" t="s">
        <v>207</v>
      </c>
      <c r="G33" s="49" t="s">
        <v>29</v>
      </c>
      <c r="H33" s="44" t="s">
        <v>204</v>
      </c>
      <c r="I33" s="52">
        <f t="shared" si="0"/>
        <v>0.74098995346190499</v>
      </c>
      <c r="J33" s="45">
        <v>157.30000000000001</v>
      </c>
      <c r="K33" s="46">
        <v>156.6</v>
      </c>
      <c r="L33" s="45">
        <v>156.80000000000001</v>
      </c>
      <c r="M33" s="46">
        <v>157.80000000000001</v>
      </c>
      <c r="N33" s="45">
        <v>160.4</v>
      </c>
      <c r="O33" s="46">
        <v>161.30000000000001</v>
      </c>
      <c r="P33" s="45">
        <v>162.5</v>
      </c>
      <c r="Q33" s="46">
        <v>163.19999999999999</v>
      </c>
      <c r="R33" s="45">
        <v>163.19999999999999</v>
      </c>
      <c r="S33" s="46">
        <v>165.5</v>
      </c>
      <c r="T33" s="45">
        <v>166.7</v>
      </c>
      <c r="U33" s="46">
        <v>166.2</v>
      </c>
      <c r="V33" s="45">
        <v>165.7</v>
      </c>
      <c r="W33" s="46">
        <v>166.1</v>
      </c>
      <c r="X33" s="45">
        <v>167.7</v>
      </c>
      <c r="Y33" s="46">
        <v>170.1</v>
      </c>
      <c r="Z33" s="45">
        <v>171.7</v>
      </c>
      <c r="AA33" s="46">
        <v>172.6</v>
      </c>
      <c r="AB33" s="45">
        <v>173.4</v>
      </c>
      <c r="AC33" s="46">
        <v>174.3</v>
      </c>
      <c r="AD33" s="45">
        <v>175.3</v>
      </c>
      <c r="AE33" s="46">
        <v>176.7</v>
      </c>
      <c r="AF33" s="45">
        <v>176.5</v>
      </c>
      <c r="AG33" s="46">
        <v>175.7</v>
      </c>
    </row>
    <row r="35" spans="1:33" ht="79.8" customHeight="1" x14ac:dyDescent="0.3">
      <c r="A35" s="56" t="s">
        <v>208</v>
      </c>
    </row>
  </sheetData>
  <mergeCells count="1">
    <mergeCell ref="A1:B1"/>
  </mergeCells>
  <conditionalFormatting sqref="B4:B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FF08-316E-4D6D-A3D1-CE0EF0AF0E4B}">
  <dimension ref="A1:AE42"/>
  <sheetViews>
    <sheetView zoomScale="70" zoomScaleNormal="70" workbookViewId="0">
      <selection activeCell="AC25" sqref="AC25"/>
    </sheetView>
  </sheetViews>
  <sheetFormatPr defaultRowHeight="14.4" x14ac:dyDescent="0.3"/>
  <cols>
    <col min="1" max="15" width="8.88671875" style="57"/>
    <col min="16" max="16" width="8.88671875" style="57" customWidth="1"/>
    <col min="17" max="24" width="8.88671875" style="57"/>
    <col min="25" max="25" width="31.6640625" style="57" bestFit="1" customWidth="1"/>
    <col min="26" max="26" width="33.77734375" style="57" customWidth="1"/>
    <col min="27" max="16384" width="8.88671875" style="57"/>
  </cols>
  <sheetData>
    <row r="1" spans="7:31" s="58" customFormat="1" ht="21" x14ac:dyDescent="0.4">
      <c r="G1" s="66" t="s">
        <v>210</v>
      </c>
      <c r="H1" s="66"/>
      <c r="I1" s="66"/>
      <c r="J1" s="66"/>
      <c r="K1" s="66"/>
      <c r="L1" s="66"/>
      <c r="M1" s="66"/>
      <c r="N1" s="66"/>
      <c r="O1" s="66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 spans="7:31" ht="14.4" customHeight="1" x14ac:dyDescent="0.3">
      <c r="T2" s="60"/>
      <c r="U2" s="60"/>
      <c r="V2" s="60"/>
      <c r="W2" s="60"/>
      <c r="X2" s="60"/>
      <c r="Y2" s="64" t="s">
        <v>209</v>
      </c>
      <c r="Z2" s="64"/>
      <c r="AA2" s="61"/>
      <c r="AB2" s="61"/>
      <c r="AC2" s="61"/>
      <c r="AD2" s="61"/>
      <c r="AE2" s="61"/>
    </row>
    <row r="3" spans="7:31" ht="14.4" customHeight="1" x14ac:dyDescent="0.3">
      <c r="T3" s="60"/>
      <c r="U3" s="60"/>
      <c r="V3" s="60"/>
      <c r="W3" s="60"/>
      <c r="X3" s="60"/>
      <c r="Y3" s="65"/>
      <c r="Z3" s="65"/>
      <c r="AA3" s="61"/>
      <c r="AB3" s="61"/>
      <c r="AC3" s="61"/>
      <c r="AD3" s="61"/>
      <c r="AE3" s="61"/>
    </row>
    <row r="4" spans="7:31" ht="14.4" customHeight="1" x14ac:dyDescent="0.3">
      <c r="T4" s="60"/>
      <c r="U4" s="60"/>
      <c r="V4" s="60"/>
      <c r="W4" s="60"/>
      <c r="X4" s="60"/>
      <c r="Y4" s="54" t="s">
        <v>206</v>
      </c>
      <c r="Z4" s="54" t="s">
        <v>211</v>
      </c>
      <c r="AA4" s="61"/>
      <c r="AB4" s="61"/>
      <c r="AC4" s="61"/>
      <c r="AD4" s="61"/>
      <c r="AE4" s="61"/>
    </row>
    <row r="5" spans="7:31" x14ac:dyDescent="0.3">
      <c r="Y5" s="49" t="s">
        <v>4</v>
      </c>
      <c r="Z5" s="62">
        <v>0.84191192019168415</v>
      </c>
    </row>
    <row r="6" spans="7:31" x14ac:dyDescent="0.3">
      <c r="Y6" s="49" t="s">
        <v>7</v>
      </c>
      <c r="Z6" s="62">
        <v>0.82620259475660895</v>
      </c>
    </row>
    <row r="7" spans="7:31" x14ac:dyDescent="0.3">
      <c r="Y7" s="49" t="s">
        <v>24</v>
      </c>
      <c r="Z7" s="62">
        <v>0.81520166268737893</v>
      </c>
    </row>
    <row r="8" spans="7:31" x14ac:dyDescent="0.3">
      <c r="Y8" s="49" t="s">
        <v>25</v>
      </c>
      <c r="Z8" s="62">
        <v>0.78563045522865071</v>
      </c>
    </row>
    <row r="9" spans="7:31" x14ac:dyDescent="0.3">
      <c r="Y9" s="49" t="s">
        <v>28</v>
      </c>
      <c r="Z9" s="62">
        <v>0.76560004102965407</v>
      </c>
    </row>
    <row r="10" spans="7:31" x14ac:dyDescent="0.3">
      <c r="Y10" s="49" t="s">
        <v>13</v>
      </c>
      <c r="Z10" s="62">
        <v>0.75260403886846317</v>
      </c>
    </row>
    <row r="11" spans="7:31" x14ac:dyDescent="0.3">
      <c r="Y11" s="49" t="s">
        <v>18</v>
      </c>
      <c r="Z11" s="62">
        <v>0.74869562674882939</v>
      </c>
    </row>
    <row r="12" spans="7:31" x14ac:dyDescent="0.3">
      <c r="Y12" s="49" t="s">
        <v>29</v>
      </c>
      <c r="Z12" s="62">
        <v>0.74098995346190499</v>
      </c>
    </row>
    <row r="13" spans="7:31" x14ac:dyDescent="0.3">
      <c r="Y13" s="49" t="s">
        <v>19</v>
      </c>
      <c r="Z13" s="62">
        <v>0.7393580301817575</v>
      </c>
    </row>
    <row r="14" spans="7:31" x14ac:dyDescent="0.3">
      <c r="Y14" s="49" t="s">
        <v>23</v>
      </c>
      <c r="Z14" s="62">
        <v>0.73881995293995806</v>
      </c>
    </row>
    <row r="15" spans="7:31" x14ac:dyDescent="0.3">
      <c r="Y15" s="49" t="s">
        <v>17</v>
      </c>
      <c r="Z15" s="62">
        <v>0.73718735666666269</v>
      </c>
    </row>
    <row r="16" spans="7:31" x14ac:dyDescent="0.3">
      <c r="Y16" s="49" t="s">
        <v>21</v>
      </c>
      <c r="Z16" s="62">
        <v>0.73695384515053841</v>
      </c>
    </row>
    <row r="17" spans="1:26" x14ac:dyDescent="0.3">
      <c r="Y17" s="49" t="s">
        <v>27</v>
      </c>
      <c r="Z17" s="62">
        <v>0.73372084561697026</v>
      </c>
    </row>
    <row r="18" spans="1:26" x14ac:dyDescent="0.3">
      <c r="A18" s="67" t="s">
        <v>213</v>
      </c>
      <c r="B18" s="68"/>
      <c r="C18" s="68"/>
      <c r="D18" s="68"/>
      <c r="E18" s="68"/>
      <c r="F18" s="68"/>
      <c r="G18" s="68"/>
      <c r="H18" s="68"/>
      <c r="I18" s="69" t="s">
        <v>217</v>
      </c>
      <c r="J18" s="70"/>
      <c r="K18" s="70"/>
      <c r="L18" s="70"/>
      <c r="M18" s="70"/>
      <c r="N18" s="70"/>
      <c r="O18" s="70"/>
      <c r="P18" s="70"/>
      <c r="Q18" s="69" t="s">
        <v>214</v>
      </c>
      <c r="R18" s="70"/>
      <c r="S18" s="70"/>
      <c r="T18" s="70"/>
      <c r="U18" s="70"/>
      <c r="V18" s="70"/>
      <c r="W18" s="70"/>
      <c r="X18" s="70"/>
      <c r="Y18" s="49" t="s">
        <v>22</v>
      </c>
      <c r="Z18" s="62">
        <v>0.73037374022525769</v>
      </c>
    </row>
    <row r="19" spans="1:26" x14ac:dyDescent="0.3">
      <c r="A19" s="68"/>
      <c r="B19" s="68"/>
      <c r="C19" s="68"/>
      <c r="D19" s="68"/>
      <c r="E19" s="68"/>
      <c r="F19" s="68"/>
      <c r="G19" s="68"/>
      <c r="H19" s="68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49" t="s">
        <v>14</v>
      </c>
      <c r="Z19" s="62">
        <v>0.71816936627720163</v>
      </c>
    </row>
    <row r="20" spans="1:26" ht="45" customHeight="1" x14ac:dyDescent="0.3">
      <c r="A20" s="68"/>
      <c r="B20" s="68"/>
      <c r="C20" s="68"/>
      <c r="D20" s="68"/>
      <c r="E20" s="68"/>
      <c r="F20" s="68"/>
      <c r="G20" s="68"/>
      <c r="H20" s="68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49" t="s">
        <v>15</v>
      </c>
      <c r="Z20" s="62">
        <v>0.71771593094288821</v>
      </c>
    </row>
    <row r="21" spans="1:26" x14ac:dyDescent="0.3">
      <c r="Y21" s="49" t="s">
        <v>20</v>
      </c>
      <c r="Z21" s="62">
        <v>0.69787802521406628</v>
      </c>
    </row>
    <row r="22" spans="1:26" x14ac:dyDescent="0.3">
      <c r="Y22" s="49" t="s">
        <v>16</v>
      </c>
      <c r="Z22" s="62">
        <v>0.68867161411370348</v>
      </c>
    </row>
    <row r="23" spans="1:26" x14ac:dyDescent="0.3">
      <c r="Y23" s="49" t="s">
        <v>26</v>
      </c>
      <c r="Z23" s="62">
        <v>0.65313864265722477</v>
      </c>
    </row>
    <row r="24" spans="1:26" x14ac:dyDescent="0.3">
      <c r="Y24" s="49" t="s">
        <v>6</v>
      </c>
      <c r="Z24" s="62">
        <v>0.63436438765675618</v>
      </c>
    </row>
    <row r="25" spans="1:26" x14ac:dyDescent="0.3">
      <c r="Y25" s="49" t="s">
        <v>8</v>
      </c>
      <c r="Z25" s="62">
        <v>0.59139323105135344</v>
      </c>
    </row>
    <row r="26" spans="1:26" x14ac:dyDescent="0.3">
      <c r="Y26" s="49" t="s">
        <v>12</v>
      </c>
      <c r="Z26" s="62">
        <v>0.59053727341757856</v>
      </c>
    </row>
    <row r="27" spans="1:26" x14ac:dyDescent="0.3">
      <c r="Y27" s="49" t="s">
        <v>11</v>
      </c>
      <c r="Z27" s="62">
        <v>0.56709729181669644</v>
      </c>
    </row>
    <row r="28" spans="1:26" x14ac:dyDescent="0.3">
      <c r="Y28" s="49" t="s">
        <v>3</v>
      </c>
      <c r="Z28" s="62">
        <v>0.50782673928104072</v>
      </c>
    </row>
    <row r="29" spans="1:26" x14ac:dyDescent="0.3">
      <c r="Y29" s="49" t="s">
        <v>10</v>
      </c>
      <c r="Z29" s="62">
        <v>0.36427003644529937</v>
      </c>
    </row>
    <row r="30" spans="1:26" x14ac:dyDescent="0.3">
      <c r="Y30" s="49" t="s">
        <v>9</v>
      </c>
      <c r="Z30" s="62">
        <v>0.35074653398470973</v>
      </c>
    </row>
    <row r="31" spans="1:26" x14ac:dyDescent="0.3">
      <c r="Y31" s="49" t="s">
        <v>5</v>
      </c>
      <c r="Z31" s="62">
        <v>-0.2036224701816976</v>
      </c>
    </row>
    <row r="32" spans="1:26" x14ac:dyDescent="0.3">
      <c r="Y32" s="71" t="s">
        <v>215</v>
      </c>
      <c r="Z32" s="72"/>
    </row>
    <row r="33" spans="1:26" x14ac:dyDescent="0.3">
      <c r="Y33" s="68"/>
      <c r="Z33" s="68"/>
    </row>
    <row r="34" spans="1:26" x14ac:dyDescent="0.3">
      <c r="Y34" s="68"/>
      <c r="Z34" s="68"/>
    </row>
    <row r="35" spans="1:26" x14ac:dyDescent="0.3">
      <c r="Y35" s="68"/>
      <c r="Z35" s="68"/>
    </row>
    <row r="36" spans="1:26" x14ac:dyDescent="0.3">
      <c r="Y36" s="68"/>
      <c r="Z36" s="68"/>
    </row>
    <row r="37" spans="1:26" x14ac:dyDescent="0.3">
      <c r="Y37" s="68"/>
      <c r="Z37" s="68"/>
    </row>
    <row r="38" spans="1:26" x14ac:dyDescent="0.3">
      <c r="Y38" s="68"/>
      <c r="Z38" s="68"/>
    </row>
    <row r="39" spans="1:26" x14ac:dyDescent="0.3">
      <c r="A39" s="67" t="s">
        <v>212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7" t="s">
        <v>216</v>
      </c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x14ac:dyDescent="0.3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x14ac:dyDescent="0.3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41.4" customHeight="1" x14ac:dyDescent="0.3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</sheetData>
  <mergeCells count="8">
    <mergeCell ref="Y2:Z3"/>
    <mergeCell ref="Y32:Z42"/>
    <mergeCell ref="G1:O1"/>
    <mergeCell ref="A18:H20"/>
    <mergeCell ref="I18:P20"/>
    <mergeCell ref="Q18:X20"/>
    <mergeCell ref="A39:M42"/>
    <mergeCell ref="N39:X42"/>
  </mergeCells>
  <phoneticPr fontId="9" type="noConversion"/>
  <conditionalFormatting sqref="Z5:Z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G A A B Q S w M E F A A C A A g A S K z K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I r M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K z K W n D 3 7 P w n A w A A j h g A A B M A H A B G b 3 J t d W x h c y 9 T Z W N 0 a W 9 u M S 5 t I K I Y A C i g F A A A A A A A A A A A A A A A A A A A A A A A A A A A A O 1 W U W / a M B B + R + I / W O k L S B k a s O 1 h E w 9 V a F c m b W O F V p r K V B n n S K w 6 d m Q 7 U F T 1 v + + c 0 J V S p + 3 7 w g O B u / P 5 O / v u y 2 e A W a 4 k m V X P / p d 2 q 9 0 y K d U Q k 2 M h r i c y 5 t R 9 w + 3 1 R W 7 V 9 X G u u R g M y Y g I s O 0 W w c 9 M F Z o B W i K z 7 o 0 V K z K Q t n P K B f Q i J S 3 + M Z 0 g + r y 4 M K D N Q q u U 2 8 V Y b a R Q N D a L M b W U H E s q t p Y z Q 7 5 h M g n b R U Q N k J k t 4 i 3 h D g O J p h M y k S t B H c 7 F i 9 g 6 / W 6 P m X X Q D a / G I H j G L e h R E A Y h i Z Q o M m l G w / c h O Z F M x V w m o / 7 g 4 y A k v w p l Y W a 3 A k a P P 3 s / l I Q / 3 b A q 9 C i Y a p W h L y Z n Q G O s J s C q 5 3 S J g T v P z t 6 p z i Q k V z s 7 4 p 0 x K q g 2 I 6 u L / Z R R S m W C G e f b H B 7 T z T W V Z q V 0 V i F 2 T t P x 7 B / e 3 Q X u 7 p T G 6 i x G E Q u 3 9 j 4 k d 8 F v o M 4 4 k f b T h 5 5 L U F q / 4 4 2 k z 2 I j 0 E C F I V T G J N c q L p g 1 D 0 G y y J a g q 8 V A b R m z 4 i b 1 + E + S x L e K i 5 v X M v / k u 9 1 X 1 O s / 1 Q X 3 O i 4 h A e u O z O e c F s L A q 1 X N i o T q M g j b d V U N A u i t L z L n z L s R t s k 7 K p h K l e C M L G E N m i Z + S B r y c r o y d + A h M Z K y G / f c A F h D w L K e r 3 y l 4 h L h i 6 m p R K N a U s Z U G c y l V b e c U e k t O x L K p t j / / u 3 s p m q f u l X V Z d X H n a n C 7 C X / 1 2 m n B Y h y r e B J a m s W A p 5 j T B I s u r o 8 J I 5 1 z c n j I A j r 6 8 V y g n K l q 4 Z l K s s K i W f h L t c T f Q 4 M J 6 C k Q h d O M w T h a M z X 5 N h H d W m m O J M K u Y w w v O M y E 6 x c R 3 m H i R s G Q l A J W L H H / x W w C z E V d w R 3 4 L 9 / 5 A / k W a Q 3 b K h z t d n j o x k I 3 N f Z O g c c E x K g L C W O h v w s 1 H + V h p 7 u 6 T j o D Q R S h 7 n / B t B 9 P + q 5 5 l n m Q r C 7 a k E / A 9 w v E T 8 Q o V v b c 4 n 2 O 7 U O 6 6 A G 6 x M g X q j n k A v K M O S S i m K P 6 H f 2 0 n o I d I D v r O 9 U M 5 3 u f u B z F 6 + f L A w f y q n D P a z B f Y B q H 3 m 7 x W V N r n 2 R c B S 8 / C o e d I N G K z R a o d E K j V Z o t E K j F R q t 0 G i F 2 l f x s N E K j V Z o t E K j F R q t 0 G i F R i v 8 f 1 r h L 1 B L A Q I t A B Q A A g A I A E i s y l o Q T L w G p g A A A P Y A A A A S A A A A A A A A A A A A A A A A A A A A A A B D b 2 5 m a W c v U G F j a 2 F n Z S 5 4 b W x Q S w E C L Q A U A A I A C A B I r M p a D 8 r p q 6 Q A A A D p A A A A E w A A A A A A A A A A A A A A A A D y A A A A W 0 N v b n R l b n R f V H l w Z X N d L n h t b F B L A Q I t A B Q A A g A I A E i s y l p w 9 + z 8 J w M A A I 4 Y A A A T A A A A A A A A A A A A A A A A A O M B A A B G b 3 J t d W x h c y 9 T Z W N 0 a W 9 u M S 5 t U E s F B g A A A A A D A A M A w g A A A F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N v A A A A A A A A s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T B j Z j c x M S 1 j Y 2 U 1 L T R l N G M t O G M w N S 0 y M G Y 2 N G U 5 N m Y 1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Q S V 9 J b m R l e F 9 K Y W 4 x M 1 9 B c H I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N i I g L z 4 8 R W 5 0 c n k g V H l w Z T 0 i R m l s b E x h c 3 R V c G R h d G V k I i B W Y W x 1 Z T 0 i Z D I w M j U t M D Y t M D l U M D c 6 M D M 6 N D M u M D E 4 O D A 0 N V o i I C 8 + P E V u d H J 5 I F R 5 c G U 9 I k Z p b G x D b 2 x 1 b W 5 U e X B l c y I g V m F s d W U 9 I n N C Z 0 1 H Q l F V R k J R V U Z C U V V G Q l F V R k J R V U Z C U V V H Q l F V R k J R V U Z C U V V G I i A v P j x F b n R y e S B U e X B l P S J G a W x s Q 2 9 s d W 1 u T m F t Z X M i I F Z h b H V l P S J z W y Z x d W 9 0 O 1 N l Y 3 R v c i Z x d W 9 0 O y w m c X V v d D t Z Z W F y J n F 1 b 3 Q 7 L C Z x d W 9 0 O 0 1 v b n R o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h v d X N p b m c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9 B d X R v U m V t b 3 Z l Z E N v b H V t b n M x L n t T Z W N 0 b 3 I s M H 0 m c X V v d D s s J n F 1 b 3 Q 7 U 2 V j d G l v b j E v Q W x s X 0 l u Z G l h X 0 l u Z G V 4 X 1 V w d G 9 f Q X B y a W w y M y 9 B d X R v U m V t b 3 Z l Z E N v b H V t b n M x L n t Z Z W F y L D F 9 J n F 1 b 3 Q 7 L C Z x d W 9 0 O 1 N l Y 3 R p b 2 4 x L 0 F s b F 9 J b m R p Y V 9 J b m R l e F 9 V c H R v X 0 F w c m l s M j M v Q X V 0 b 1 J l b W 9 2 Z W R D b 2 x 1 b W 5 z M S 5 7 T W 9 u d G g s M n 0 m c X V v d D s s J n F 1 b 3 Q 7 U 2 V j d G l v b j E v Q W x s X 0 l u Z G l h X 0 l u Z G V 4 X 1 V w d G 9 f Q X B y a W w y M y 9 B d X R v U m V t b 3 Z l Z E N v b H V t b n M x L n t D Z X J l Y W x z I G F u Z C B w c m 9 k d W N 0 c y w z f S Z x d W 9 0 O y w m c X V v d D t T Z W N 0 a W 9 u M S 9 B b G x f S W 5 k a W F f S W 5 k Z X h f V X B 0 b 1 9 B c H J p b D I z L 0 F 1 d G 9 S Z W 1 v d m V k Q 2 9 s d W 1 u c z E u e 0 1 l Y X Q g Y W 5 k I G Z p c 2 g s N H 0 m c X V v d D s s J n F 1 b 3 Q 7 U 2 V j d G l v b j E v Q W x s X 0 l u Z G l h X 0 l u Z G V 4 X 1 V w d G 9 f Q X B y a W w y M y 9 B d X R v U m V t b 3 Z l Z E N v b H V t b n M x L n t F Z 2 c s N X 0 m c X V v d D s s J n F 1 b 3 Q 7 U 2 V j d G l v b j E v Q W x s X 0 l u Z G l h X 0 l u Z G V 4 X 1 V w d G 9 f Q X B y a W w y M y 9 B d X R v U m V t b 3 Z l Z E N v b H V t b n M x L n t N a W x r I G F u Z C B w c m 9 k d W N 0 c y w 2 f S Z x d W 9 0 O y w m c X V v d D t T Z W N 0 a W 9 u M S 9 B b G x f S W 5 k a W F f S W 5 k Z X h f V X B 0 b 1 9 B c H J p b D I z L 0 F 1 d G 9 S Z W 1 v d m V k Q 2 9 s d W 1 u c z E u e 0 9 p b H M g Y W 5 k I G Z h d H M s N 3 0 m c X V v d D s s J n F 1 b 3 Q 7 U 2 V j d G l v b j E v Q W x s X 0 l u Z G l h X 0 l u Z G V 4 X 1 V w d G 9 f Q X B y a W w y M y 9 B d X R v U m V t b 3 Z l Z E N v b H V t b n M x L n t G c n V p d H M s O H 0 m c X V v d D s s J n F 1 b 3 Q 7 U 2 V j d G l v b j E v Q W x s X 0 l u Z G l h X 0 l u Z G V 4 X 1 V w d G 9 f Q X B y a W w y M y 9 B d X R v U m V t b 3 Z l Z E N v b H V t b n M x L n t W Z W d l d G F i b G V z L D l 9 J n F 1 b 3 Q 7 L C Z x d W 9 0 O 1 N l Y 3 R p b 2 4 x L 0 F s b F 9 J b m R p Y V 9 J b m R l e F 9 V c H R v X 0 F w c m l s M j M v Q X V 0 b 1 J l b W 9 2 Z W R D b 2 x 1 b W 5 z M S 5 7 U H V s c 2 V z I G F u Z C B w c m 9 k d W N 0 c y w x M H 0 m c X V v d D s s J n F 1 b 3 Q 7 U 2 V j d G l v b j E v Q W x s X 0 l u Z G l h X 0 l u Z G V 4 X 1 V w d G 9 f Q X B y a W w y M y 9 B d X R v U m V t b 3 Z l Z E N v b H V t b n M x L n t T d W d h c i B h b m Q g Q 2 9 u Z m V j d G l v b m V y e S w x M X 0 m c X V v d D s s J n F 1 b 3 Q 7 U 2 V j d G l v b j E v Q W x s X 0 l u Z G l h X 0 l u Z G V 4 X 1 V w d G 9 f Q X B y a W w y M y 9 B d X R v U m V t b 3 Z l Z E N v b H V t b n M x L n t T c G l j Z X M s M T J 9 J n F 1 b 3 Q 7 L C Z x d W 9 0 O 1 N l Y 3 R p b 2 4 x L 0 F s b F 9 J b m R p Y V 9 J b m R l e F 9 V c H R v X 0 F w c m l s M j M v Q X V 0 b 1 J l b W 9 2 Z W R D b 2 x 1 b W 5 z M S 5 7 T m 9 u L W F s Y 2 9 o b 2 x p Y y B i Z X Z l c m F n Z X M s M T N 9 J n F 1 b 3 Q 7 L C Z x d W 9 0 O 1 N l Y 3 R p b 2 4 x L 0 F s b F 9 J b m R p Y V 9 J b m R l e F 9 V c H R v X 0 F w c m l s M j M v Q X V 0 b 1 J l b W 9 2 Z W R D b 2 x 1 b W 5 z M S 5 7 U H J l c G F y Z W Q g b W V h b H M s I H N u Y W N r c y w g c 3 d l Z X R z I G V 0 Y y 4 s M T R 9 J n F 1 b 3 Q 7 L C Z x d W 9 0 O 1 N l Y 3 R p b 2 4 x L 0 F s b F 9 J b m R p Y V 9 J b m R l e F 9 V c H R v X 0 F w c m l s M j M v Q X V 0 b 1 J l b W 9 2 Z W R D b 2 x 1 b W 5 z M S 5 7 R m 9 v Z C B h b m Q g Y m V 2 Z X J h Z 2 V z L D E 1 f S Z x d W 9 0 O y w m c X V v d D t T Z W N 0 a W 9 u M S 9 B b G x f S W 5 k a W F f S W 5 k Z X h f V X B 0 b 1 9 B c H J p b D I z L 0 F 1 d G 9 S Z W 1 v d m V k Q 2 9 s d W 1 u c z E u e 1 B h b i w g d G 9 i Y W N j b y B h b m Q g a W 5 0 b 3 h p Y 2 F u d H M s M T Z 9 J n F 1 b 3 Q 7 L C Z x d W 9 0 O 1 N l Y 3 R p b 2 4 x L 0 F s b F 9 J b m R p Y V 9 J b m R l e F 9 V c H R v X 0 F w c m l s M j M v Q X V 0 b 1 J l b W 9 2 Z W R D b 2 x 1 b W 5 z M S 5 7 Q 2 x v d G h p b m c s M T d 9 J n F 1 b 3 Q 7 L C Z x d W 9 0 O 1 N l Y 3 R p b 2 4 x L 0 F s b F 9 J b m R p Y V 9 J b m R l e F 9 V c H R v X 0 F w c m l s M j M v Q X V 0 b 1 J l b W 9 2 Z W R D b 2 x 1 b W 5 z M S 5 7 R m 9 v d H d l Y X I s M T h 9 J n F 1 b 3 Q 7 L C Z x d W 9 0 O 1 N l Y 3 R p b 2 4 x L 0 F s b F 9 J b m R p Y V 9 J b m R l e F 9 V c H R v X 0 F w c m l s M j M v Q X V 0 b 1 J l b W 9 2 Z W R D b 2 x 1 b W 5 z M S 5 7 Q 2 x v d G h p b m c g Y W 5 k I G Z v b 3 R 3 Z W F y L D E 5 f S Z x d W 9 0 O y w m c X V v d D t T Z W N 0 a W 9 u M S 9 B b G x f S W 5 k a W F f S W 5 k Z X h f V X B 0 b 1 9 B c H J p b D I z L 0 F 1 d G 9 S Z W 1 v d m V k Q 2 9 s d W 1 u c z E u e 0 h v d X N p b m c s M j B 9 J n F 1 b 3 Q 7 L C Z x d W 9 0 O 1 N l Y 3 R p b 2 4 x L 0 F s b F 9 J b m R p Y V 9 J b m R l e F 9 V c H R v X 0 F w c m l s M j M v Q X V 0 b 1 J l b W 9 2 Z W R D b 2 x 1 b W 5 z M S 5 7 R n V l b C B h b m Q g b G l n a H Q s M j F 9 J n F 1 b 3 Q 7 L C Z x d W 9 0 O 1 N l Y 3 R p b 2 4 x L 0 F s b F 9 J b m R p Y V 9 J b m R l e F 9 V c H R v X 0 F w c m l s M j M v Q X V 0 b 1 J l b W 9 2 Z W R D b 2 x 1 b W 5 z M S 5 7 S G 9 1 c 2 V o b 2 x k I G d v b 2 R z I G F u Z C B z Z X J 2 a W N l c y w y M n 0 m c X V v d D s s J n F 1 b 3 Q 7 U 2 V j d G l v b j E v Q W x s X 0 l u Z G l h X 0 l u Z G V 4 X 1 V w d G 9 f Q X B y a W w y M y 9 B d X R v U m V t b 3 Z l Z E N v b H V t b n M x L n t I Z W F s d G g s M j N 9 J n F 1 b 3 Q 7 L C Z x d W 9 0 O 1 N l Y 3 R p b 2 4 x L 0 F s b F 9 J b m R p Y V 9 J b m R l e F 9 V c H R v X 0 F w c m l s M j M v Q X V 0 b 1 J l b W 9 2 Z W R D b 2 x 1 b W 5 z M S 5 7 V H J h b n N w b 3 J 0 I G F u Z C B j b 2 1 t d W 5 p Y 2 F 0 a W 9 u L D I 0 f S Z x d W 9 0 O y w m c X V v d D t T Z W N 0 a W 9 u M S 9 B b G x f S W 5 k a W F f S W 5 k Z X h f V X B 0 b 1 9 B c H J p b D I z L 0 F 1 d G 9 S Z W 1 v d m V k Q 2 9 s d W 1 u c z E u e 1 J l Y 3 J l Y X R p b 2 4 g Y W 5 k I G F t d X N l b W V u d C w y N X 0 m c X V v d D s s J n F 1 b 3 Q 7 U 2 V j d G l v b j E v Q W x s X 0 l u Z G l h X 0 l u Z G V 4 X 1 V w d G 9 f Q X B y a W w y M y 9 B d X R v U m V t b 3 Z l Z E N v b H V t b n M x L n t F Z H V j Y X R p b 2 4 s M j Z 9 J n F 1 b 3 Q 7 L C Z x d W 9 0 O 1 N l Y 3 R p b 2 4 x L 0 F s b F 9 J b m R p Y V 9 J b m R l e F 9 V c H R v X 0 F w c m l s M j M v Q X V 0 b 1 J l b W 9 2 Z W R D b 2 x 1 b W 5 z M S 5 7 U G V y c 2 9 u Y W w g Y 2 F y Z S B h b m Q g Z W Z m Z W N 0 c y w y N 3 0 m c X V v d D s s J n F 1 b 3 Q 7 U 2 V j d G l v b j E v Q W x s X 0 l u Z G l h X 0 l u Z G V 4 X 1 V w d G 9 f Q X B y a W w y M y 9 B d X R v U m V t b 3 Z l Z E N v b H V t b n M x L n t N a X N j Z W x s Y W 5 l b 3 V z L D I 4 f S Z x d W 9 0 O y w m c X V v d D t T Z W N 0 a W 9 u M S 9 B b G x f S W 5 k a W F f S W 5 k Z X h f V X B 0 b 1 9 B c H J p b D I z L 0 F 1 d G 9 S Z W 1 v d m V k Q 2 9 s d W 1 u c z E u e 0 d l b m V y Y W w g a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L 0 F 1 d G 9 S Z W 1 v d m V k Q 2 9 s d W 1 u c z E u e 1 N l Y 3 R v c i w w f S Z x d W 9 0 O y w m c X V v d D t T Z W N 0 a W 9 u M S 9 B b G x f S W 5 k a W F f S W 5 k Z X h f V X B 0 b 1 9 B c H J p b D I z L 0 F 1 d G 9 S Z W 1 v d m V k Q 2 9 s d W 1 u c z E u e 1 l l Y X I s M X 0 m c X V v d D s s J n F 1 b 3 Q 7 U 2 V j d G l v b j E v Q W x s X 0 l u Z G l h X 0 l u Z G V 4 X 1 V w d G 9 f Q X B y a W w y M y 9 B d X R v U m V t b 3 Z l Z E N v b H V t b n M x L n t N b 2 5 0 a C w y f S Z x d W 9 0 O y w m c X V v d D t T Z W N 0 a W 9 u M S 9 B b G x f S W 5 k a W F f S W 5 k Z X h f V X B 0 b 1 9 B c H J p b D I z L 0 F 1 d G 9 S Z W 1 v d m V k Q 2 9 s d W 1 u c z E u e 0 N l c m V h b H M g Y W 5 k I H B y b 2 R 1 Y 3 R z L D N 9 J n F 1 b 3 Q 7 L C Z x d W 9 0 O 1 N l Y 3 R p b 2 4 x L 0 F s b F 9 J b m R p Y V 9 J b m R l e F 9 V c H R v X 0 F w c m l s M j M v Q X V 0 b 1 J l b W 9 2 Z W R D b 2 x 1 b W 5 z M S 5 7 T W V h d C B h b m Q g Z m l z a C w 0 f S Z x d W 9 0 O y w m c X V v d D t T Z W N 0 a W 9 u M S 9 B b G x f S W 5 k a W F f S W 5 k Z X h f V X B 0 b 1 9 B c H J p b D I z L 0 F 1 d G 9 S Z W 1 v d m V k Q 2 9 s d W 1 u c z E u e 0 V n Z y w 1 f S Z x d W 9 0 O y w m c X V v d D t T Z W N 0 a W 9 u M S 9 B b G x f S W 5 k a W F f S W 5 k Z X h f V X B 0 b 1 9 B c H J p b D I z L 0 F 1 d G 9 S Z W 1 v d m V k Q 2 9 s d W 1 u c z E u e 0 1 p b G s g Y W 5 k I H B y b 2 R 1 Y 3 R z L D Z 9 J n F 1 b 3 Q 7 L C Z x d W 9 0 O 1 N l Y 3 R p b 2 4 x L 0 F s b F 9 J b m R p Y V 9 J b m R l e F 9 V c H R v X 0 F w c m l s M j M v Q X V 0 b 1 J l b W 9 2 Z W R D b 2 x 1 b W 5 z M S 5 7 T 2 l s c y B h b m Q g Z m F 0 c y w 3 f S Z x d W 9 0 O y w m c X V v d D t T Z W N 0 a W 9 u M S 9 B b G x f S W 5 k a W F f S W 5 k Z X h f V X B 0 b 1 9 B c H J p b D I z L 0 F 1 d G 9 S Z W 1 v d m V k Q 2 9 s d W 1 u c z E u e 0 Z y d W l 0 c y w 4 f S Z x d W 9 0 O y w m c X V v d D t T Z W N 0 a W 9 u M S 9 B b G x f S W 5 k a W F f S W 5 k Z X h f V X B 0 b 1 9 B c H J p b D I z L 0 F 1 d G 9 S Z W 1 v d m V k Q 2 9 s d W 1 u c z E u e 1 Z l Z 2 V 0 Y W J s Z X M s O X 0 m c X V v d D s s J n F 1 b 3 Q 7 U 2 V j d G l v b j E v Q W x s X 0 l u Z G l h X 0 l u Z G V 4 X 1 V w d G 9 f Q X B y a W w y M y 9 B d X R v U m V t b 3 Z l Z E N v b H V t b n M x L n t Q d W x z Z X M g Y W 5 k I H B y b 2 R 1 Y 3 R z L D E w f S Z x d W 9 0 O y w m c X V v d D t T Z W N 0 a W 9 u M S 9 B b G x f S W 5 k a W F f S W 5 k Z X h f V X B 0 b 1 9 B c H J p b D I z L 0 F 1 d G 9 S Z W 1 v d m V k Q 2 9 s d W 1 u c z E u e 1 N 1 Z 2 F y I G F u Z C B D b 2 5 m Z W N 0 a W 9 u Z X J 5 L D E x f S Z x d W 9 0 O y w m c X V v d D t T Z W N 0 a W 9 u M S 9 B b G x f S W 5 k a W F f S W 5 k Z X h f V X B 0 b 1 9 B c H J p b D I z L 0 F 1 d G 9 S Z W 1 v d m V k Q 2 9 s d W 1 u c z E u e 1 N w a W N l c y w x M n 0 m c X V v d D s s J n F 1 b 3 Q 7 U 2 V j d G l v b j E v Q W x s X 0 l u Z G l h X 0 l u Z G V 4 X 1 V w d G 9 f Q X B y a W w y M y 9 B d X R v U m V t b 3 Z l Z E N v b H V t b n M x L n t O b 2 4 t Y W x j b 2 h v b G l j I G J l d m V y Y W d l c y w x M 3 0 m c X V v d D s s J n F 1 b 3 Q 7 U 2 V j d G l v b j E v Q W x s X 0 l u Z G l h X 0 l u Z G V 4 X 1 V w d G 9 f Q X B y a W w y M y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9 B d X R v U m V t b 3 Z l Z E N v b H V t b n M x L n t G b 2 9 k I G F u Z C B i Z X Z l c m F n Z X M s M T V 9 J n F 1 b 3 Q 7 L C Z x d W 9 0 O 1 N l Y 3 R p b 2 4 x L 0 F s b F 9 J b m R p Y V 9 J b m R l e F 9 V c H R v X 0 F w c m l s M j M v Q X V 0 b 1 J l b W 9 2 Z W R D b 2 x 1 b W 5 z M S 5 7 U G F u L C B 0 b 2 J h Y 2 N v I G F u Z C B p b n R v e G l j Y W 5 0 c y w x N n 0 m c X V v d D s s J n F 1 b 3 Q 7 U 2 V j d G l v b j E v Q W x s X 0 l u Z G l h X 0 l u Z G V 4 X 1 V w d G 9 f Q X B y a W w y M y 9 B d X R v U m V t b 3 Z l Z E N v b H V t b n M x L n t D b G 9 0 a G l u Z y w x N 3 0 m c X V v d D s s J n F 1 b 3 Q 7 U 2 V j d G l v b j E v Q W x s X 0 l u Z G l h X 0 l u Z G V 4 X 1 V w d G 9 f Q X B y a W w y M y 9 B d X R v U m V t b 3 Z l Z E N v b H V t b n M x L n t G b 2 9 0 d 2 V h c i w x O H 0 m c X V v d D s s J n F 1 b 3 Q 7 U 2 V j d G l v b j E v Q W x s X 0 l u Z G l h X 0 l u Z G V 4 X 1 V w d G 9 f Q X B y a W w y M y 9 B d X R v U m V t b 3 Z l Z E N v b H V t b n M x L n t D b G 9 0 a G l u Z y B h b m Q g Z m 9 v d H d l Y X I s M T l 9 J n F 1 b 3 Q 7 L C Z x d W 9 0 O 1 N l Y 3 R p b 2 4 x L 0 F s b F 9 J b m R p Y V 9 J b m R l e F 9 V c H R v X 0 F w c m l s M j M v Q X V 0 b 1 J l b W 9 2 Z W R D b 2 x 1 b W 5 z M S 5 7 S G 9 1 c 2 l u Z y w y M H 0 m c X V v d D s s J n F 1 b 3 Q 7 U 2 V j d G l v b j E v Q W x s X 0 l u Z G l h X 0 l u Z G V 4 X 1 V w d G 9 f Q X B y a W w y M y 9 B d X R v U m V t b 3 Z l Z E N v b H V t b n M x L n t G d W V s I G F u Z C B s a W d o d C w y M X 0 m c X V v d D s s J n F 1 b 3 Q 7 U 2 V j d G l v b j E v Q W x s X 0 l u Z G l h X 0 l u Z G V 4 X 1 V w d G 9 f Q X B y a W w y M y 9 B d X R v U m V t b 3 Z l Z E N v b H V t b n M x L n t I b 3 V z Z W h v b G Q g Z 2 9 v Z H M g Y W 5 k I H N l c n Z p Y 2 V z L D I y f S Z x d W 9 0 O y w m c X V v d D t T Z W N 0 a W 9 u M S 9 B b G x f S W 5 k a W F f S W 5 k Z X h f V X B 0 b 1 9 B c H J p b D I z L 0 F 1 d G 9 S Z W 1 v d m V k Q 2 9 s d W 1 u c z E u e 0 h l Y W x 0 a C w y M 3 0 m c X V v d D s s J n F 1 b 3 Q 7 U 2 V j d G l v b j E v Q W x s X 0 l u Z G l h X 0 l u Z G V 4 X 1 V w d G 9 f Q X B y a W w y M y 9 B d X R v U m V t b 3 Z l Z E N v b H V t b n M x L n t U c m F u c 3 B v c n Q g Y W 5 k I G N v b W 1 1 b m l j Y X R p b 2 4 s M j R 9 J n F 1 b 3 Q 7 L C Z x d W 9 0 O 1 N l Y 3 R p b 2 4 x L 0 F s b F 9 J b m R p Y V 9 J b m R l e F 9 V c H R v X 0 F w c m l s M j M v Q X V 0 b 1 J l b W 9 2 Z W R D b 2 x 1 b W 5 z M S 5 7 U m V j c m V h d G l v b i B h b m Q g Y W 1 1 c 2 V t Z W 5 0 L D I 1 f S Z x d W 9 0 O y w m c X V v d D t T Z W N 0 a W 9 u M S 9 B b G x f S W 5 k a W F f S W 5 k Z X h f V X B 0 b 1 9 B c H J p b D I z L 0 F 1 d G 9 S Z W 1 v d m V k Q 2 9 s d W 1 u c z E u e 0 V k d W N h d G l v b i w y N n 0 m c X V v d D s s J n F 1 b 3 Q 7 U 2 V j d G l v b j E v Q W x s X 0 l u Z G l h X 0 l u Z G V 4 X 1 V w d G 9 f Q X B y a W w y M y 9 B d X R v U m V t b 3 Z l Z E N v b H V t b n M x L n t Q Z X J z b 2 5 h b C B j Y X J l I G F u Z C B l Z m Z l Y 3 R z L D I 3 f S Z x d W 9 0 O y w m c X V v d D t T Z W N 0 a W 9 u M S 9 B b G x f S W 5 k a W F f S W 5 k Z X h f V X B 0 b 1 9 B c H J p b D I z L 0 F 1 d G 9 S Z W 1 v d m V k Q 2 9 s d W 1 u c z E u e 0 1 p c 2 N l b G x h b m V v d X M s M j h 9 J n F 1 b 3 Q 7 L C Z x d W 9 0 O 1 N l Y 3 R p b 2 4 x L 0 F s b F 9 J b m R p Y V 9 J b m R l e F 9 V c H R v X 0 F w c m l s M j M v Q X V 0 b 1 J l b W 9 2 Z W R D b 2 x 1 b W 5 z M S 5 7 R 2 V u Z X J h b C B p b m R l e C w y O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Y j k w Y W M x L W I 5 M m E t N D E x N S 1 i M j c w L T V h M T g 5 M D V m Z D B m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1 B J X 0 l u Z G V 4 X 0 p h b j E z X 0 F w c j I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Y i I C 8 + P E V u d H J 5 I F R 5 c G U 9 I k Z p b G x M Y X N 0 V X B k Y X R l Z C I g V m F s d W U 9 I m Q y M D I 1 L T A 2 L T A 5 V D A 3 O j A z O j Q z L j A x O D g w N D V a I i A v P j x F b n R y e S B U e X B l P S J G a W x s Q 2 9 s d W 1 u V H l w Z X M i I F Z h b H V l P S J z Q m d N R 0 J R V U Z C U V V G Q l F V R k J R V U Z C U V V G Q l F V R 0 J R V U Z C U V V G Q l F V R i I g L z 4 8 R W 5 0 c n k g V H l w Z T 0 i R m l s b E N v b H V t b k 5 h b W V z I i B W Y W x 1 Z T 0 i c 1 s m c X V v d D t T Z W N 0 b 3 I m c X V v d D s s J n F 1 b 3 Q 7 W W V h c i Z x d W 9 0 O y w m c X V v d D t N b 2 5 0 a C Z x d W 9 0 O y w m c X V v d D t D Z X J l Y W x z I G F u Z C B w c m 9 k d W N 0 c y Z x d W 9 0 O y w m c X V v d D t N Z W F 0 I G F u Z C B m a X N o J n F 1 b 3 Q 7 L C Z x d W 9 0 O 0 V n Z y Z x d W 9 0 O y w m c X V v d D t N a W x r I G F u Z C B w c m 9 k d W N 0 c y Z x d W 9 0 O y w m c X V v d D t P a W x z I G F u Z C B m Y X R z J n F 1 b 3 Q 7 L C Z x d W 9 0 O 0 Z y d W l 0 c y Z x d W 9 0 O y w m c X V v d D t W Z W d l d G F i b G V z J n F 1 b 3 Q 7 L C Z x d W 9 0 O 1 B 1 b H N l c y B h b m Q g c H J v Z H V j d H M m c X V v d D s s J n F 1 b 3 Q 7 U 3 V n Y X I g Y W 5 k I E N v b m Z l Y 3 R p b 2 5 l c n k m c X V v d D s s J n F 1 b 3 Q 7 U 3 B p Y 2 V z J n F 1 b 3 Q 7 L C Z x d W 9 0 O 0 5 v b i 1 h b G N v a G 9 s a W M g Y m V 2 Z X J h Z 2 V z J n F 1 b 3 Q 7 L C Z x d W 9 0 O 1 B y Z X B h c m V k I G 1 l Y W x z L C B z b m F j a 3 M s I H N 3 Z W V 0 c y B l d G M u J n F 1 b 3 Q 7 L C Z x d W 9 0 O 0 Z v b 2 Q g Y W 5 k I G J l d m V y Y W d l c y Z x d W 9 0 O y w m c X V v d D t Q Y W 4 s I H R v Y m F j Y 2 8 g Y W 5 k I G l u d G 9 4 a W N h b n R z J n F 1 b 3 Q 7 L C Z x d W 9 0 O 0 N s b 3 R o a W 5 n J n F 1 b 3 Q 7 L C Z x d W 9 0 O 0 Z v b 3 R 3 Z W F y J n F 1 b 3 Q 7 L C Z x d W 9 0 O 0 N s b 3 R o a W 5 n I G F u Z C B m b 2 9 0 d 2 V h c i Z x d W 9 0 O y w m c X V v d D t I b 3 V z a W 5 n J n F 1 b 3 Q 7 L C Z x d W 9 0 O 0 Z 1 Z W w g Y W 5 k I G x p Z 2 h 0 J n F 1 b 3 Q 7 L C Z x d W 9 0 O 0 h v d X N l a G 9 s Z C B n b 2 9 k c y B h b m Q g c 2 V y d m l j Z X M m c X V v d D s s J n F 1 b 3 Q 7 S G V h b H R o J n F 1 b 3 Q 7 L C Z x d W 9 0 O 1 R y Y W 5 z c G 9 y d C B h b m Q g Y 2 9 t b X V u a W N h d G l v b i Z x d W 9 0 O y w m c X V v d D t S Z W N y Z W F 0 a W 9 u I G F u Z C B h b X V z Z W 1 l b n Q m c X V v d D s s J n F 1 b 3 Q 7 R W R 1 Y 2 F 0 a W 9 u J n F 1 b 3 Q 7 L C Z x d W 9 0 O 1 B l c n N v b m F s I G N h c m U g Y W 5 k I G V m Z m V j d H M m c X V v d D s s J n F 1 b 3 Q 7 T W l z Y 2 V s b G F u Z W 9 1 c y Z x d W 9 0 O y w m c X V v d D t H Z W 5 l c m F s I G l u Z G V 4 J n F 1 b 3 Q 7 X S I g L z 4 8 R W 5 0 c n k g V H l w Z T 0 i R m l s b F N 0 Y X R 1 c y I g V m F s d W U 9 I n N D b 2 1 w b G V 0 Z S I g L z 4 8 R W 5 0 c n k g V H l w Z T 0 i R m l s b E N v d W 5 0 I i B W Y W x 1 Z T 0 i b D M 3 M i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J b m R p Y V 9 J b m R l e F 9 V c H R v X 0 F w c m l s M j M v Q X V 0 b 1 J l b W 9 2 Z W R D b 2 x 1 b W 5 z M S 5 7 U 2 V j d G 9 y L D B 9 J n F 1 b 3 Q 7 L C Z x d W 9 0 O 1 N l Y 3 R p b 2 4 x L 0 F s b F 9 J b m R p Y V 9 J b m R l e F 9 V c H R v X 0 F w c m l s M j M v Q X V 0 b 1 J l b W 9 2 Z W R D b 2 x 1 b W 5 z M S 5 7 W W V h c i w x f S Z x d W 9 0 O y w m c X V v d D t T Z W N 0 a W 9 u M S 9 B b G x f S W 5 k a W F f S W 5 k Z X h f V X B 0 b 1 9 B c H J p b D I z L 0 F 1 d G 9 S Z W 1 v d m V k Q 2 9 s d W 1 u c z E u e 0 1 v b n R o L D J 9 J n F 1 b 3 Q 7 L C Z x d W 9 0 O 1 N l Y 3 R p b 2 4 x L 0 F s b F 9 J b m R p Y V 9 J b m R l e F 9 V c H R v X 0 F w c m l s M j M v Q X V 0 b 1 J l b W 9 2 Z W R D b 2 x 1 b W 5 z M S 5 7 Q 2 V y Z W F s c y B h b m Q g c H J v Z H V j d H M s M 3 0 m c X V v d D s s J n F 1 b 3 Q 7 U 2 V j d G l v b j E v Q W x s X 0 l u Z G l h X 0 l u Z G V 4 X 1 V w d G 9 f Q X B y a W w y M y 9 B d X R v U m V t b 3 Z l Z E N v b H V t b n M x L n t N Z W F 0 I G F u Z C B m a X N o L D R 9 J n F 1 b 3 Q 7 L C Z x d W 9 0 O 1 N l Y 3 R p b 2 4 x L 0 F s b F 9 J b m R p Y V 9 J b m R l e F 9 V c H R v X 0 F w c m l s M j M v Q X V 0 b 1 J l b W 9 2 Z W R D b 2 x 1 b W 5 z M S 5 7 R W d n L D V 9 J n F 1 b 3 Q 7 L C Z x d W 9 0 O 1 N l Y 3 R p b 2 4 x L 0 F s b F 9 J b m R p Y V 9 J b m R l e F 9 V c H R v X 0 F w c m l s M j M v Q X V 0 b 1 J l b W 9 2 Z W R D b 2 x 1 b W 5 z M S 5 7 T W l s a y B h b m Q g c H J v Z H V j d H M s N n 0 m c X V v d D s s J n F 1 b 3 Q 7 U 2 V j d G l v b j E v Q W x s X 0 l u Z G l h X 0 l u Z G V 4 X 1 V w d G 9 f Q X B y a W w y M y 9 B d X R v U m V t b 3 Z l Z E N v b H V t b n M x L n t P a W x z I G F u Z C B m Y X R z L D d 9 J n F 1 b 3 Q 7 L C Z x d W 9 0 O 1 N l Y 3 R p b 2 4 x L 0 F s b F 9 J b m R p Y V 9 J b m R l e F 9 V c H R v X 0 F w c m l s M j M v Q X V 0 b 1 J l b W 9 2 Z W R D b 2 x 1 b W 5 z M S 5 7 R n J 1 a X R z L D h 9 J n F 1 b 3 Q 7 L C Z x d W 9 0 O 1 N l Y 3 R p b 2 4 x L 0 F s b F 9 J b m R p Y V 9 J b m R l e F 9 V c H R v X 0 F w c m l s M j M v Q X V 0 b 1 J l b W 9 2 Z W R D b 2 x 1 b W 5 z M S 5 7 V m V n Z X R h Y m x l c y w 5 f S Z x d W 9 0 O y w m c X V v d D t T Z W N 0 a W 9 u M S 9 B b G x f S W 5 k a W F f S W 5 k Z X h f V X B 0 b 1 9 B c H J p b D I z L 0 F 1 d G 9 S Z W 1 v d m V k Q 2 9 s d W 1 u c z E u e 1 B 1 b H N l c y B h b m Q g c H J v Z H V j d H M s M T B 9 J n F 1 b 3 Q 7 L C Z x d W 9 0 O 1 N l Y 3 R p b 2 4 x L 0 F s b F 9 J b m R p Y V 9 J b m R l e F 9 V c H R v X 0 F w c m l s M j M v Q X V 0 b 1 J l b W 9 2 Z W R D b 2 x 1 b W 5 z M S 5 7 U 3 V n Y X I g Y W 5 k I E N v b m Z l Y 3 R p b 2 5 l c n k s M T F 9 J n F 1 b 3 Q 7 L C Z x d W 9 0 O 1 N l Y 3 R p b 2 4 x L 0 F s b F 9 J b m R p Y V 9 J b m R l e F 9 V c H R v X 0 F w c m l s M j M v Q X V 0 b 1 J l b W 9 2 Z W R D b 2 x 1 b W 5 z M S 5 7 U 3 B p Y 2 V z L D E y f S Z x d W 9 0 O y w m c X V v d D t T Z W N 0 a W 9 u M S 9 B b G x f S W 5 k a W F f S W 5 k Z X h f V X B 0 b 1 9 B c H J p b D I z L 0 F 1 d G 9 S Z W 1 v d m V k Q 2 9 s d W 1 u c z E u e 0 5 v b i 1 h b G N v a G 9 s a W M g Y m V 2 Z X J h Z 2 V z L D E z f S Z x d W 9 0 O y w m c X V v d D t T Z W N 0 a W 9 u M S 9 B b G x f S W 5 k a W F f S W 5 k Z X h f V X B 0 b 1 9 B c H J p b D I z L 0 F 1 d G 9 S Z W 1 v d m V k Q 2 9 s d W 1 u c z E u e 1 B y Z X B h c m V k I G 1 l Y W x z L C B z b m F j a 3 M s I H N 3 Z W V 0 c y B l d G M u L D E 0 f S Z x d W 9 0 O y w m c X V v d D t T Z W N 0 a W 9 u M S 9 B b G x f S W 5 k a W F f S W 5 k Z X h f V X B 0 b 1 9 B c H J p b D I z L 0 F 1 d G 9 S Z W 1 v d m V k Q 2 9 s d W 1 u c z E u e 0 Z v b 2 Q g Y W 5 k I G J l d m V y Y W d l c y w x N X 0 m c X V v d D s s J n F 1 b 3 Q 7 U 2 V j d G l v b j E v Q W x s X 0 l u Z G l h X 0 l u Z G V 4 X 1 V w d G 9 f Q X B y a W w y M y 9 B d X R v U m V t b 3 Z l Z E N v b H V t b n M x L n t Q Y W 4 s I H R v Y m F j Y 2 8 g Y W 5 k I G l u d G 9 4 a W N h b n R z L D E 2 f S Z x d W 9 0 O y w m c X V v d D t T Z W N 0 a W 9 u M S 9 B b G x f S W 5 k a W F f S W 5 k Z X h f V X B 0 b 1 9 B c H J p b D I z L 0 F 1 d G 9 S Z W 1 v d m V k Q 2 9 s d W 1 u c z E u e 0 N s b 3 R o a W 5 n L D E 3 f S Z x d W 9 0 O y w m c X V v d D t T Z W N 0 a W 9 u M S 9 B b G x f S W 5 k a W F f S W 5 k Z X h f V X B 0 b 1 9 B c H J p b D I z L 0 F 1 d G 9 S Z W 1 v d m V k Q 2 9 s d W 1 u c z E u e 0 Z v b 3 R 3 Z W F y L D E 4 f S Z x d W 9 0 O y w m c X V v d D t T Z W N 0 a W 9 u M S 9 B b G x f S W 5 k a W F f S W 5 k Z X h f V X B 0 b 1 9 B c H J p b D I z L 0 F 1 d G 9 S Z W 1 v d m V k Q 2 9 s d W 1 u c z E u e 0 N s b 3 R o a W 5 n I G F u Z C B m b 2 9 0 d 2 V h c i w x O X 0 m c X V v d D s s J n F 1 b 3 Q 7 U 2 V j d G l v b j E v Q W x s X 0 l u Z G l h X 0 l u Z G V 4 X 1 V w d G 9 f Q X B y a W w y M y 9 B d X R v U m V t b 3 Z l Z E N v b H V t b n M x L n t I b 3 V z a W 5 n L D I w f S Z x d W 9 0 O y w m c X V v d D t T Z W N 0 a W 9 u M S 9 B b G x f S W 5 k a W F f S W 5 k Z X h f V X B 0 b 1 9 B c H J p b D I z L 0 F 1 d G 9 S Z W 1 v d m V k Q 2 9 s d W 1 u c z E u e 0 Z 1 Z W w g Y W 5 k I G x p Z 2 h 0 L D I x f S Z x d W 9 0 O y w m c X V v d D t T Z W N 0 a W 9 u M S 9 B b G x f S W 5 k a W F f S W 5 k Z X h f V X B 0 b 1 9 B c H J p b D I z L 0 F 1 d G 9 S Z W 1 v d m V k Q 2 9 s d W 1 u c z E u e 0 h v d X N l a G 9 s Z C B n b 2 9 k c y B h b m Q g c 2 V y d m l j Z X M s M j J 9 J n F 1 b 3 Q 7 L C Z x d W 9 0 O 1 N l Y 3 R p b 2 4 x L 0 F s b F 9 J b m R p Y V 9 J b m R l e F 9 V c H R v X 0 F w c m l s M j M v Q X V 0 b 1 J l b W 9 2 Z W R D b 2 x 1 b W 5 z M S 5 7 S G V h b H R o L D I z f S Z x d W 9 0 O y w m c X V v d D t T Z W N 0 a W 9 u M S 9 B b G x f S W 5 k a W F f S W 5 k Z X h f V X B 0 b 1 9 B c H J p b D I z L 0 F 1 d G 9 S Z W 1 v d m V k Q 2 9 s d W 1 u c z E u e 1 R y Y W 5 z c G 9 y d C B h b m Q g Y 2 9 t b X V u a W N h d G l v b i w y N H 0 m c X V v d D s s J n F 1 b 3 Q 7 U 2 V j d G l v b j E v Q W x s X 0 l u Z G l h X 0 l u Z G V 4 X 1 V w d G 9 f Q X B y a W w y M y 9 B d X R v U m V t b 3 Z l Z E N v b H V t b n M x L n t S Z W N y Z W F 0 a W 9 u I G F u Z C B h b X V z Z W 1 l b n Q s M j V 9 J n F 1 b 3 Q 7 L C Z x d W 9 0 O 1 N l Y 3 R p b 2 4 x L 0 F s b F 9 J b m R p Y V 9 J b m R l e F 9 V c H R v X 0 F w c m l s M j M v Q X V 0 b 1 J l b W 9 2 Z W R D b 2 x 1 b W 5 z M S 5 7 R W R 1 Y 2 F 0 a W 9 u L D I 2 f S Z x d W 9 0 O y w m c X V v d D t T Z W N 0 a W 9 u M S 9 B b G x f S W 5 k a W F f S W 5 k Z X h f V X B 0 b 1 9 B c H J p b D I z L 0 F 1 d G 9 S Z W 1 v d m V k Q 2 9 s d W 1 u c z E u e 1 B l c n N v b m F s I G N h c m U g Y W 5 k I G V m Z m V j d H M s M j d 9 J n F 1 b 3 Q 7 L C Z x d W 9 0 O 1 N l Y 3 R p b 2 4 x L 0 F s b F 9 J b m R p Y V 9 J b m R l e F 9 V c H R v X 0 F w c m l s M j M v Q X V 0 b 1 J l b W 9 2 Z W R D b 2 x 1 b W 5 z M S 5 7 T W l z Y 2 V s b G F u Z W 9 1 c y w y O H 0 m c X V v d D s s J n F 1 b 3 Q 7 U 2 V j d G l v b j E v Q W x s X 0 l u Z G l h X 0 l u Z G V 4 X 1 V w d G 9 f Q X B y a W w y M y 9 B d X R v U m V t b 3 Z l Z E N v b H V t b n M x L n t H Z W 5 l c m F s I G l u Z G V 4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x s X 0 l u Z G l h X 0 l u Z G V 4 X 1 V w d G 9 f Q X B y a W w y M y 9 B d X R v U m V t b 3 Z l Z E N v b H V t b n M x L n t T Z W N 0 b 3 I s M H 0 m c X V v d D s s J n F 1 b 3 Q 7 U 2 V j d G l v b j E v Q W x s X 0 l u Z G l h X 0 l u Z G V 4 X 1 V w d G 9 f Q X B y a W w y M y 9 B d X R v U m V t b 3 Z l Z E N v b H V t b n M x L n t Z Z W F y L D F 9 J n F 1 b 3 Q 7 L C Z x d W 9 0 O 1 N l Y 3 R p b 2 4 x L 0 F s b F 9 J b m R p Y V 9 J b m R l e F 9 V c H R v X 0 F w c m l s M j M v Q X V 0 b 1 J l b W 9 2 Z W R D b 2 x 1 b W 5 z M S 5 7 T W 9 u d G g s M n 0 m c X V v d D s s J n F 1 b 3 Q 7 U 2 V j d G l v b j E v Q W x s X 0 l u Z G l h X 0 l u Z G V 4 X 1 V w d G 9 f Q X B y a W w y M y 9 B d X R v U m V t b 3 Z l Z E N v b H V t b n M x L n t D Z X J l Y W x z I G F u Z C B w c m 9 k d W N 0 c y w z f S Z x d W 9 0 O y w m c X V v d D t T Z W N 0 a W 9 u M S 9 B b G x f S W 5 k a W F f S W 5 k Z X h f V X B 0 b 1 9 B c H J p b D I z L 0 F 1 d G 9 S Z W 1 v d m V k Q 2 9 s d W 1 u c z E u e 0 1 l Y X Q g Y W 5 k I G Z p c 2 g s N H 0 m c X V v d D s s J n F 1 b 3 Q 7 U 2 V j d G l v b j E v Q W x s X 0 l u Z G l h X 0 l u Z G V 4 X 1 V w d G 9 f Q X B y a W w y M y 9 B d X R v U m V t b 3 Z l Z E N v b H V t b n M x L n t F Z 2 c s N X 0 m c X V v d D s s J n F 1 b 3 Q 7 U 2 V j d G l v b j E v Q W x s X 0 l u Z G l h X 0 l u Z G V 4 X 1 V w d G 9 f Q X B y a W w y M y 9 B d X R v U m V t b 3 Z l Z E N v b H V t b n M x L n t N a W x r I G F u Z C B w c m 9 k d W N 0 c y w 2 f S Z x d W 9 0 O y w m c X V v d D t T Z W N 0 a W 9 u M S 9 B b G x f S W 5 k a W F f S W 5 k Z X h f V X B 0 b 1 9 B c H J p b D I z L 0 F 1 d G 9 S Z W 1 v d m V k Q 2 9 s d W 1 u c z E u e 0 9 p b H M g Y W 5 k I G Z h d H M s N 3 0 m c X V v d D s s J n F 1 b 3 Q 7 U 2 V j d G l v b j E v Q W x s X 0 l u Z G l h X 0 l u Z G V 4 X 1 V w d G 9 f Q X B y a W w y M y 9 B d X R v U m V t b 3 Z l Z E N v b H V t b n M x L n t G c n V p d H M s O H 0 m c X V v d D s s J n F 1 b 3 Q 7 U 2 V j d G l v b j E v Q W x s X 0 l u Z G l h X 0 l u Z G V 4 X 1 V w d G 9 f Q X B y a W w y M y 9 B d X R v U m V t b 3 Z l Z E N v b H V t b n M x L n t W Z W d l d G F i b G V z L D l 9 J n F 1 b 3 Q 7 L C Z x d W 9 0 O 1 N l Y 3 R p b 2 4 x L 0 F s b F 9 J b m R p Y V 9 J b m R l e F 9 V c H R v X 0 F w c m l s M j M v Q X V 0 b 1 J l b W 9 2 Z W R D b 2 x 1 b W 5 z M S 5 7 U H V s c 2 V z I G F u Z C B w c m 9 k d W N 0 c y w x M H 0 m c X V v d D s s J n F 1 b 3 Q 7 U 2 V j d G l v b j E v Q W x s X 0 l u Z G l h X 0 l u Z G V 4 X 1 V w d G 9 f Q X B y a W w y M y 9 B d X R v U m V t b 3 Z l Z E N v b H V t b n M x L n t T d W d h c i B h b m Q g Q 2 9 u Z m V j d G l v b m V y e S w x M X 0 m c X V v d D s s J n F 1 b 3 Q 7 U 2 V j d G l v b j E v Q W x s X 0 l u Z G l h X 0 l u Z G V 4 X 1 V w d G 9 f Q X B y a W w y M y 9 B d X R v U m V t b 3 Z l Z E N v b H V t b n M x L n t T c G l j Z X M s M T J 9 J n F 1 b 3 Q 7 L C Z x d W 9 0 O 1 N l Y 3 R p b 2 4 x L 0 F s b F 9 J b m R p Y V 9 J b m R l e F 9 V c H R v X 0 F w c m l s M j M v Q X V 0 b 1 J l b W 9 2 Z W R D b 2 x 1 b W 5 z M S 5 7 T m 9 u L W F s Y 2 9 o b 2 x p Y y B i Z X Z l c m F n Z X M s M T N 9 J n F 1 b 3 Q 7 L C Z x d W 9 0 O 1 N l Y 3 R p b 2 4 x L 0 F s b F 9 J b m R p Y V 9 J b m R l e F 9 V c H R v X 0 F w c m l s M j M v Q X V 0 b 1 J l b W 9 2 Z W R D b 2 x 1 b W 5 z M S 5 7 U H J l c G F y Z W Q g b W V h b H M s I H N u Y W N r c y w g c 3 d l Z X R z I G V 0 Y y 4 s M T R 9 J n F 1 b 3 Q 7 L C Z x d W 9 0 O 1 N l Y 3 R p b 2 4 x L 0 F s b F 9 J b m R p Y V 9 J b m R l e F 9 V c H R v X 0 F w c m l s M j M v Q X V 0 b 1 J l b W 9 2 Z W R D b 2 x 1 b W 5 z M S 5 7 R m 9 v Z C B h b m Q g Y m V 2 Z X J h Z 2 V z L D E 1 f S Z x d W 9 0 O y w m c X V v d D t T Z W N 0 a W 9 u M S 9 B b G x f S W 5 k a W F f S W 5 k Z X h f V X B 0 b 1 9 B c H J p b D I z L 0 F 1 d G 9 S Z W 1 v d m V k Q 2 9 s d W 1 u c z E u e 1 B h b i w g d G 9 i Y W N j b y B h b m Q g a W 5 0 b 3 h p Y 2 F u d H M s M T Z 9 J n F 1 b 3 Q 7 L C Z x d W 9 0 O 1 N l Y 3 R p b 2 4 x L 0 F s b F 9 J b m R p Y V 9 J b m R l e F 9 V c H R v X 0 F w c m l s M j M v Q X V 0 b 1 J l b W 9 2 Z W R D b 2 x 1 b W 5 z M S 5 7 Q 2 x v d G h p b m c s M T d 9 J n F 1 b 3 Q 7 L C Z x d W 9 0 O 1 N l Y 3 R p b 2 4 x L 0 F s b F 9 J b m R p Y V 9 J b m R l e F 9 V c H R v X 0 F w c m l s M j M v Q X V 0 b 1 J l b W 9 2 Z W R D b 2 x 1 b W 5 z M S 5 7 R m 9 v d H d l Y X I s M T h 9 J n F 1 b 3 Q 7 L C Z x d W 9 0 O 1 N l Y 3 R p b 2 4 x L 0 F s b F 9 J b m R p Y V 9 J b m R l e F 9 V c H R v X 0 F w c m l s M j M v Q X V 0 b 1 J l b W 9 2 Z W R D b 2 x 1 b W 5 z M S 5 7 Q 2 x v d G h p b m c g Y W 5 k I G Z v b 3 R 3 Z W F y L D E 5 f S Z x d W 9 0 O y w m c X V v d D t T Z W N 0 a W 9 u M S 9 B b G x f S W 5 k a W F f S W 5 k Z X h f V X B 0 b 1 9 B c H J p b D I z L 0 F 1 d G 9 S Z W 1 v d m V k Q 2 9 s d W 1 u c z E u e 0 h v d X N p b m c s M j B 9 J n F 1 b 3 Q 7 L C Z x d W 9 0 O 1 N l Y 3 R p b 2 4 x L 0 F s b F 9 J b m R p Y V 9 J b m R l e F 9 V c H R v X 0 F w c m l s M j M v Q X V 0 b 1 J l b W 9 2 Z W R D b 2 x 1 b W 5 z M S 5 7 R n V l b C B h b m Q g b G l n a H Q s M j F 9 J n F 1 b 3 Q 7 L C Z x d W 9 0 O 1 N l Y 3 R p b 2 4 x L 0 F s b F 9 J b m R p Y V 9 J b m R l e F 9 V c H R v X 0 F w c m l s M j M v Q X V 0 b 1 J l b W 9 2 Z W R D b 2 x 1 b W 5 z M S 5 7 S G 9 1 c 2 V o b 2 x k I G d v b 2 R z I G F u Z C B z Z X J 2 a W N l c y w y M n 0 m c X V v d D s s J n F 1 b 3 Q 7 U 2 V j d G l v b j E v Q W x s X 0 l u Z G l h X 0 l u Z G V 4 X 1 V w d G 9 f Q X B y a W w y M y 9 B d X R v U m V t b 3 Z l Z E N v b H V t b n M x L n t I Z W F s d G g s M j N 9 J n F 1 b 3 Q 7 L C Z x d W 9 0 O 1 N l Y 3 R p b 2 4 x L 0 F s b F 9 J b m R p Y V 9 J b m R l e F 9 V c H R v X 0 F w c m l s M j M v Q X V 0 b 1 J l b W 9 2 Z W R D b 2 x 1 b W 5 z M S 5 7 V H J h b n N w b 3 J 0 I G F u Z C B j b 2 1 t d W 5 p Y 2 F 0 a W 9 u L D I 0 f S Z x d W 9 0 O y w m c X V v d D t T Z W N 0 a W 9 u M S 9 B b G x f S W 5 k a W F f S W 5 k Z X h f V X B 0 b 1 9 B c H J p b D I z L 0 F 1 d G 9 S Z W 1 v d m V k Q 2 9 s d W 1 u c z E u e 1 J l Y 3 J l Y X R p b 2 4 g Y W 5 k I G F t d X N l b W V u d C w y N X 0 m c X V v d D s s J n F 1 b 3 Q 7 U 2 V j d G l v b j E v Q W x s X 0 l u Z G l h X 0 l u Z G V 4 X 1 V w d G 9 f Q X B y a W w y M y 9 B d X R v U m V t b 3 Z l Z E N v b H V t b n M x L n t F Z H V j Y X R p b 2 4 s M j Z 9 J n F 1 b 3 Q 7 L C Z x d W 9 0 O 1 N l Y 3 R p b 2 4 x L 0 F s b F 9 J b m R p Y V 9 J b m R l e F 9 V c H R v X 0 F w c m l s M j M v Q X V 0 b 1 J l b W 9 2 Z W R D b 2 x 1 b W 5 z M S 5 7 U G V y c 2 9 u Y W w g Y 2 F y Z S B h b m Q g Z W Z m Z W N 0 c y w y N 3 0 m c X V v d D s s J n F 1 b 3 Q 7 U 2 V j d G l v b j E v Q W x s X 0 l u Z G l h X 0 l u Z G V 4 X 1 V w d G 9 f Q X B y a W w y M y 9 B d X R v U m V t b 3 Z l Z E N v b H V t b n M x L n t N a X N j Z W x s Y W 5 l b 3 V z L D I 4 f S Z x d W 9 0 O y w m c X V v d D t T Z W N 0 a W 9 u M S 9 B b G x f S W 5 k a W F f S W 5 k Z X h f V X B 0 b 1 9 B c H J p b D I z L 0 F 1 d G 9 S Z W 1 v d m V k Q 2 9 s d W 1 u c z E u e 0 d l b m V y Y W w g a W 5 k Z X g s M j l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y K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i k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h j M D A 5 Z C 1 j Z m Z l L T Q z Z m E t O T R i Z i 0 w M m U x M m J h Y z Y 1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1 B J X 0 l u Z G V 4 X 0 p h b j E z X 0 F w c j I z M z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Y t M D l U M D c 6 M D M 6 N D M u M D E 4 O D A 0 N V o i I C 8 + P E V u d H J 5 I F R 5 c G U 9 I k Z p b G x D b 2 x 1 b W 5 U e X B l c y I g V m F s d W U 9 I n N C Z 0 1 H Q l F V R k J R V U Z C U V V G Q l F V R k J R V U Z C U V V H Q l F V R k J R V U Z C U V V G I i A v P j x F b n R y e S B U e X B l P S J G a W x s Q 2 9 s d W 1 u T m F t Z X M i I F Z h b H V l P S J z W y Z x d W 9 0 O 1 N l Y 3 R v c i Z x d W 9 0 O y w m c X V v d D t Z Z W F y J n F 1 b 3 Q 7 L C Z x d W 9 0 O 0 1 v b n R o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h v d X N p b m c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A v P j x F b n R y e S B U e X B l P S J G a W x s U 3 R h d H V z I i B W Y W x 1 Z T 0 i c 0 N v b X B s Z X R l I i A v P j x F b n R y e S B U e X B l P S J G a W x s Q 2 9 1 b n Q i I F Z h b H V l P S J s M z c y I i A v P j x F b n R y e S B U e X B l P S J G a W x s R X J y b 3 J D b 3 V u d C I g V m F s d W U 9 I m w 2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9 B d X R v U m V t b 3 Z l Z E N v b H V t b n M x L n t T Z W N 0 b 3 I s M H 0 m c X V v d D s s J n F 1 b 3 Q 7 U 2 V j d G l v b j E v Q W x s X 0 l u Z G l h X 0 l u Z G V 4 X 1 V w d G 9 f Q X B y a W w y M y 9 B d X R v U m V t b 3 Z l Z E N v b H V t b n M x L n t Z Z W F y L D F 9 J n F 1 b 3 Q 7 L C Z x d W 9 0 O 1 N l Y 3 R p b 2 4 x L 0 F s b F 9 J b m R p Y V 9 J b m R l e F 9 V c H R v X 0 F w c m l s M j M v Q X V 0 b 1 J l b W 9 2 Z W R D b 2 x 1 b W 5 z M S 5 7 T W 9 u d G g s M n 0 m c X V v d D s s J n F 1 b 3 Q 7 U 2 V j d G l v b j E v Q W x s X 0 l u Z G l h X 0 l u Z G V 4 X 1 V w d G 9 f Q X B y a W w y M y 9 B d X R v U m V t b 3 Z l Z E N v b H V t b n M x L n t D Z X J l Y W x z I G F u Z C B w c m 9 k d W N 0 c y w z f S Z x d W 9 0 O y w m c X V v d D t T Z W N 0 a W 9 u M S 9 B b G x f S W 5 k a W F f S W 5 k Z X h f V X B 0 b 1 9 B c H J p b D I z L 0 F 1 d G 9 S Z W 1 v d m V k Q 2 9 s d W 1 u c z E u e 0 1 l Y X Q g Y W 5 k I G Z p c 2 g s N H 0 m c X V v d D s s J n F 1 b 3 Q 7 U 2 V j d G l v b j E v Q W x s X 0 l u Z G l h X 0 l u Z G V 4 X 1 V w d G 9 f Q X B y a W w y M y 9 B d X R v U m V t b 3 Z l Z E N v b H V t b n M x L n t F Z 2 c s N X 0 m c X V v d D s s J n F 1 b 3 Q 7 U 2 V j d G l v b j E v Q W x s X 0 l u Z G l h X 0 l u Z G V 4 X 1 V w d G 9 f Q X B y a W w y M y 9 B d X R v U m V t b 3 Z l Z E N v b H V t b n M x L n t N a W x r I G F u Z C B w c m 9 k d W N 0 c y w 2 f S Z x d W 9 0 O y w m c X V v d D t T Z W N 0 a W 9 u M S 9 B b G x f S W 5 k a W F f S W 5 k Z X h f V X B 0 b 1 9 B c H J p b D I z L 0 F 1 d G 9 S Z W 1 v d m V k Q 2 9 s d W 1 u c z E u e 0 9 p b H M g Y W 5 k I G Z h d H M s N 3 0 m c X V v d D s s J n F 1 b 3 Q 7 U 2 V j d G l v b j E v Q W x s X 0 l u Z G l h X 0 l u Z G V 4 X 1 V w d G 9 f Q X B y a W w y M y 9 B d X R v U m V t b 3 Z l Z E N v b H V t b n M x L n t G c n V p d H M s O H 0 m c X V v d D s s J n F 1 b 3 Q 7 U 2 V j d G l v b j E v Q W x s X 0 l u Z G l h X 0 l u Z G V 4 X 1 V w d G 9 f Q X B y a W w y M y 9 B d X R v U m V t b 3 Z l Z E N v b H V t b n M x L n t W Z W d l d G F i b G V z L D l 9 J n F 1 b 3 Q 7 L C Z x d W 9 0 O 1 N l Y 3 R p b 2 4 x L 0 F s b F 9 J b m R p Y V 9 J b m R l e F 9 V c H R v X 0 F w c m l s M j M v Q X V 0 b 1 J l b W 9 2 Z W R D b 2 x 1 b W 5 z M S 5 7 U H V s c 2 V z I G F u Z C B w c m 9 k d W N 0 c y w x M H 0 m c X V v d D s s J n F 1 b 3 Q 7 U 2 V j d G l v b j E v Q W x s X 0 l u Z G l h X 0 l u Z G V 4 X 1 V w d G 9 f Q X B y a W w y M y 9 B d X R v U m V t b 3 Z l Z E N v b H V t b n M x L n t T d W d h c i B h b m Q g Q 2 9 u Z m V j d G l v b m V y e S w x M X 0 m c X V v d D s s J n F 1 b 3 Q 7 U 2 V j d G l v b j E v Q W x s X 0 l u Z G l h X 0 l u Z G V 4 X 1 V w d G 9 f Q X B y a W w y M y 9 B d X R v U m V t b 3 Z l Z E N v b H V t b n M x L n t T c G l j Z X M s M T J 9 J n F 1 b 3 Q 7 L C Z x d W 9 0 O 1 N l Y 3 R p b 2 4 x L 0 F s b F 9 J b m R p Y V 9 J b m R l e F 9 V c H R v X 0 F w c m l s M j M v Q X V 0 b 1 J l b W 9 2 Z W R D b 2 x 1 b W 5 z M S 5 7 T m 9 u L W F s Y 2 9 o b 2 x p Y y B i Z X Z l c m F n Z X M s M T N 9 J n F 1 b 3 Q 7 L C Z x d W 9 0 O 1 N l Y 3 R p b 2 4 x L 0 F s b F 9 J b m R p Y V 9 J b m R l e F 9 V c H R v X 0 F w c m l s M j M v Q X V 0 b 1 J l b W 9 2 Z W R D b 2 x 1 b W 5 z M S 5 7 U H J l c G F y Z W Q g b W V h b H M s I H N u Y W N r c y w g c 3 d l Z X R z I G V 0 Y y 4 s M T R 9 J n F 1 b 3 Q 7 L C Z x d W 9 0 O 1 N l Y 3 R p b 2 4 x L 0 F s b F 9 J b m R p Y V 9 J b m R l e F 9 V c H R v X 0 F w c m l s M j M v Q X V 0 b 1 J l b W 9 2 Z W R D b 2 x 1 b W 5 z M S 5 7 R m 9 v Z C B h b m Q g Y m V 2 Z X J h Z 2 V z L D E 1 f S Z x d W 9 0 O y w m c X V v d D t T Z W N 0 a W 9 u M S 9 B b G x f S W 5 k a W F f S W 5 k Z X h f V X B 0 b 1 9 B c H J p b D I z L 0 F 1 d G 9 S Z W 1 v d m V k Q 2 9 s d W 1 u c z E u e 1 B h b i w g d G 9 i Y W N j b y B h b m Q g a W 5 0 b 3 h p Y 2 F u d H M s M T Z 9 J n F 1 b 3 Q 7 L C Z x d W 9 0 O 1 N l Y 3 R p b 2 4 x L 0 F s b F 9 J b m R p Y V 9 J b m R l e F 9 V c H R v X 0 F w c m l s M j M v Q X V 0 b 1 J l b W 9 2 Z W R D b 2 x 1 b W 5 z M S 5 7 Q 2 x v d G h p b m c s M T d 9 J n F 1 b 3 Q 7 L C Z x d W 9 0 O 1 N l Y 3 R p b 2 4 x L 0 F s b F 9 J b m R p Y V 9 J b m R l e F 9 V c H R v X 0 F w c m l s M j M v Q X V 0 b 1 J l b W 9 2 Z W R D b 2 x 1 b W 5 z M S 5 7 R m 9 v d H d l Y X I s M T h 9 J n F 1 b 3 Q 7 L C Z x d W 9 0 O 1 N l Y 3 R p b 2 4 x L 0 F s b F 9 J b m R p Y V 9 J b m R l e F 9 V c H R v X 0 F w c m l s M j M v Q X V 0 b 1 J l b W 9 2 Z W R D b 2 x 1 b W 5 z M S 5 7 Q 2 x v d G h p b m c g Y W 5 k I G Z v b 3 R 3 Z W F y L D E 5 f S Z x d W 9 0 O y w m c X V v d D t T Z W N 0 a W 9 u M S 9 B b G x f S W 5 k a W F f S W 5 k Z X h f V X B 0 b 1 9 B c H J p b D I z L 0 F 1 d G 9 S Z W 1 v d m V k Q 2 9 s d W 1 u c z E u e 0 h v d X N p b m c s M j B 9 J n F 1 b 3 Q 7 L C Z x d W 9 0 O 1 N l Y 3 R p b 2 4 x L 0 F s b F 9 J b m R p Y V 9 J b m R l e F 9 V c H R v X 0 F w c m l s M j M v Q X V 0 b 1 J l b W 9 2 Z W R D b 2 x 1 b W 5 z M S 5 7 R n V l b C B h b m Q g b G l n a H Q s M j F 9 J n F 1 b 3 Q 7 L C Z x d W 9 0 O 1 N l Y 3 R p b 2 4 x L 0 F s b F 9 J b m R p Y V 9 J b m R l e F 9 V c H R v X 0 F w c m l s M j M v Q X V 0 b 1 J l b W 9 2 Z W R D b 2 x 1 b W 5 z M S 5 7 S G 9 1 c 2 V o b 2 x k I G d v b 2 R z I G F u Z C B z Z X J 2 a W N l c y w y M n 0 m c X V v d D s s J n F 1 b 3 Q 7 U 2 V j d G l v b j E v Q W x s X 0 l u Z G l h X 0 l u Z G V 4 X 1 V w d G 9 f Q X B y a W w y M y 9 B d X R v U m V t b 3 Z l Z E N v b H V t b n M x L n t I Z W F s d G g s M j N 9 J n F 1 b 3 Q 7 L C Z x d W 9 0 O 1 N l Y 3 R p b 2 4 x L 0 F s b F 9 J b m R p Y V 9 J b m R l e F 9 V c H R v X 0 F w c m l s M j M v Q X V 0 b 1 J l b W 9 2 Z W R D b 2 x 1 b W 5 z M S 5 7 V H J h b n N w b 3 J 0 I G F u Z C B j b 2 1 t d W 5 p Y 2 F 0 a W 9 u L D I 0 f S Z x d W 9 0 O y w m c X V v d D t T Z W N 0 a W 9 u M S 9 B b G x f S W 5 k a W F f S W 5 k Z X h f V X B 0 b 1 9 B c H J p b D I z L 0 F 1 d G 9 S Z W 1 v d m V k Q 2 9 s d W 1 u c z E u e 1 J l Y 3 J l Y X R p b 2 4 g Y W 5 k I G F t d X N l b W V u d C w y N X 0 m c X V v d D s s J n F 1 b 3 Q 7 U 2 V j d G l v b j E v Q W x s X 0 l u Z G l h X 0 l u Z G V 4 X 1 V w d G 9 f Q X B y a W w y M y 9 B d X R v U m V t b 3 Z l Z E N v b H V t b n M x L n t F Z H V j Y X R p b 2 4 s M j Z 9 J n F 1 b 3 Q 7 L C Z x d W 9 0 O 1 N l Y 3 R p b 2 4 x L 0 F s b F 9 J b m R p Y V 9 J b m R l e F 9 V c H R v X 0 F w c m l s M j M v Q X V 0 b 1 J l b W 9 2 Z W R D b 2 x 1 b W 5 z M S 5 7 U G V y c 2 9 u Y W w g Y 2 F y Z S B h b m Q g Z W Z m Z W N 0 c y w y N 3 0 m c X V v d D s s J n F 1 b 3 Q 7 U 2 V j d G l v b j E v Q W x s X 0 l u Z G l h X 0 l u Z G V 4 X 1 V w d G 9 f Q X B y a W w y M y 9 B d X R v U m V t b 3 Z l Z E N v b H V t b n M x L n t N a X N j Z W x s Y W 5 l b 3 V z L D I 4 f S Z x d W 9 0 O y w m c X V v d D t T Z W N 0 a W 9 u M S 9 B b G x f S W 5 k a W F f S W 5 k Z X h f V X B 0 b 1 9 B c H J p b D I z L 0 F 1 d G 9 S Z W 1 v d m V k Q 2 9 s d W 1 u c z E u e 0 d l b m V y Y W w g a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L 0 F 1 d G 9 S Z W 1 v d m V k Q 2 9 s d W 1 u c z E u e 1 N l Y 3 R v c i w w f S Z x d W 9 0 O y w m c X V v d D t T Z W N 0 a W 9 u M S 9 B b G x f S W 5 k a W F f S W 5 k Z X h f V X B 0 b 1 9 B c H J p b D I z L 0 F 1 d G 9 S Z W 1 v d m V k Q 2 9 s d W 1 u c z E u e 1 l l Y X I s M X 0 m c X V v d D s s J n F 1 b 3 Q 7 U 2 V j d G l v b j E v Q W x s X 0 l u Z G l h X 0 l u Z G V 4 X 1 V w d G 9 f Q X B y a W w y M y 9 B d X R v U m V t b 3 Z l Z E N v b H V t b n M x L n t N b 2 5 0 a C w y f S Z x d W 9 0 O y w m c X V v d D t T Z W N 0 a W 9 u M S 9 B b G x f S W 5 k a W F f S W 5 k Z X h f V X B 0 b 1 9 B c H J p b D I z L 0 F 1 d G 9 S Z W 1 v d m V k Q 2 9 s d W 1 u c z E u e 0 N l c m V h b H M g Y W 5 k I H B y b 2 R 1 Y 3 R z L D N 9 J n F 1 b 3 Q 7 L C Z x d W 9 0 O 1 N l Y 3 R p b 2 4 x L 0 F s b F 9 J b m R p Y V 9 J b m R l e F 9 V c H R v X 0 F w c m l s M j M v Q X V 0 b 1 J l b W 9 2 Z W R D b 2 x 1 b W 5 z M S 5 7 T W V h d C B h b m Q g Z m l z a C w 0 f S Z x d W 9 0 O y w m c X V v d D t T Z W N 0 a W 9 u M S 9 B b G x f S W 5 k a W F f S W 5 k Z X h f V X B 0 b 1 9 B c H J p b D I z L 0 F 1 d G 9 S Z W 1 v d m V k Q 2 9 s d W 1 u c z E u e 0 V n Z y w 1 f S Z x d W 9 0 O y w m c X V v d D t T Z W N 0 a W 9 u M S 9 B b G x f S W 5 k a W F f S W 5 k Z X h f V X B 0 b 1 9 B c H J p b D I z L 0 F 1 d G 9 S Z W 1 v d m V k Q 2 9 s d W 1 u c z E u e 0 1 p b G s g Y W 5 k I H B y b 2 R 1 Y 3 R z L D Z 9 J n F 1 b 3 Q 7 L C Z x d W 9 0 O 1 N l Y 3 R p b 2 4 x L 0 F s b F 9 J b m R p Y V 9 J b m R l e F 9 V c H R v X 0 F w c m l s M j M v Q X V 0 b 1 J l b W 9 2 Z W R D b 2 x 1 b W 5 z M S 5 7 T 2 l s c y B h b m Q g Z m F 0 c y w 3 f S Z x d W 9 0 O y w m c X V v d D t T Z W N 0 a W 9 u M S 9 B b G x f S W 5 k a W F f S W 5 k Z X h f V X B 0 b 1 9 B c H J p b D I z L 0 F 1 d G 9 S Z W 1 v d m V k Q 2 9 s d W 1 u c z E u e 0 Z y d W l 0 c y w 4 f S Z x d W 9 0 O y w m c X V v d D t T Z W N 0 a W 9 u M S 9 B b G x f S W 5 k a W F f S W 5 k Z X h f V X B 0 b 1 9 B c H J p b D I z L 0 F 1 d G 9 S Z W 1 v d m V k Q 2 9 s d W 1 u c z E u e 1 Z l Z 2 V 0 Y W J s Z X M s O X 0 m c X V v d D s s J n F 1 b 3 Q 7 U 2 V j d G l v b j E v Q W x s X 0 l u Z G l h X 0 l u Z G V 4 X 1 V w d G 9 f Q X B y a W w y M y 9 B d X R v U m V t b 3 Z l Z E N v b H V t b n M x L n t Q d W x z Z X M g Y W 5 k I H B y b 2 R 1 Y 3 R z L D E w f S Z x d W 9 0 O y w m c X V v d D t T Z W N 0 a W 9 u M S 9 B b G x f S W 5 k a W F f S W 5 k Z X h f V X B 0 b 1 9 B c H J p b D I z L 0 F 1 d G 9 S Z W 1 v d m V k Q 2 9 s d W 1 u c z E u e 1 N 1 Z 2 F y I G F u Z C B D b 2 5 m Z W N 0 a W 9 u Z X J 5 L D E x f S Z x d W 9 0 O y w m c X V v d D t T Z W N 0 a W 9 u M S 9 B b G x f S W 5 k a W F f S W 5 k Z X h f V X B 0 b 1 9 B c H J p b D I z L 0 F 1 d G 9 S Z W 1 v d m V k Q 2 9 s d W 1 u c z E u e 1 N w a W N l c y w x M n 0 m c X V v d D s s J n F 1 b 3 Q 7 U 2 V j d G l v b j E v Q W x s X 0 l u Z G l h X 0 l u Z G V 4 X 1 V w d G 9 f Q X B y a W w y M y 9 B d X R v U m V t b 3 Z l Z E N v b H V t b n M x L n t O b 2 4 t Y W x j b 2 h v b G l j I G J l d m V y Y W d l c y w x M 3 0 m c X V v d D s s J n F 1 b 3 Q 7 U 2 V j d G l v b j E v Q W x s X 0 l u Z G l h X 0 l u Z G V 4 X 1 V w d G 9 f Q X B y a W w y M y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9 B d X R v U m V t b 3 Z l Z E N v b H V t b n M x L n t G b 2 9 k I G F u Z C B i Z X Z l c m F n Z X M s M T V 9 J n F 1 b 3 Q 7 L C Z x d W 9 0 O 1 N l Y 3 R p b 2 4 x L 0 F s b F 9 J b m R p Y V 9 J b m R l e F 9 V c H R v X 0 F w c m l s M j M v Q X V 0 b 1 J l b W 9 2 Z W R D b 2 x 1 b W 5 z M S 5 7 U G F u L C B 0 b 2 J h Y 2 N v I G F u Z C B p b n R v e G l j Y W 5 0 c y w x N n 0 m c X V v d D s s J n F 1 b 3 Q 7 U 2 V j d G l v b j E v Q W x s X 0 l u Z G l h X 0 l u Z G V 4 X 1 V w d G 9 f Q X B y a W w y M y 9 B d X R v U m V t b 3 Z l Z E N v b H V t b n M x L n t D b G 9 0 a G l u Z y w x N 3 0 m c X V v d D s s J n F 1 b 3 Q 7 U 2 V j d G l v b j E v Q W x s X 0 l u Z G l h X 0 l u Z G V 4 X 1 V w d G 9 f Q X B y a W w y M y 9 B d X R v U m V t b 3 Z l Z E N v b H V t b n M x L n t G b 2 9 0 d 2 V h c i w x O H 0 m c X V v d D s s J n F 1 b 3 Q 7 U 2 V j d G l v b j E v Q W x s X 0 l u Z G l h X 0 l u Z G V 4 X 1 V w d G 9 f Q X B y a W w y M y 9 B d X R v U m V t b 3 Z l Z E N v b H V t b n M x L n t D b G 9 0 a G l u Z y B h b m Q g Z m 9 v d H d l Y X I s M T l 9 J n F 1 b 3 Q 7 L C Z x d W 9 0 O 1 N l Y 3 R p b 2 4 x L 0 F s b F 9 J b m R p Y V 9 J b m R l e F 9 V c H R v X 0 F w c m l s M j M v Q X V 0 b 1 J l b W 9 2 Z W R D b 2 x 1 b W 5 z M S 5 7 S G 9 1 c 2 l u Z y w y M H 0 m c X V v d D s s J n F 1 b 3 Q 7 U 2 V j d G l v b j E v Q W x s X 0 l u Z G l h X 0 l u Z G V 4 X 1 V w d G 9 f Q X B y a W w y M y 9 B d X R v U m V t b 3 Z l Z E N v b H V t b n M x L n t G d W V s I G F u Z C B s a W d o d C w y M X 0 m c X V v d D s s J n F 1 b 3 Q 7 U 2 V j d G l v b j E v Q W x s X 0 l u Z G l h X 0 l u Z G V 4 X 1 V w d G 9 f Q X B y a W w y M y 9 B d X R v U m V t b 3 Z l Z E N v b H V t b n M x L n t I b 3 V z Z W h v b G Q g Z 2 9 v Z H M g Y W 5 k I H N l c n Z p Y 2 V z L D I y f S Z x d W 9 0 O y w m c X V v d D t T Z W N 0 a W 9 u M S 9 B b G x f S W 5 k a W F f S W 5 k Z X h f V X B 0 b 1 9 B c H J p b D I z L 0 F 1 d G 9 S Z W 1 v d m V k Q 2 9 s d W 1 u c z E u e 0 h l Y W x 0 a C w y M 3 0 m c X V v d D s s J n F 1 b 3 Q 7 U 2 V j d G l v b j E v Q W x s X 0 l u Z G l h X 0 l u Z G V 4 X 1 V w d G 9 f Q X B y a W w y M y 9 B d X R v U m V t b 3 Z l Z E N v b H V t b n M x L n t U c m F u c 3 B v c n Q g Y W 5 k I G N v b W 1 1 b m l j Y X R p b 2 4 s M j R 9 J n F 1 b 3 Q 7 L C Z x d W 9 0 O 1 N l Y 3 R p b 2 4 x L 0 F s b F 9 J b m R p Y V 9 J b m R l e F 9 V c H R v X 0 F w c m l s M j M v Q X V 0 b 1 J l b W 9 2 Z W R D b 2 x 1 b W 5 z M S 5 7 U m V j c m V h d G l v b i B h b m Q g Y W 1 1 c 2 V t Z W 5 0 L D I 1 f S Z x d W 9 0 O y w m c X V v d D t T Z W N 0 a W 9 u M S 9 B b G x f S W 5 k a W F f S W 5 k Z X h f V X B 0 b 1 9 B c H J p b D I z L 0 F 1 d G 9 S Z W 1 v d m V k Q 2 9 s d W 1 u c z E u e 0 V k d W N h d G l v b i w y N n 0 m c X V v d D s s J n F 1 b 3 Q 7 U 2 V j d G l v b j E v Q W x s X 0 l u Z G l h X 0 l u Z G V 4 X 1 V w d G 9 f Q X B y a W w y M y 9 B d X R v U m V t b 3 Z l Z E N v b H V t b n M x L n t Q Z X J z b 2 5 h b C B j Y X J l I G F u Z C B l Z m Z l Y 3 R z L D I 3 f S Z x d W 9 0 O y w m c X V v d D t T Z W N 0 a W 9 u M S 9 B b G x f S W 5 k a W F f S W 5 k Z X h f V X B 0 b 1 9 B c H J p b D I z L 0 F 1 d G 9 S Z W 1 v d m V k Q 2 9 s d W 1 u c z E u e 0 1 p c 2 N l b G x h b m V v d X M s M j h 9 J n F 1 b 3 Q 7 L C Z x d W 9 0 O 1 N l Y 3 R p b 2 4 x L 0 F s b F 9 J b m R p Y V 9 J b m R l e F 9 V c H R v X 0 F w c m l s M j M v Q X V 0 b 1 J l b W 9 2 Z W R D b 2 x 1 b W 5 z M S 5 7 R 2 V u Z X J h b C B p b m R l e C w y O X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M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M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z K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z K S 9 G a W x 0 Z X J l Z C U y M F J v d 3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x z G m m c s d O i z E y + I a M m j 0 A A A A A A g A A A A A A E G Y A A A A B A A A g A A A A n z h 3 / m i P p 5 7 B Y 8 k j K x s N Z t w y B 7 G x l K O D g 8 7 B / f R z f K 8 A A A A A D o A A A A A C A A A g A A A A K z L 8 N h H K p t 5 v s h r u h N d C F + + G U V a 6 o 0 I E f 7 P q t k b z d + h Q A A A A 0 y 1 1 x S s g I 1 p 2 W K 7 6 1 + k H V B Z i 8 + J I p 0 o n O D s 0 X G l Z Q 5 1 F V m g c 6 n G 3 6 a N 4 N 5 L O V c u 9 4 j o q X U c X z O B f Z 0 S h 2 C o a X y t F 9 h n h F a t H S 9 6 T / 2 A i J O 9 A A A A A o a H T O / z N n o t 8 u Q q r 6 k 8 5 N G A N k u X i Z R G 6 2 c U c 2 e l a x b B a H F 2 k d Q R 2 O 2 C 7 6 m N S R L c t x d n S S G 1 w v 1 K p e h 9 G I T k l j w = = < / D a t a M a s h u p > 
</file>

<file path=customXml/itemProps1.xml><?xml version="1.0" encoding="utf-8"?>
<ds:datastoreItem xmlns:ds="http://schemas.openxmlformats.org/officeDocument/2006/customXml" ds:itemID="{62E9D5E7-D0C3-4B91-A22A-93BC91DC1F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Complete data</vt:lpstr>
      <vt:lpstr>Categories Data</vt:lpstr>
      <vt:lpstr>Analysis 1</vt:lpstr>
      <vt:lpstr>Analysis 2</vt:lpstr>
      <vt:lpstr>Analysis 3</vt:lpstr>
      <vt:lpstr>Analysis 4</vt:lpstr>
      <vt:lpstr>Analysis 5</vt:lpstr>
      <vt:lpstr>Final Dashboard</vt:lpstr>
      <vt:lpstr>Problem Statament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Raj</dc:creator>
  <cp:lastModifiedBy>Rohit Raj</cp:lastModifiedBy>
  <dcterms:created xsi:type="dcterms:W3CDTF">2025-06-09T06:28:07Z</dcterms:created>
  <dcterms:modified xsi:type="dcterms:W3CDTF">2025-06-13T05:20:50Z</dcterms:modified>
</cp:coreProperties>
</file>