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e7a99a6dcf19eb/Documents/"/>
    </mc:Choice>
  </mc:AlternateContent>
  <xr:revisionPtr revIDLastSave="0" documentId="8_{B5F9C678-FB86-4BFB-A356-DD3E12DD29A8}" xr6:coauthVersionLast="47" xr6:coauthVersionMax="47" xr10:uidLastSave="{00000000-0000-0000-0000-000000000000}"/>
  <bookViews>
    <workbookView xWindow="-110" yWindow="-110" windowWidth="19420" windowHeight="10300" xr2:uid="{442FF5BA-181B-4857-A98D-D3B55B5B52D4}"/>
  </bookViews>
  <sheets>
    <sheet name="Table1" sheetId="2" r:id="rId1"/>
    <sheet name="Sheet1" sheetId="1" r:id="rId2"/>
  </sheets>
  <definedNames>
    <definedName name="ExternalData_1" localSheetId="0" hidden="1">Table1!$A$1:$Y$1065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6" i="2" l="1"/>
  <c r="B1066" i="2"/>
  <c r="Y1066" i="2"/>
  <c r="AB44" i="2" s="1"/>
  <c r="AC23" i="2"/>
  <c r="AC22" i="2"/>
  <c r="AC21" i="2"/>
  <c r="AC20" i="2"/>
  <c r="AC19" i="2"/>
  <c r="AC18" i="2"/>
  <c r="AC17" i="2"/>
  <c r="AC16" i="2"/>
  <c r="AC15" i="2"/>
  <c r="AC14" i="2"/>
  <c r="AC13" i="2"/>
  <c r="AC12" i="2"/>
  <c r="E1065" i="1"/>
  <c r="Y1065" i="1"/>
  <c r="AB42" i="2" l="1"/>
  <c r="AB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ABD49-143E-4908-B565-58A525397A4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<sst xmlns="http://schemas.openxmlformats.org/spreadsheetml/2006/main" count="26390" uniqueCount="620">
  <si>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</si>
  <si>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</si>
  <si>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</si>
  <si>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</si>
  <si>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</si>
  <si>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</si>
  <si>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</si>
  <si>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</si>
  <si>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</si>
  <si>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</si>
  <si>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</si>
  <si>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</si>
  <si>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</si>
  <si>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</si>
  <si>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</si>
  <si>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</si>
  <si>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</si>
  <si>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</si>
  <si>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</si>
  <si>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</si>
  <si>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</si>
  <si>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</si>
  <si>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</si>
  <si>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</si>
  <si>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</si>
  <si>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</si>
  <si>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</si>
  <si>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</si>
  <si>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</si>
  <si>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</si>
  <si>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</si>
  <si>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</si>
  <si>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</si>
  <si>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</si>
  <si>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</si>
  <si>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</si>
  <si>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</si>
  <si>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</si>
  <si>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</si>
  <si>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</si>
  <si>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</si>
  <si>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</si>
  <si>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</si>
  <si>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</si>
  <si>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</si>
  <si>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</si>
  <si>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</si>
  <si>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</si>
  <si>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</si>
  <si>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</si>
  <si>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</si>
  <si>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</si>
  <si>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</si>
  <si>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</si>
  <si>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</si>
  <si>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</si>
  <si>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</si>
  <si>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</si>
  <si>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</si>
  <si>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</si>
  <si>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</si>
  <si>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</si>
  <si>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</si>
  <si>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</si>
  <si>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</si>
  <si>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</si>
  <si>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</si>
  <si>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</si>
  <si>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</si>
  <si>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</si>
  <si>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</si>
  <si>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</si>
  <si>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</si>
  <si>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</si>
  <si>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</si>
  <si>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</si>
  <si>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</si>
  <si>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</si>
  <si>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</si>
  <si>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</si>
  <si>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</si>
  <si>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</si>
  <si>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</si>
  <si>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</si>
  <si>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</si>
  <si>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</si>
  <si>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</si>
  <si>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</si>
  <si>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</si>
  <si>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</si>
  <si>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</si>
  <si>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</si>
  <si>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</si>
  <si>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</si>
  <si>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</si>
  <si>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</si>
  <si>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</si>
  <si>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</si>
  <si>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</si>
  <si>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</si>
  <si>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</si>
  <si>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</si>
  <si>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</si>
  <si>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</si>
  <si>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</si>
  <si>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</si>
  <si>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</si>
  <si>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</si>
  <si>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</si>
  <si>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</si>
  <si>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</si>
  <si>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</si>
  <si>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</si>
  <si>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</si>
  <si>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</si>
  <si>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</si>
  <si>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</si>
  <si>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</si>
  <si>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</si>
  <si>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</si>
  <si>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</si>
  <si>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</si>
  <si>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</si>
  <si>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</si>
  <si>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</si>
  <si>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</si>
  <si>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</si>
  <si>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</si>
  <si>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</si>
  <si>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</si>
  <si>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</si>
  <si>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</si>
  <si>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</si>
  <si>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</si>
  <si>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</si>
  <si>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</si>
  <si>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</si>
  <si>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</si>
  <si>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</si>
  <si>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</si>
  <si>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</si>
  <si>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</si>
  <si>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</si>
  <si>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</si>
  <si>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</si>
  <si>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</si>
  <si>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</si>
  <si>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</si>
  <si>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</si>
  <si>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</si>
  <si>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</si>
  <si>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</si>
  <si>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</si>
  <si>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</si>
  <si>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</si>
  <si>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</si>
  <si>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</si>
  <si>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</si>
  <si>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</si>
  <si>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</si>
  <si>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</si>
  <si>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</si>
  <si>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</si>
  <si>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</si>
  <si>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</si>
  <si>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</si>
  <si>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</si>
  <si>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</si>
  <si>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</si>
  <si>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</si>
  <si>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</si>
  <si>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</si>
  <si>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</si>
  <si>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</si>
  <si>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</si>
  <si>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</si>
  <si>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</si>
  <si>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</si>
  <si>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</si>
  <si>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</si>
  <si>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</si>
  <si>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</si>
  <si>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</si>
  <si>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</si>
  <si>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</si>
  <si>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</si>
  <si>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</si>
  <si>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</si>
  <si>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</si>
  <si>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</si>
  <si>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</si>
  <si>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</si>
  <si>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</si>
  <si>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</si>
  <si>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</si>
  <si>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</si>
  <si>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</si>
  <si>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</si>
  <si>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</si>
  <si>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</si>
  <si>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</si>
  <si>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</si>
  <si>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</si>
  <si>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</si>
  <si>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</si>
  <si>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</si>
  <si>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</si>
  <si>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</si>
  <si>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</si>
  <si>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</si>
  <si>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</si>
  <si>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</si>
  <si>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</si>
  <si>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</si>
  <si>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</si>
  <si>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</si>
  <si>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</si>
  <si>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</si>
  <si>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</si>
  <si>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</si>
  <si>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</si>
  <si>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</si>
  <si>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</si>
  <si>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</si>
  <si>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</si>
  <si>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</si>
  <si>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</si>
  <si>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</si>
  <si>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</si>
  <si>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</si>
  <si>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</si>
  <si>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</si>
  <si>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</si>
  <si>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</si>
  <si>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</si>
  <si>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</si>
  <si>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</si>
  <si>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</si>
  <si>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</si>
  <si>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</si>
  <si>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</si>
  <si>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</si>
  <si>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</si>
  <si>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</si>
  <si>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</si>
  <si>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</si>
  <si>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</si>
  <si>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</si>
  <si>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</si>
  <si>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</si>
  <si>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</si>
  <si>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</si>
  <si>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</si>
  <si>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</si>
  <si>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</si>
  <si>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</si>
  <si>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</si>
  <si>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</si>
  <si>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</si>
  <si>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</si>
  <si>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</si>
  <si>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</si>
  <si>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</si>
  <si>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</si>
  <si>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</si>
  <si>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</si>
  <si>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</si>
  <si>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</si>
  <si>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</si>
  <si>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</si>
  <si>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</si>
  <si>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</si>
  <si>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</si>
  <si>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</si>
  <si>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</si>
  <si>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</si>
  <si>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</si>
  <si>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</si>
  <si>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</si>
  <si>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</si>
  <si>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</si>
  <si>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</si>
  <si>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</si>
  <si>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</si>
  <si>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</si>
  <si>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</si>
  <si>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</si>
  <si>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</si>
  <si>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</si>
  <si>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</si>
  <si>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</si>
  <si>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</si>
  <si>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</si>
  <si>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</si>
  <si>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</si>
  <si>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</si>
  <si>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</si>
  <si>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</si>
  <si>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</si>
  <si>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</si>
  <si>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</si>
  <si>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</si>
  <si>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</si>
  <si>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</si>
  <si>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</si>
  <si>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</si>
  <si>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</si>
  <si>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</si>
  <si>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</si>
  <si>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</si>
  <si>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</si>
  <si>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</si>
  <si>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</si>
  <si>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</si>
  <si>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</si>
  <si>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</si>
  <si>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</si>
  <si>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</si>
  <si>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</si>
  <si>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</si>
  <si>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</si>
  <si>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</si>
  <si>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</si>
  <si>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</si>
  <si>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</si>
  <si>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</si>
  <si>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</si>
  <si>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</si>
  <si>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</si>
  <si>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</si>
  <si>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</si>
  <si>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</si>
  <si>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</si>
  <si>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</si>
  <si>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</si>
  <si>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</si>
  <si>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</si>
  <si>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</si>
  <si>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</si>
  <si>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</si>
  <si>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</si>
  <si>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</si>
  <si>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</si>
  <si>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</si>
  <si>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</si>
  <si>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</si>
  <si>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</si>
  <si>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</si>
  <si>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</si>
  <si>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</si>
  <si>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</si>
  <si>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</si>
  <si>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</si>
  <si>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</si>
  <si>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</si>
  <si>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</si>
  <si>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</si>
  <si>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</si>
  <si>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</si>
  <si>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</si>
  <si>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</si>
  <si>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</si>
  <si>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</si>
  <si>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</si>
  <si>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</si>
  <si>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</si>
  <si>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</si>
  <si>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</si>
  <si>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</si>
  <si>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</si>
  <si>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</si>
  <si>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</si>
  <si>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</si>
  <si>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</si>
  <si>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</si>
  <si>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</si>
  <si>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</si>
  <si>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</si>
  <si>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</si>
  <si>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</si>
  <si>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</si>
  <si>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</si>
  <si>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</si>
  <si>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</si>
  <si>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</si>
  <si>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</si>
  <si>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</si>
  <si>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</si>
  <si>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</si>
  <si>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</si>
  <si>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</si>
  <si>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</si>
  <si>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</si>
  <si>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</si>
  <si>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</si>
  <si>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</si>
  <si>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</si>
  <si>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</si>
  <si>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</si>
  <si>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</si>
  <si>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</si>
  <si>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</si>
  <si>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</si>
  <si>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</si>
  <si>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</si>
  <si>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</si>
  <si>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</si>
  <si>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</si>
  <si>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</si>
  <si>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</si>
  <si>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</si>
  <si>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</si>
  <si>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</si>
  <si>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</si>
  <si>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</si>
  <si>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</si>
  <si>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</si>
  <si>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</si>
  <si>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</si>
  <si>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</si>
  <si>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</si>
  <si>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</si>
  <si>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</si>
  <si>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</si>
  <si>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</si>
  <si>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</si>
  <si>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</si>
  <si>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</si>
  <si>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</si>
  <si>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</si>
  <si>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</si>
  <si>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</si>
  <si>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</si>
  <si>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</si>
  <si>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</si>
  <si>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</si>
  <si>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</si>
  <si>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</si>
  <si>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</si>
  <si>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</si>
  <si>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</si>
  <si>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</si>
  <si>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</si>
  <si>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</si>
  <si>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</si>
  <si>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</si>
  <si>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</si>
  <si>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</si>
  <si>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</si>
  <si>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</si>
  <si>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</si>
  <si>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</si>
  <si>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</si>
  <si>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</si>
  <si>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</si>
  <si>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</si>
  <si>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</si>
  <si>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</si>
  <si>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</si>
  <si>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</si>
  <si>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</si>
  <si>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</si>
  <si>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</si>
  <si>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</si>
  <si>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</si>
  <si>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</si>
  <si>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</si>
  <si>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</si>
  <si>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</si>
  <si>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</si>
  <si>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</si>
  <si>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</si>
  <si>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</si>
  <si>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</si>
  <si>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</si>
  <si>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</si>
  <si>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</si>
  <si>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</si>
  <si>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</si>
  <si>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</si>
  <si>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</si>
  <si>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</si>
  <si>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</si>
  <si>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</si>
  <si>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</si>
  <si>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</si>
  <si>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</si>
  <si>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</si>
  <si>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</si>
  <si>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</si>
  <si>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</si>
  <si>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</si>
  <si>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</si>
  <si>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</si>
  <si>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</si>
  <si>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</si>
  <si>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</si>
  <si>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</si>
  <si>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</si>
  <si>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</si>
  <si>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</si>
  <si>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</si>
  <si>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</si>
  <si>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</si>
  <si>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</si>
  <si>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</si>
  <si>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</si>
  <si>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</si>
  <si>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</si>
  <si>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</si>
  <si>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</si>
  <si>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</si>
  <si>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</si>
  <si>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</si>
  <si>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</si>
  <si>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</si>
  <si>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</si>
  <si>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</si>
  <si>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</si>
  <si>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</si>
  <si>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</si>
  <si>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</si>
  <si>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</si>
  <si>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</si>
  <si>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</si>
  <si>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</si>
  <si>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</si>
  <si>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</si>
  <si>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</si>
  <si>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</si>
  <si>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</si>
  <si>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</si>
  <si>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</si>
  <si>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</si>
  <si>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</si>
  <si>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</si>
  <si>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</si>
  <si>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</si>
  <si>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</si>
  <si>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</si>
  <si>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</si>
  <si>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</si>
  <si>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</si>
  <si>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</si>
  <si>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</si>
  <si>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</si>
  <si>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</si>
  <si>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</si>
  <si>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</si>
  <si>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</si>
  <si>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</si>
  <si>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</si>
  <si>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</si>
  <si>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</si>
  <si>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</si>
  <si>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</si>
  <si>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</si>
  <si>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</si>
  <si>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</si>
  <si>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</si>
  <si>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</si>
  <si>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</si>
  <si>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</si>
  <si>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</si>
  <si>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</si>
  <si>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</si>
  <si>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</si>
  <si>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</si>
  <si>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</si>
  <si>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</si>
  <si>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</si>
  <si>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</si>
  <si>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</si>
  <si>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</si>
  <si>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</si>
  <si>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</si>
  <si>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</si>
  <si>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</si>
  <si>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</si>
  <si>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</si>
  <si>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</si>
  <si>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</si>
  <si>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</si>
  <si>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</si>
  <si>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</si>
  <si>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</si>
  <si>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</si>
  <si>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</si>
  <si>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</si>
  <si>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</si>
  <si>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</si>
  <si>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</si>
  <si>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</si>
  <si>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</si>
  <si>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</si>
  <si>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</si>
  <si>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</si>
  <si>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</si>
  <si>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</si>
  <si>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</si>
  <si>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</si>
  <si>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</si>
  <si>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</si>
  <si>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</si>
  <si>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</si>
  <si>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Total</t>
  </si>
  <si>
    <t>1045</t>
  </si>
  <si>
    <t>Sale in December</t>
  </si>
  <si>
    <t>Sale in November</t>
  </si>
  <si>
    <t>Sale in October</t>
  </si>
  <si>
    <t>Sale in September</t>
  </si>
  <si>
    <t>Sale in August</t>
  </si>
  <si>
    <t>Sale in July</t>
  </si>
  <si>
    <t>Sale in June</t>
  </si>
  <si>
    <t>Sale in May</t>
  </si>
  <si>
    <t>Sale in April</t>
  </si>
  <si>
    <t>Sale in March</t>
  </si>
  <si>
    <t>Sale in Jnauary</t>
  </si>
  <si>
    <t>Sale in Febuary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</si>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</sst>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numFmt numFmtId="27" formatCode="m/d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Table1!$AB$12:$AB$23</c:f>
              <c:strCache>
                <c:ptCount val="12"/>
                <c:pt idx="0">
                  <c:v>Sale in December</c:v>
                </c:pt>
                <c:pt idx="1">
                  <c:v>Sale in November</c:v>
                </c:pt>
                <c:pt idx="2">
                  <c:v>Sale in October</c:v>
                </c:pt>
                <c:pt idx="3">
                  <c:v>Sale in September</c:v>
                </c:pt>
                <c:pt idx="4">
                  <c:v>Sale in August</c:v>
                </c:pt>
                <c:pt idx="5">
                  <c:v>Sale in July</c:v>
                </c:pt>
                <c:pt idx="6">
                  <c:v>Sale in June</c:v>
                </c:pt>
                <c:pt idx="7">
                  <c:v>Sale in May</c:v>
                </c:pt>
                <c:pt idx="8">
                  <c:v>Sale in April</c:v>
                </c:pt>
                <c:pt idx="9">
                  <c:v>Sale in March</c:v>
                </c:pt>
                <c:pt idx="10">
                  <c:v>Sale in Febuary</c:v>
                </c:pt>
                <c:pt idx="11">
                  <c:v>Sale in Jnauary</c:v>
                </c:pt>
              </c:strCache>
            </c:strRef>
          </c:cat>
          <c:val>
            <c:numRef>
              <c:f>Table1!$AC$12:$AC$23</c:f>
              <c:numCache>
                <c:formatCode>General</c:formatCode>
                <c:ptCount val="12"/>
                <c:pt idx="0">
                  <c:v>67</c:v>
                </c:pt>
                <c:pt idx="1">
                  <c:v>231</c:v>
                </c:pt>
                <c:pt idx="2">
                  <c:v>121</c:v>
                </c:pt>
                <c:pt idx="3">
                  <c:v>64</c:v>
                </c:pt>
                <c:pt idx="4">
                  <c:v>68</c:v>
                </c:pt>
                <c:pt idx="5">
                  <c:v>60</c:v>
                </c:pt>
                <c:pt idx="6">
                  <c:v>46</c:v>
                </c:pt>
                <c:pt idx="7">
                  <c:v>96</c:v>
                </c:pt>
                <c:pt idx="8">
                  <c:v>61</c:v>
                </c:pt>
                <c:pt idx="9">
                  <c:v>79</c:v>
                </c:pt>
                <c:pt idx="10">
                  <c:v>79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9-41D7-B22C-46D2F86A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87855"/>
        <c:axId val="605097967"/>
      </c:lineChart>
      <c:catAx>
        <c:axId val="183128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97967"/>
        <c:crosses val="autoZero"/>
        <c:auto val="1"/>
        <c:lblAlgn val="ctr"/>
        <c:lblOffset val="100"/>
        <c:noMultiLvlLbl val="0"/>
      </c:catAx>
      <c:valAx>
        <c:axId val="6050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8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Table1!$AB$12:$AB$23</c:f>
              <c:strCache>
                <c:ptCount val="12"/>
                <c:pt idx="0">
                  <c:v>Sale in December</c:v>
                </c:pt>
                <c:pt idx="1">
                  <c:v>Sale in November</c:v>
                </c:pt>
                <c:pt idx="2">
                  <c:v>Sale in October</c:v>
                </c:pt>
                <c:pt idx="3">
                  <c:v>Sale in September</c:v>
                </c:pt>
                <c:pt idx="4">
                  <c:v>Sale in August</c:v>
                </c:pt>
                <c:pt idx="5">
                  <c:v>Sale in July</c:v>
                </c:pt>
                <c:pt idx="6">
                  <c:v>Sale in June</c:v>
                </c:pt>
                <c:pt idx="7">
                  <c:v>Sale in May</c:v>
                </c:pt>
                <c:pt idx="8">
                  <c:v>Sale in April</c:v>
                </c:pt>
                <c:pt idx="9">
                  <c:v>Sale in March</c:v>
                </c:pt>
                <c:pt idx="10">
                  <c:v>Sale in Febuary</c:v>
                </c:pt>
                <c:pt idx="11">
                  <c:v>Sale in Jnauary</c:v>
                </c:pt>
              </c:strCache>
            </c:strRef>
          </c:cat>
          <c:val>
            <c:numRef>
              <c:f>Table1!$AC$12:$AC$23</c:f>
              <c:numCache>
                <c:formatCode>General</c:formatCode>
                <c:ptCount val="12"/>
                <c:pt idx="0">
                  <c:v>67</c:v>
                </c:pt>
                <c:pt idx="1">
                  <c:v>231</c:v>
                </c:pt>
                <c:pt idx="2">
                  <c:v>121</c:v>
                </c:pt>
                <c:pt idx="3">
                  <c:v>64</c:v>
                </c:pt>
                <c:pt idx="4">
                  <c:v>68</c:v>
                </c:pt>
                <c:pt idx="5">
                  <c:v>60</c:v>
                </c:pt>
                <c:pt idx="6">
                  <c:v>46</c:v>
                </c:pt>
                <c:pt idx="7">
                  <c:v>96</c:v>
                </c:pt>
                <c:pt idx="8">
                  <c:v>61</c:v>
                </c:pt>
                <c:pt idx="9">
                  <c:v>79</c:v>
                </c:pt>
                <c:pt idx="10">
                  <c:v>79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B30-9FCA-58194869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335647"/>
        <c:axId val="2041447583"/>
      </c:barChart>
      <c:catAx>
        <c:axId val="18313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47583"/>
        <c:crosses val="autoZero"/>
        <c:auto val="1"/>
        <c:lblAlgn val="ctr"/>
        <c:lblOffset val="100"/>
        <c:noMultiLvlLbl val="0"/>
      </c:catAx>
      <c:valAx>
        <c:axId val="20414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Table1!$AA$42:$AA$44</c:f>
              <c:strCache>
                <c:ptCount val="3"/>
                <c:pt idx="0">
                  <c:v>Large</c:v>
                </c:pt>
                <c:pt idx="1">
                  <c:v>small</c:v>
                </c:pt>
                <c:pt idx="2">
                  <c:v>Medium</c:v>
                </c:pt>
              </c:strCache>
            </c:strRef>
          </c:cat>
          <c:val>
            <c:numRef>
              <c:f>Table1!$AB$42:$AB$44</c:f>
              <c:numCache>
                <c:formatCode>General</c:formatCode>
                <c:ptCount val="3"/>
                <c:pt idx="0">
                  <c:v>122</c:v>
                </c:pt>
                <c:pt idx="1">
                  <c:v>318</c:v>
                </c:pt>
                <c:pt idx="2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2-47B0-9E5E-932DCAD2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333791"/>
        <c:axId val="745089791"/>
      </c:barChart>
      <c:catAx>
        <c:axId val="18313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89791"/>
        <c:crosses val="autoZero"/>
        <c:auto val="1"/>
        <c:lblAlgn val="ctr"/>
        <c:lblOffset val="100"/>
        <c:noMultiLvlLbl val="0"/>
      </c:catAx>
      <c:valAx>
        <c:axId val="7450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3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599515</xdr:colOff>
      <xdr:row>8</xdr:row>
      <xdr:rowOff>69601</xdr:rowOff>
    </xdr:from>
    <xdr:to>
      <xdr:col>37</xdr:col>
      <xdr:colOff>290731</xdr:colOff>
      <xdr:row>23</xdr:row>
      <xdr:rowOff>11331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AE0B7-4D8C-ED43-101F-06B7EC90D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574614</xdr:colOff>
      <xdr:row>24</xdr:row>
      <xdr:rowOff>69600</xdr:rowOff>
    </xdr:from>
    <xdr:to>
      <xdr:col>37</xdr:col>
      <xdr:colOff>265830</xdr:colOff>
      <xdr:row>39</xdr:row>
      <xdr:rowOff>11329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5A3AE-0538-E1E4-EF03-38CB33C7D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154996</xdr:colOff>
      <xdr:row>41</xdr:row>
      <xdr:rowOff>14475</xdr:rowOff>
    </xdr:from>
    <xdr:to>
      <xdr:col>36</xdr:col>
      <xdr:colOff>473178</xdr:colOff>
      <xdr:row>56</xdr:row>
      <xdr:rowOff>176708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D604B6B-05A6-265E-A275-B333B21E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80339D-D009-4BFE-95F3-2C668806AB75}" autoFormatId="16" applyNumberFormats="0" applyBorderFormats="0" applyFontFormats="0" applyPatternFormats="0" applyAlignmentFormats="0" applyWidthHeightFormats="0">
  <queryTableRefresh nextId="26">
    <queryTableFields count="25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5" name="SALES" tableColumnId="5"/>
      <queryTableField id="6" name="ORDERDATE" tableColumnId="6"/>
      <queryTableField id="7" name="STATUS" tableColumnId="7"/>
      <queryTableField id="8" name="QTR_ID" tableColumnId="8"/>
      <queryTableField id="9" name="MONTH_ID" tableColumnId="9"/>
      <queryTableField id="10" name="YEAR_ID" tableColumnId="10"/>
      <queryTableField id="11" name="PRODUCTLINE" tableColumnId="11"/>
      <queryTableField id="12" name="MSRP" tableColumnId="12"/>
      <queryTableField id="13" name="PRODUCTCODE" tableColumnId="13"/>
      <queryTableField id="14" name="CUSTOMERNAME" tableColumnId="14"/>
      <queryTableField id="15" name="PHONE" tableColumnId="15"/>
      <queryTableField id="16" name="ADDRESSLINE1" tableColumnId="16"/>
      <queryTableField id="17" name="ADDRESSLINE2" tableColumnId="17"/>
      <queryTableField id="18" name="CITY" tableColumnId="18"/>
      <queryTableField id="19" name="STATE" tableColumnId="19"/>
      <queryTableField id="20" name="POSTALCODE" tableColumnId="20"/>
      <queryTableField id="21" name="COUNTRY" tableColumnId="21"/>
      <queryTableField id="22" name="TERRITORY" tableColumnId="22"/>
      <queryTableField id="23" name="CONTACTLASTNAME" tableColumnId="23"/>
      <queryTableField id="24" name="CONTACTFIRSTNAME" tableColumnId="24"/>
      <queryTableField id="25" name="DEALSIZ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7F659A-6C6D-4FA7-9A1A-DBF51AB7052D}" name="Table1_2" displayName="Table1_2" ref="A1:Y1066" tableType="queryTable" totalsRowCount="1">
  <autoFilter ref="A1:Y1065" xr:uid="{0B7F659A-6C6D-4FA7-9A1A-DBF51AB7052D}">
    <filterColumn colId="6">
      <filters>
        <filter val="Shipped"/>
      </filters>
    </filterColumn>
  </autoFilter>
  <tableColumns count="25">
    <tableColumn id="1" xr3:uid="{E1407505-1460-4C5E-82D2-64E757B2D62E}" uniqueName="1" name="ORDERNUMBER" totalsRowLabel="Total" queryTableFieldId="1"/>
    <tableColumn id="2" xr3:uid="{762EFA5C-899C-49C6-94BC-9B8B9A1772CC}" uniqueName="2" name="QUANTITYORDERED" totalsRowFunction="average" queryTableFieldId="2"/>
    <tableColumn id="3" xr3:uid="{3B62C274-9235-4AA6-A2CA-1F6B1092FC21}" uniqueName="3" name="PRICEEACH" totalsRowFunction="max" queryTableFieldId="3"/>
    <tableColumn id="4" xr3:uid="{85FDE1DE-C3E9-4265-B6D3-DF8DF967A05D}" uniqueName="4" name="ORDERLINENUMBER" queryTableFieldId="4"/>
    <tableColumn id="5" xr3:uid="{0449CD36-E9F9-4BF5-9752-9A626702125E}" uniqueName="5" name="SALES" queryTableFieldId="5"/>
    <tableColumn id="6" xr3:uid="{23BB7F55-F396-408A-B210-B50D4AAB96DF}" uniqueName="6" name="ORDERDATE" queryTableFieldId="6" dataDxfId="15"/>
    <tableColumn id="7" xr3:uid="{A154B333-C714-4A94-9A48-73A793CCAD1B}" uniqueName="7" name="STATUS" queryTableFieldId="7" dataDxfId="14"/>
    <tableColumn id="8" xr3:uid="{9C381076-76DD-46AD-A4FA-BF2A43109CA5}" uniqueName="8" name="QTR_ID" queryTableFieldId="8"/>
    <tableColumn id="9" xr3:uid="{E12EA92D-D82A-4D41-95EB-8D20546E0CB6}" uniqueName="9" name="MONTH_ID" queryTableFieldId="9"/>
    <tableColumn id="10" xr3:uid="{E96ECFFE-58B6-4478-BC71-3A883B8907C0}" uniqueName="10" name="YEAR_ID" queryTableFieldId="10"/>
    <tableColumn id="11" xr3:uid="{69BC79FE-3D75-480A-BBEF-2A17BC2C74F8}" uniqueName="11" name="PRODUCTLINE" queryTableFieldId="11" dataDxfId="13"/>
    <tableColumn id="12" xr3:uid="{04E9348F-484E-4447-93CB-EF7D6017D66D}" uniqueName="12" name="MSRP" queryTableFieldId="12"/>
    <tableColumn id="13" xr3:uid="{7EF152EF-08D0-4D2E-9F72-25D10CCF450E}" uniqueName="13" name="PRODUCTCODE" queryTableFieldId="13" dataDxfId="12"/>
    <tableColumn id="14" xr3:uid="{2E490B86-DAE8-407F-B9CA-60ACE0D52902}" uniqueName="14" name="CUSTOMERNAME" queryTableFieldId="14" dataDxfId="11"/>
    <tableColumn id="15" xr3:uid="{1D170517-6E38-495A-BC26-E3E202BB84BC}" uniqueName="15" name="PHONE" queryTableFieldId="15"/>
    <tableColumn id="16" xr3:uid="{C8070A0E-9BCA-451B-8763-D86F31ABAB0D}" uniqueName="16" name="ADDRESSLINE1" queryTableFieldId="16" dataDxfId="10"/>
    <tableColumn id="17" xr3:uid="{8FA47F02-4FE1-402A-85D0-C587F4868C1B}" uniqueName="17" name="ADDRESSLINE2" queryTableFieldId="17" dataDxfId="9"/>
    <tableColumn id="18" xr3:uid="{C057A8A1-C8F4-4D4E-BA8E-86CE230847B1}" uniqueName="18" name="CITY" queryTableFieldId="18" dataDxfId="8"/>
    <tableColumn id="19" xr3:uid="{8B84CAB1-AB9F-4364-95D6-E7F355A33223}" uniqueName="19" name="STATE" queryTableFieldId="19" dataDxfId="7"/>
    <tableColumn id="20" xr3:uid="{2E6D0D97-1E2F-4EC0-9841-6D476F1FF422}" uniqueName="20" name="POSTALCODE" queryTableFieldId="20"/>
    <tableColumn id="21" xr3:uid="{261D34BB-B244-4FAB-B957-18C211AAA417}" uniqueName="21" name="COUNTRY" queryTableFieldId="21" dataDxfId="6"/>
    <tableColumn id="22" xr3:uid="{A9BE3822-09C3-4A8D-BED2-462F8038C6A5}" uniqueName="22" name="TERRITORY" queryTableFieldId="22" dataDxfId="5"/>
    <tableColumn id="23" xr3:uid="{AD43802D-34D6-4DF3-AE83-9C35140250F9}" uniqueName="23" name="CONTACTLASTNAME" queryTableFieldId="23" dataDxfId="4"/>
    <tableColumn id="24" xr3:uid="{ED323CFD-C056-4E80-BA64-53913FD88040}" uniqueName="24" name="CONTACTFIRSTNAME" queryTableFieldId="24" dataDxfId="3"/>
    <tableColumn id="25" xr3:uid="{A60087E2-16E9-4816-8EC2-18F59E9A6783}" uniqueName="25" name="DEALSIZE" totalsRowFunction="count" queryTableFieldId="2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48E04-E66A-4604-B6FE-82BA4290CCA3}" name="Table1" displayName="Table1" ref="A1:Y1065" totalsRowCount="1">
  <autoFilter ref="A1:Y1064" xr:uid="{DC748E04-E66A-4604-B6FE-82BA4290CCA3}">
    <filterColumn colId="6">
      <filters>
        <filter val="Disputed"/>
        <filter val="In Process"/>
        <filter val="On Hold"/>
        <filter val="Resolved"/>
        <filter val="Shipped"/>
      </filters>
    </filterColumn>
  </autoFilter>
  <tableColumns count="25">
    <tableColumn id="1" xr3:uid="{074C7BB7-76C6-4271-BE18-B69485AC5BE2}" name="ORDERNUMBER" totalsRowLabel="Total"/>
    <tableColumn id="2" xr3:uid="{3E2B7302-A510-49D3-8DBA-654F62447F8B}" name="QUANTITYORDERED"/>
    <tableColumn id="3" xr3:uid="{F04A1BD6-B8D5-4490-AED3-CBACD1D63A2D}" name="PRICEEACH"/>
    <tableColumn id="4" xr3:uid="{19358FCD-282F-4F6E-9220-1D0B7F58068E}" name="ORDERLINENUMBER"/>
    <tableColumn id="5" xr3:uid="{659D908A-2328-4CCD-8E69-CE60A168D6DB}" name="SALES" totalsRowFunction="sum"/>
    <tableColumn id="6" xr3:uid="{A8A67D92-7A76-46AA-A532-E412086FA4E9}" name="ORDERDATE" dataDxfId="1"/>
    <tableColumn id="7" xr3:uid="{BA474851-5CCE-42FD-B0D6-2E5FB7B81092}" name="STATUS"/>
    <tableColumn id="8" xr3:uid="{A12A473D-2F0F-4B5F-BC26-57A59D38DE19}" name="QTR_ID"/>
    <tableColumn id="9" xr3:uid="{D5176BA9-231D-4842-B031-4F995E549E5F}" name="MONTH_ID"/>
    <tableColumn id="10" xr3:uid="{9924321C-4562-42E5-B991-1E9AC9DB4DDA}" name="YEAR_ID"/>
    <tableColumn id="11" xr3:uid="{8BEAA40C-24E0-43D3-AD0A-936199A37D24}" name="PRODUCTLINE"/>
    <tableColumn id="12" xr3:uid="{010EDEE4-3EBF-4342-8DAD-70F22D3E7216}" name="MSRP"/>
    <tableColumn id="13" xr3:uid="{C03FD005-3DA6-469E-8B84-B5931A59ED24}" name="PRODUCTCODE"/>
    <tableColumn id="14" xr3:uid="{1441327B-8EA4-4218-B619-84E5FC414D46}" name="CUSTOMERNAME"/>
    <tableColumn id="15" xr3:uid="{D21BCAD7-B748-4C04-8E7B-E0FAC85FC2FB}" name="PHONE"/>
    <tableColumn id="16" xr3:uid="{B58E4960-348D-4F02-8EDB-A5C79CDE013F}" name="ADDRESSLINE1"/>
    <tableColumn id="17" xr3:uid="{AAF54EF1-76D1-4EE4-A05F-8DADC6782B68}" name="ADDRESSLINE2"/>
    <tableColumn id="18" xr3:uid="{860C1C51-06A0-4D8A-ACC9-CA83C61E2E85}" name="CITY"/>
    <tableColumn id="19" xr3:uid="{FB44C9F0-D5BC-4164-884D-07A07DEEC541}" name="STATE"/>
    <tableColumn id="20" xr3:uid="{71F4B52F-362A-44FB-8733-5FD507173FD0}" name="POSTALCODE"/>
    <tableColumn id="21" xr3:uid="{2FC33606-DF0E-4F53-815D-657EC2C855D7}" name="COUNTRY"/>
    <tableColumn id="22" xr3:uid="{FECB5ED7-7208-4A51-BA4C-339ADF745FD7}" name="TERRITORY"/>
    <tableColumn id="23" xr3:uid="{2DC0EC72-259D-42AE-9DFD-895614540EC7}" name="CONTACTLASTNAME"/>
    <tableColumn id="24" xr3:uid="{9F2E9ED0-9B33-41E7-80DA-FE3BB3578634}" name="CONTACTFIRSTNAME"/>
    <tableColumn id="25" xr3:uid="{9BA8402D-CDD9-4373-8DE3-C9F2935F8CD1}" name="DEALSIZE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1A45-3C3D-4A5C-A9BE-A03EF1498035}">
  <dimension ref="A1:AC1066"/>
  <sheetViews>
    <sheetView tabSelected="1" topLeftCell="F31" zoomScale="70" zoomScaleNormal="93" workbookViewId="0">
      <selection activeCell="F7" sqref="F7"/>
    </sheetView>
  </sheetViews>
  <sheetFormatPr defaultRowHeight="14.5" x14ac:dyDescent="0.35"/>
  <cols>
    <col min="1" max="1" width="16.453125" bestFit="1" customWidth="1"/>
    <col min="2" max="2" width="20" bestFit="1" customWidth="1"/>
    <col min="3" max="3" width="12.453125" bestFit="1" customWidth="1"/>
    <col min="4" max="4" width="20.1796875" bestFit="1" customWidth="1"/>
    <col min="5" max="5" width="10.81640625" bestFit="1" customWidth="1"/>
    <col min="6" max="6" width="13.36328125" bestFit="1" customWidth="1"/>
    <col min="7" max="8" width="9.36328125" bestFit="1" customWidth="1"/>
    <col min="9" max="9" width="12.54296875" bestFit="1" customWidth="1"/>
    <col min="10" max="10" width="10.1796875" bestFit="1" customWidth="1"/>
    <col min="11" max="11" width="15.1796875" bestFit="1" customWidth="1"/>
    <col min="12" max="12" width="7.90625" bestFit="1" customWidth="1"/>
    <col min="13" max="13" width="16.08984375" bestFit="1" customWidth="1"/>
    <col min="14" max="14" width="29.54296875" bestFit="1" customWidth="1"/>
    <col min="15" max="15" width="15.7265625" bestFit="1" customWidth="1"/>
    <col min="16" max="16" width="38.36328125" bestFit="1" customWidth="1"/>
    <col min="17" max="17" width="15.453125" bestFit="1" customWidth="1"/>
    <col min="18" max="18" width="13.453125" bestFit="1" customWidth="1"/>
    <col min="19" max="19" width="11.1796875" bestFit="1" customWidth="1"/>
    <col min="20" max="20" width="14.1796875" bestFit="1" customWidth="1"/>
    <col min="21" max="21" width="11.1796875" bestFit="1" customWidth="1"/>
    <col min="22" max="22" width="12.26953125" bestFit="1" customWidth="1"/>
    <col min="23" max="23" width="20.36328125" bestFit="1" customWidth="1"/>
    <col min="24" max="24" width="20.90625" bestFit="1" customWidth="1"/>
    <col min="25" max="25" width="10.81640625" bestFit="1" customWidth="1"/>
    <col min="27" max="27" width="17.26953125" customWidth="1"/>
    <col min="28" max="28" width="20.2695312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9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9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9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9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9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9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9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9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9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9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9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  <c r="AB12" t="s">
        <v>607</v>
      </c>
      <c r="AC12">
        <f>COUNTIFS(Table1_2[MONTH_ID],"12")</f>
        <v>67</v>
      </c>
    </row>
    <row r="13" spans="1:29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  <c r="AB13" t="s">
        <v>608</v>
      </c>
      <c r="AC13">
        <f>COUNTIFS(Table1_2[MONTH_ID],"11")</f>
        <v>231</v>
      </c>
    </row>
    <row r="14" spans="1:29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  <c r="AB14" t="s">
        <v>609</v>
      </c>
      <c r="AC14">
        <f>COUNTIFS(Table1_2[MONTH_ID],"10")</f>
        <v>121</v>
      </c>
    </row>
    <row r="15" spans="1:29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  <c r="AB15" t="s">
        <v>610</v>
      </c>
      <c r="AC15">
        <f>COUNTIFS(Table1_2[MONTH_ID],"9")</f>
        <v>64</v>
      </c>
    </row>
    <row r="16" spans="1:29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  <c r="AB16" t="s">
        <v>611</v>
      </c>
      <c r="AC16">
        <f>COUNTIFS(Table1_2[MONTH_ID],"8")</f>
        <v>68</v>
      </c>
    </row>
    <row r="17" spans="1:29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  <c r="AB17" t="s">
        <v>612</v>
      </c>
      <c r="AC17">
        <f>COUNTIFS(Table1_2[MONTH_ID],"7")</f>
        <v>60</v>
      </c>
    </row>
    <row r="18" spans="1:29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  <c r="AB18" t="s">
        <v>613</v>
      </c>
      <c r="AC18">
        <f>COUNTIFS(Table1_2[MONTH_ID],"6")</f>
        <v>46</v>
      </c>
    </row>
    <row r="19" spans="1:29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  <c r="AB19" t="s">
        <v>614</v>
      </c>
      <c r="AC19">
        <f>COUNTIFS(Table1_2[MONTH_ID],"5")</f>
        <v>96</v>
      </c>
    </row>
    <row r="20" spans="1:29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  <c r="AB20" t="s">
        <v>615</v>
      </c>
      <c r="AC20">
        <f>COUNTIFS(Table1_2[MONTH_ID],"4")</f>
        <v>61</v>
      </c>
    </row>
    <row r="21" spans="1:29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  <c r="AB21" t="s">
        <v>616</v>
      </c>
      <c r="AC21">
        <f>COUNTIFS(Table1_2[MONTH_ID],"3")</f>
        <v>79</v>
      </c>
    </row>
    <row r="22" spans="1:29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  <c r="AB22" t="s">
        <v>618</v>
      </c>
      <c r="AC22">
        <f>COUNTIFS(Table1_2[MONTH_ID],"2")</f>
        <v>79</v>
      </c>
    </row>
    <row r="23" spans="1:29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  <c r="AB23" t="s">
        <v>617</v>
      </c>
      <c r="AC23">
        <f>COUNTIFS(Table1_2[MONTH_ID],"1")</f>
        <v>91</v>
      </c>
    </row>
    <row r="24" spans="1:29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9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9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9" hidden="1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9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9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9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9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9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8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8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8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8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8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8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8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8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8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8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  <c r="AA42" t="s">
        <v>151</v>
      </c>
      <c r="AB42">
        <f>COUNTIFS(Y:Y,"Large")</f>
        <v>122</v>
      </c>
    </row>
    <row r="43" spans="1:28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  <c r="AA43" t="s">
        <v>619</v>
      </c>
      <c r="AB43">
        <f>COUNTIFS(Y:Y,"small")</f>
        <v>318</v>
      </c>
    </row>
    <row r="44" spans="1:28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  <c r="AA44" t="s">
        <v>51</v>
      </c>
      <c r="AB44">
        <f>COUNTIFS(Y:Y,"medium")</f>
        <v>623</v>
      </c>
    </row>
    <row r="45" spans="1:28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8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8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8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hidden="1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hidden="1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hidden="1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hidden="1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hidden="1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hidden="1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hidden="1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hidden="1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hidden="1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hidden="1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hidden="1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hidden="1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hidden="1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hidden="1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hidden="1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hidden="1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hidden="1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hidden="1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hidden="1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hidden="1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hidden="1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hidden="1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hidden="1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hidden="1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hidden="1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hidden="1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hidden="1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hidden="1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hidden="1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hidden="1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hidden="1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hidden="1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hidden="1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hidden="1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hidden="1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hidden="1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hidden="1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hidden="1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hidden="1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hidden="1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hidden="1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hidden="1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hidden="1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hidden="1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hidden="1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hidden="1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hidden="1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hidden="1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hidden="1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hidden="1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hidden="1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hidden="1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hidden="1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hidden="1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hidden="1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hidden="1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hidden="1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hidden="1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hidden="1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hidden="1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hidden="1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hidden="1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hidden="1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hidden="1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hidden="1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hidden="1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hidden="1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hidden="1" x14ac:dyDescent="0.35">
      <c r="E1065">
        <v>4484963.24</v>
      </c>
      <c r="F1065" s="2"/>
      <c r="Y1065" t="s">
        <v>606</v>
      </c>
    </row>
    <row r="1066" spans="1:25" x14ac:dyDescent="0.35">
      <c r="A1066" t="s">
        <v>605</v>
      </c>
      <c r="B1066">
        <f>SUBTOTAL(101,Table1_2[QUANTITYORDERED])</f>
        <v>34.888442211055278</v>
      </c>
      <c r="C1066">
        <f>SUBTOTAL(104,Table1_2[PRICEEACH])</f>
        <v>100</v>
      </c>
      <c r="Y1066">
        <f>SUBTOTAL(103,Table1_2[DEALSIZE])</f>
        <v>995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{5477B4DA-809C-4CB8-99A9-AB34455FF3B4}</x14:id>
        </ext>
      </extLst>
    </cfRule>
  </conditionalFormatting>
  <conditionalFormatting sqref="E2:E10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77B4DA-809C-4CB8-99A9-AB34455FF3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E8D7-CEAD-42A4-B91F-874A96341D36}">
  <dimension ref="A1:Y1065"/>
  <sheetViews>
    <sheetView zoomScale="82" zoomScaleNormal="141" workbookViewId="0">
      <selection activeCell="F2" sqref="F2:F1064"/>
    </sheetView>
  </sheetViews>
  <sheetFormatPr defaultRowHeight="14.5" x14ac:dyDescent="0.35"/>
  <cols>
    <col min="1" max="1" width="16.08984375" customWidth="1"/>
    <col min="2" max="2" width="19.54296875" customWidth="1"/>
    <col min="3" max="3" width="18.6328125" customWidth="1"/>
    <col min="4" max="4" width="19.7265625" customWidth="1"/>
    <col min="6" max="6" width="16.1796875" customWidth="1"/>
    <col min="7" max="8" width="9.08984375" customWidth="1"/>
    <col min="9" max="9" width="12.26953125" customWidth="1"/>
    <col min="10" max="10" width="9.90625" customWidth="1"/>
    <col min="11" max="11" width="14.6328125" customWidth="1"/>
    <col min="13" max="13" width="15.7265625" customWidth="1"/>
    <col min="14" max="14" width="17.453125" customWidth="1"/>
    <col min="15" max="15" width="8.81640625" customWidth="1"/>
    <col min="16" max="17" width="15.08984375" customWidth="1"/>
    <col min="20" max="20" width="13.90625" customWidth="1"/>
    <col min="21" max="21" width="10.90625" customWidth="1"/>
    <col min="22" max="22" width="12" customWidth="1"/>
    <col min="23" max="23" width="19.90625" customWidth="1"/>
    <col min="24" max="24" width="20.453125" customWidth="1"/>
    <col min="25" max="25" width="10.542968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hidden="1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hidden="1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hidden="1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hidden="1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hidden="1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hidden="1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hidden="1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hidden="1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hidden="1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hidden="1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hidden="1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hidden="1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hidden="1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hidden="1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hidden="1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hidden="1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hidden="1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hidden="1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 t="s">
        <v>605</v>
      </c>
      <c r="E1065">
        <f>SUBTOTAL(109,Table1[SALES])</f>
        <v>4484963.24</v>
      </c>
      <c r="Y1065">
        <f>SUBTOTAL(103,Table1[DEALSIZE])</f>
        <v>1045</v>
      </c>
    </row>
  </sheetData>
  <conditionalFormatting sqref="A2:A1064">
    <cfRule type="uniqu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N b Q V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N b Q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0 F V e G H g o 5 Z A E A A F g D A A A T A B w A R m 9 y b X V s Y X M v U 2 V j d G l v b j E u b S C i G A A o o B Q A A A A A A A A A A A A A A A A A A A A A A A A A A A B 1 U k 1 r g z A Y v g v + B 3 G X D q T Q M X Y p P W Q x o 4 I a l 0 R G V 8 q w b b a W a h w a o U X 6 3 x e 1 3 T q i X g L P 5 5 s 3 l n w j 9 7 m w a H d O p q Z h G u U u K f j W Y s k 6 5 R N r Z q V c m o a l P p p X x Y Y r B B 0 3 P B 3 D q i i 4 k G 9 5 c V j n + W F 0 X y / D J O M z u 3 P a q / M S 5 k I q y c r p A u 5 s u E v E V x N + + u a 2 S m q l Y 1 Y k o v z M i w z m a Z W J h i x H X Z t T 1 z Y m L i J h H D w j Y j u W J + T T 4 7 j R n B 2 r t l 9 j E D K P L V o R c n V B R D y I E I B z R U k F W q L K 1 r x o u d b k e y E a S q f A R 3 T I 6 A K G r t w 2 k R c H A y z + t U h + l N 2 Y j H x 4 P d M F O G T z X m a B Q L 8 l I t i N I W v G 1 m o C S q J B B 8 S u 7 o A x Z T h Q + w W B T k Z z / F e S i F M L A t c l i N K m f 6 I 5 b s g H v U u 9 k w Y 2 C + t p x g r 3 b y e + 1 k M c h 4 z o O Q w R 4 j H c w 0 C 1 Y 6 A W B i j r v e W F f / H I g M B F w K f e + 3 / i f G 8 a e 9 H 7 Y 0 9 / A F B L A Q I t A B Q A A g A I A D W 0 F V e v 2 u w 9 p A A A A P Y A A A A S A A A A A A A A A A A A A A A A A A A A A A B D b 2 5 m a W c v U G F j a 2 F n Z S 5 4 b W x Q S w E C L Q A U A A I A C A A 1 t B V X D 8 r p q 6 Q A A A D p A A A A E w A A A A A A A A A A A A A A A A D w A A A A W 0 N v b n R l b n R f V H l w Z X N d L n h t b F B L A Q I t A B Q A A g A I A D W 0 F V e G H g o 5 Z A E A A F g D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U A A A A A A A A s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0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4 L T I x V D E 3 O j A z O j Q z L j U w N j U 3 N D d a I i A v P j x F b n R y e S B U e X B l P S J G a W x s Q 2 9 s d W 1 u V H l w Z X M i I F Z h b H V l P S J z Q X d N R k F 3 V U p C Z 0 1 E Q X d Z R E J n W U F C Z 1 l H Q m d B R 0 J n W U d C Z z 0 9 I i A v P j x F b n R y e S B U e X B l P S J G a W x s Q 2 9 s d W 1 u T m F t Z X M i I F Z h b H V l P S J z W y Z x d W 9 0 O 0 9 S R E V S T l V N Q k V S J n F 1 b 3 Q 7 L C Z x d W 9 0 O 1 F V Q U 5 U S V R Z T 1 J E R V J F R C Z x d W 9 0 O y w m c X V v d D t Q U k l D R U V B Q 0 g m c X V v d D s s J n F 1 b 3 Q 7 T 1 J E R V J M S U 5 F T l V N Q k V S J n F 1 b 3 Q 7 L C Z x d W 9 0 O 1 N B T E V T J n F 1 b 3 Q 7 L C Z x d W 9 0 O 0 9 S R E V S R E F U R S Z x d W 9 0 O y w m c X V v d D t T V E F U V V M m c X V v d D s s J n F 1 b 3 Q 7 U V R S X 0 l E J n F 1 b 3 Q 7 L C Z x d W 9 0 O 0 1 P T l R I X 0 l E J n F 1 b 3 Q 7 L C Z x d W 9 0 O 1 l F Q V J f S U Q m c X V v d D s s J n F 1 b 3 Q 7 U F J P R F V D V E x J T k U m c X V v d D s s J n F 1 b 3 Q 7 T V N S U C Z x d W 9 0 O y w m c X V v d D t Q U k 9 E V U N U Q 0 9 E R S Z x d W 9 0 O y w m c X V v d D t D V V N U T 0 1 F U k 5 B T U U m c X V v d D s s J n F 1 b 3 Q 7 U E h P T k U m c X V v d D s s J n F 1 b 3 Q 7 Q U R E U k V T U 0 x J T k U x J n F 1 b 3 Q 7 L C Z x d W 9 0 O 0 F E R F J F U 1 N M S U 5 F M i Z x d W 9 0 O y w m c X V v d D t D S V R Z J n F 1 b 3 Q 7 L C Z x d W 9 0 O 1 N U Q V R F J n F 1 b 3 Q 7 L C Z x d W 9 0 O 1 B P U 1 R B T E N P R E U m c X V v d D s s J n F 1 b 3 Q 7 Q 0 9 V T l R S W S Z x d W 9 0 O y w m c X V v d D t U R V J S S V R P U l k m c X V v d D s s J n F 1 b 3 Q 7 Q 0 9 O V E F D V E x B U 1 R O Q U 1 F J n F 1 b 3 Q 7 L C Z x d W 9 0 O 0 N P T l R B Q 1 R G S V J T V E 5 B T U U m c X V v d D s s J n F 1 b 3 Q 7 R E V B T F N J W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1 J E R V J O V U 1 C R V I s M H 0 m c X V v d D s s J n F 1 b 3 Q 7 U 2 V j d G l v b j E v V G F i b G U x L 0 N o Y W 5 n Z W Q g V H l w Z S 5 7 U V V B T l R J V F l P U k R F U k V E L D F 9 J n F 1 b 3 Q 7 L C Z x d W 9 0 O 1 N l Y 3 R p b 2 4 x L 1 R h Y m x l M S 9 D a G F u Z 2 V k I F R 5 c G U u e 1 B S S U N F R U F D S C w y f S Z x d W 9 0 O y w m c X V v d D t T Z W N 0 a W 9 u M S 9 U Y W J s Z T E v Q 2 h h b m d l Z C B U e X B l L n t P U k R F U k x J T k V O V U 1 C R V I s M 3 0 m c X V v d D s s J n F 1 b 3 Q 7 U 2 V j d G l v b j E v V G F i b G U x L 0 N o Y W 5 n Z W Q g V H l w Z S 5 7 U 0 F M R V M s N H 0 m c X V v d D s s J n F 1 b 3 Q 7 U 2 V j d G l v b j E v V G F i b G U x L 0 N o Y W 5 n Z W Q g V H l w Z S 5 7 T 1 J E R V J E Q V R F L D V 9 J n F 1 b 3 Q 7 L C Z x d W 9 0 O 1 N l Y 3 R p b 2 4 x L 1 R h Y m x l M S 9 D a G F u Z 2 V k I F R 5 c G U u e 1 N U Q V R V U y w 2 f S Z x d W 9 0 O y w m c X V v d D t T Z W N 0 a W 9 u M S 9 U Y W J s Z T E v Q 2 h h b m d l Z C B U e X B l L n t R V F J f S U Q s N 3 0 m c X V v d D s s J n F 1 b 3 Q 7 U 2 V j d G l v b j E v V G F i b G U x L 0 N o Y W 5 n Z W Q g V H l w Z S 5 7 T U 9 O V E h f S U Q s O H 0 m c X V v d D s s J n F 1 b 3 Q 7 U 2 V j d G l v b j E v V G F i b G U x L 0 N o Y W 5 n Z W Q g V H l w Z S 5 7 W U V B U l 9 J R C w 5 f S Z x d W 9 0 O y w m c X V v d D t T Z W N 0 a W 9 u M S 9 U Y W J s Z T E v Q 2 h h b m d l Z C B U e X B l L n t Q U k 9 E V U N U T E l O R S w x M H 0 m c X V v d D s s J n F 1 b 3 Q 7 U 2 V j d G l v b j E v V G F i b G U x L 0 N o Y W 5 n Z W Q g V H l w Z S 5 7 T V N S U C w x M X 0 m c X V v d D s s J n F 1 b 3 Q 7 U 2 V j d G l v b j E v V G F i b G U x L 0 N o Y W 5 n Z W Q g V H l w Z S 5 7 U F J P R F V D V E N P R E U s M T J 9 J n F 1 b 3 Q 7 L C Z x d W 9 0 O 1 N l Y 3 R p b 2 4 x L 1 R h Y m x l M S 9 D a G F u Z 2 V k I F R 5 c G U u e 0 N V U 1 R P T U V S T k F N R S w x M 3 0 m c X V v d D s s J n F 1 b 3 Q 7 U 2 V j d G l v b j E v V G F i b G U x L 0 N o Y W 5 n Z W Q g V H l w Z S 5 7 U E h P T k U s M T R 9 J n F 1 b 3 Q 7 L C Z x d W 9 0 O 1 N l Y 3 R p b 2 4 x L 1 R h Y m x l M S 9 D a G F u Z 2 V k I F R 5 c G U u e 0 F E R F J F U 1 N M S U 5 F M S w x N X 0 m c X V v d D s s J n F 1 b 3 Q 7 U 2 V j d G l v b j E v V G F i b G U x L 0 N o Y W 5 n Z W Q g V H l w Z S 5 7 Q U R E U k V T U 0 x J T k U y L D E 2 f S Z x d W 9 0 O y w m c X V v d D t T Z W N 0 a W 9 u M S 9 U Y W J s Z T E v Q 2 h h b m d l Z C B U e X B l L n t D S V R Z L D E 3 f S Z x d W 9 0 O y w m c X V v d D t T Z W N 0 a W 9 u M S 9 U Y W J s Z T E v Q 2 h h b m d l Z C B U e X B l L n t T V E F U R S w x O H 0 m c X V v d D s s J n F 1 b 3 Q 7 U 2 V j d G l v b j E v V G F i b G U x L 0 N o Y W 5 n Z W Q g V H l w Z S 5 7 U E 9 T V E F M Q 0 9 E R S w x O X 0 m c X V v d D s s J n F 1 b 3 Q 7 U 2 V j d G l v b j E v V G F i b G U x L 0 N o Y W 5 n Z W Q g V H l w Z S 5 7 Q 0 9 V T l R S W S w y M H 0 m c X V v d D s s J n F 1 b 3 Q 7 U 2 V j d G l v b j E v V G F i b G U x L 0 N o Y W 5 n Z W Q g V H l w Z S 5 7 V E V S U k l U T 1 J Z L D I x f S Z x d W 9 0 O y w m c X V v d D t T Z W N 0 a W 9 u M S 9 U Y W J s Z T E v Q 2 h h b m d l Z C B U e X B l L n t D T 0 5 U Q U N U T E F T V E 5 B T U U s M j J 9 J n F 1 b 3 Q 7 L C Z x d W 9 0 O 1 N l Y 3 R p b 2 4 x L 1 R h Y m x l M S 9 D a G F u Z 2 V k I F R 5 c G U u e 0 N P T l R B Q 1 R G S V J T V E 5 B T U U s M j N 9 J n F 1 b 3 Q 7 L C Z x d W 9 0 O 1 N l Y 3 R p b 2 4 x L 1 R h Y m x l M S 9 D a G F u Z 2 V k I F R 5 c G U u e 0 R F Q U x T S V p F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x L 0 N o Y W 5 n Z W Q g V H l w Z S 5 7 T 1 J E R V J O V U 1 C R V I s M H 0 m c X V v d D s s J n F 1 b 3 Q 7 U 2 V j d G l v b j E v V G F i b G U x L 0 N o Y W 5 n Z W Q g V H l w Z S 5 7 U V V B T l R J V F l P U k R F U k V E L D F 9 J n F 1 b 3 Q 7 L C Z x d W 9 0 O 1 N l Y 3 R p b 2 4 x L 1 R h Y m x l M S 9 D a G F u Z 2 V k I F R 5 c G U u e 1 B S S U N F R U F D S C w y f S Z x d W 9 0 O y w m c X V v d D t T Z W N 0 a W 9 u M S 9 U Y W J s Z T E v Q 2 h h b m d l Z C B U e X B l L n t P U k R F U k x J T k V O V U 1 C R V I s M 3 0 m c X V v d D s s J n F 1 b 3 Q 7 U 2 V j d G l v b j E v V G F i b G U x L 0 N o Y W 5 n Z W Q g V H l w Z S 5 7 U 0 F M R V M s N H 0 m c X V v d D s s J n F 1 b 3 Q 7 U 2 V j d G l v b j E v V G F i b G U x L 0 N o Y W 5 n Z W Q g V H l w Z S 5 7 T 1 J E R V J E Q V R F L D V 9 J n F 1 b 3 Q 7 L C Z x d W 9 0 O 1 N l Y 3 R p b 2 4 x L 1 R h Y m x l M S 9 D a G F u Z 2 V k I F R 5 c G U u e 1 N U Q V R V U y w 2 f S Z x d W 9 0 O y w m c X V v d D t T Z W N 0 a W 9 u M S 9 U Y W J s Z T E v Q 2 h h b m d l Z C B U e X B l L n t R V F J f S U Q s N 3 0 m c X V v d D s s J n F 1 b 3 Q 7 U 2 V j d G l v b j E v V G F i b G U x L 0 N o Y W 5 n Z W Q g V H l w Z S 5 7 T U 9 O V E h f S U Q s O H 0 m c X V v d D s s J n F 1 b 3 Q 7 U 2 V j d G l v b j E v V G F i b G U x L 0 N o Y W 5 n Z W Q g V H l w Z S 5 7 W U V B U l 9 J R C w 5 f S Z x d W 9 0 O y w m c X V v d D t T Z W N 0 a W 9 u M S 9 U Y W J s Z T E v Q 2 h h b m d l Z C B U e X B l L n t Q U k 9 E V U N U T E l O R S w x M H 0 m c X V v d D s s J n F 1 b 3 Q 7 U 2 V j d G l v b j E v V G F i b G U x L 0 N o Y W 5 n Z W Q g V H l w Z S 5 7 T V N S U C w x M X 0 m c X V v d D s s J n F 1 b 3 Q 7 U 2 V j d G l v b j E v V G F i b G U x L 0 N o Y W 5 n Z W Q g V H l w Z S 5 7 U F J P R F V D V E N P R E U s M T J 9 J n F 1 b 3 Q 7 L C Z x d W 9 0 O 1 N l Y 3 R p b 2 4 x L 1 R h Y m x l M S 9 D a G F u Z 2 V k I F R 5 c G U u e 0 N V U 1 R P T U V S T k F N R S w x M 3 0 m c X V v d D s s J n F 1 b 3 Q 7 U 2 V j d G l v b j E v V G F i b G U x L 0 N o Y W 5 n Z W Q g V H l w Z S 5 7 U E h P T k U s M T R 9 J n F 1 b 3 Q 7 L C Z x d W 9 0 O 1 N l Y 3 R p b 2 4 x L 1 R h Y m x l M S 9 D a G F u Z 2 V k I F R 5 c G U u e 0 F E R F J F U 1 N M S U 5 F M S w x N X 0 m c X V v d D s s J n F 1 b 3 Q 7 U 2 V j d G l v b j E v V G F i b G U x L 0 N o Y W 5 n Z W Q g V H l w Z S 5 7 Q U R E U k V T U 0 x J T k U y L D E 2 f S Z x d W 9 0 O y w m c X V v d D t T Z W N 0 a W 9 u M S 9 U Y W J s Z T E v Q 2 h h b m d l Z C B U e X B l L n t D S V R Z L D E 3 f S Z x d W 9 0 O y w m c X V v d D t T Z W N 0 a W 9 u M S 9 U Y W J s Z T E v Q 2 h h b m d l Z C B U e X B l L n t T V E F U R S w x O H 0 m c X V v d D s s J n F 1 b 3 Q 7 U 2 V j d G l v b j E v V G F i b G U x L 0 N o Y W 5 n Z W Q g V H l w Z S 5 7 U E 9 T V E F M Q 0 9 E R S w x O X 0 m c X V v d D s s J n F 1 b 3 Q 7 U 2 V j d G l v b j E v V G F i b G U x L 0 N o Y W 5 n Z W Q g V H l w Z S 5 7 Q 0 9 V T l R S W S w y M H 0 m c X V v d D s s J n F 1 b 3 Q 7 U 2 V j d G l v b j E v V G F i b G U x L 0 N o Y W 5 n Z W Q g V H l w Z S 5 7 V E V S U k l U T 1 J Z L D I x f S Z x d W 9 0 O y w m c X V v d D t T Z W N 0 a W 9 u M S 9 U Y W J s Z T E v Q 2 h h b m d l Z C B U e X B l L n t D T 0 5 U Q U N U T E F T V E 5 B T U U s M j J 9 J n F 1 b 3 Q 7 L C Z x d W 9 0 O 1 N l Y 3 R p b 2 4 x L 1 R h Y m x l M S 9 D a G F u Z 2 V k I F R 5 c G U u e 0 N P T l R B Q 1 R G S V J T V E 5 B T U U s M j N 9 J n F 1 b 3 Q 7 L C Z x d W 9 0 O 1 N l Y 3 R p b 2 4 x L 1 R h Y m x l M S 9 D a G F u Z 2 V k I F R 5 c G U u e 0 R F Q U x T S V p F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E g T P k 6 Q 2 S 7 w R s D 8 z E V 8 R A A A A A A I A A A A A A B B m A A A A A Q A A I A A A A G 4 q V 9 X G d x v v + 0 t T t Q e + P w 2 r o R v + z M S T Z h k c M Q M 2 1 a 5 k A A A A A A 6 A A A A A A g A A I A A A A N U g C z W 7 o l v 1 b Y 0 N p j N o z K 2 N J y 1 E g u c X r R o g z S M n n F a Q U A A A A I 6 6 N F N n + d I 0 L q N Z w 5 L / 0 y n q d m g u C c 9 I H w k R S 7 5 f 6 q K z W 7 x c j Q q 5 X X F n U X w g S 9 5 f p w P 7 9 / A j M C + U p M E 4 C y r F w 2 R z J X t z A v l s n l h c C a D F J y m r Q A A A A J u C R Z Q d E M m C 8 + B / C I 1 L j D i h 8 x h Y C 6 U M u Z X D m e z / p 9 y l 9 W C 9 A B m q Q c 3 A e 1 d Y z n B 5 9 I P S i 3 7 W I h F o P f Z c E K c E 6 f I = < / D a t a M a s h u p > 
</file>

<file path=customXml/itemProps1.xml><?xml version="1.0" encoding="utf-8"?>
<ds:datastoreItem xmlns:ds="http://schemas.openxmlformats.org/officeDocument/2006/customXml" ds:itemID="{961E93AB-D4C9-4C54-BB72-0547162D8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ROHIT SINGLA</cp:lastModifiedBy>
  <dcterms:created xsi:type="dcterms:W3CDTF">2023-08-21T16:22:26Z</dcterms:created>
  <dcterms:modified xsi:type="dcterms:W3CDTF">2023-08-22T18:13:28Z</dcterms:modified>
</cp:coreProperties>
</file>