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28080" windowHeight="11970" activeTab="5"/>
  </bookViews>
  <sheets>
    <sheet name="Sheet1" sheetId="1" r:id="rId1"/>
    <sheet name="Sheet2" sheetId="2" r:id="rId2"/>
    <sheet name="Sheet3" sheetId="3" r:id="rId3"/>
    <sheet name="Sheet4" sheetId="4" r:id="rId4"/>
    <sheet name="Measurements" sheetId="5" r:id="rId5"/>
    <sheet name="Accounts" sheetId="6" r:id="rId6"/>
    <sheet name="Dimensions" sheetId="7" r:id="rId7"/>
  </sheets>
  <definedNames>
    <definedName name="_xlnm.Print_Area" localSheetId="6">Dimensions!$A$2:$F$18</definedName>
    <definedName name="_xlnm.Print_Area" localSheetId="4">Measurements!$A$1:$I$10</definedName>
  </definedNames>
  <calcPr calcId="144525"/>
</workbook>
</file>

<file path=xl/calcChain.xml><?xml version="1.0" encoding="utf-8"?>
<calcChain xmlns="http://schemas.openxmlformats.org/spreadsheetml/2006/main">
  <c r="H17" i="6" l="1"/>
  <c r="I17" i="6" s="1"/>
  <c r="H18" i="6"/>
  <c r="I18" i="6"/>
  <c r="H19" i="6"/>
  <c r="I19" i="6"/>
  <c r="D20" i="6"/>
  <c r="E20" i="6"/>
  <c r="F20" i="6"/>
  <c r="G20" i="6"/>
  <c r="L20" i="6"/>
  <c r="I31" i="4" l="1"/>
  <c r="L38" i="4" l="1"/>
  <c r="H6" i="6"/>
  <c r="I6" i="6" s="1"/>
  <c r="H7" i="6"/>
  <c r="I7" i="6"/>
  <c r="H8" i="6"/>
  <c r="I8" i="6" s="1"/>
  <c r="H9" i="6"/>
  <c r="I9" i="6" s="1"/>
  <c r="H10" i="6"/>
  <c r="I10" i="6" s="1"/>
  <c r="H11" i="6"/>
  <c r="I11" i="6" s="1"/>
  <c r="H12" i="6"/>
  <c r="I12" i="6" s="1"/>
  <c r="H13" i="6"/>
  <c r="I13" i="6" s="1"/>
  <c r="H14" i="6"/>
  <c r="I14" i="6" s="1"/>
  <c r="H15" i="6"/>
  <c r="I15" i="6" s="1"/>
  <c r="H16" i="6"/>
  <c r="H5" i="6"/>
  <c r="H4" i="6"/>
  <c r="I4" i="6" s="1"/>
  <c r="I16" i="6" l="1"/>
  <c r="H20" i="6"/>
  <c r="I20" i="6" s="1"/>
  <c r="I5" i="6"/>
  <c r="O28" i="4" l="1"/>
  <c r="K18" i="4"/>
  <c r="M28" i="4"/>
  <c r="K17" i="4"/>
  <c r="I28" i="4" l="1"/>
  <c r="I29" i="4"/>
  <c r="I30" i="4"/>
  <c r="N12" i="4"/>
  <c r="N13" i="4"/>
  <c r="N9" i="4"/>
  <c r="N8" i="4"/>
  <c r="N7" i="4"/>
  <c r="I18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9" i="4"/>
  <c r="I20" i="4"/>
  <c r="I21" i="4"/>
  <c r="I22" i="4"/>
  <c r="I23" i="4"/>
  <c r="I24" i="4"/>
  <c r="I25" i="4"/>
  <c r="I26" i="4"/>
  <c r="I27" i="4"/>
  <c r="I3" i="4"/>
  <c r="I36" i="4" l="1"/>
  <c r="J20" i="3"/>
  <c r="J21" i="3"/>
  <c r="G22" i="3"/>
  <c r="J22" i="3"/>
  <c r="J23" i="3"/>
  <c r="G24" i="3"/>
  <c r="F26" i="3"/>
  <c r="S34" i="1"/>
  <c r="J6" i="3" l="1"/>
  <c r="J7" i="3"/>
  <c r="J10" i="3"/>
  <c r="J11" i="3"/>
  <c r="J14" i="3"/>
  <c r="J15" i="3"/>
  <c r="J18" i="3"/>
  <c r="J19" i="3"/>
  <c r="J3" i="3"/>
  <c r="J8" i="3"/>
  <c r="J9" i="3"/>
  <c r="J12" i="3"/>
  <c r="J13" i="3"/>
  <c r="J16" i="3"/>
  <c r="J17" i="3"/>
  <c r="J5" i="3"/>
  <c r="J4" i="3"/>
  <c r="J26" i="3" l="1"/>
  <c r="I14" i="2"/>
  <c r="F14" i="2"/>
  <c r="P23" i="2" l="1"/>
  <c r="I6" i="2"/>
  <c r="F6" i="2"/>
  <c r="N23" i="2"/>
  <c r="P34" i="1"/>
  <c r="G23" i="1"/>
  <c r="I20" i="2" l="1"/>
  <c r="I19" i="2"/>
  <c r="F20" i="2"/>
  <c r="F19" i="2"/>
  <c r="I4" i="2"/>
  <c r="I5" i="2"/>
  <c r="I7" i="2"/>
  <c r="I8" i="2"/>
  <c r="I9" i="2"/>
  <c r="I10" i="2"/>
  <c r="I11" i="2"/>
  <c r="I12" i="2"/>
  <c r="I13" i="2"/>
  <c r="I15" i="2"/>
  <c r="I16" i="2"/>
  <c r="I17" i="2"/>
  <c r="I18" i="2"/>
  <c r="I3" i="2"/>
  <c r="F4" i="2"/>
  <c r="F5" i="2"/>
  <c r="F7" i="2"/>
  <c r="F8" i="2"/>
  <c r="F9" i="2"/>
  <c r="F10" i="2"/>
  <c r="F11" i="2"/>
  <c r="F12" i="2"/>
  <c r="F13" i="2"/>
  <c r="F15" i="2"/>
  <c r="F17" i="2"/>
  <c r="F21" i="2" s="1"/>
  <c r="F18" i="2"/>
  <c r="F3" i="2"/>
  <c r="I21" i="2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G22" i="1"/>
  <c r="G21" i="1"/>
  <c r="G15" i="1"/>
  <c r="G20" i="1"/>
  <c r="G19" i="1"/>
  <c r="G18" i="1"/>
  <c r="G17" i="1"/>
  <c r="G16" i="1"/>
  <c r="G14" i="1"/>
  <c r="G13" i="1"/>
  <c r="G12" i="1"/>
  <c r="G11" i="1"/>
  <c r="G10" i="1"/>
  <c r="G9" i="1"/>
  <c r="G8" i="1"/>
  <c r="G6" i="1"/>
  <c r="G5" i="1"/>
  <c r="G4" i="1"/>
  <c r="G3" i="1"/>
  <c r="N14" i="1" l="1"/>
</calcChain>
</file>

<file path=xl/sharedStrings.xml><?xml version="1.0" encoding="utf-8"?>
<sst xmlns="http://schemas.openxmlformats.org/spreadsheetml/2006/main" count="474" uniqueCount="217">
  <si>
    <t>Sr. No</t>
  </si>
  <si>
    <t>Component</t>
  </si>
  <si>
    <t>Type</t>
  </si>
  <si>
    <t xml:space="preserve">Vendor </t>
  </si>
  <si>
    <t>Quantity per Unit</t>
  </si>
  <si>
    <t>Total Quantity</t>
  </si>
  <si>
    <t>Comments</t>
  </si>
  <si>
    <t>Ultrasonic for Automatic Sanitizer Dispenser</t>
  </si>
  <si>
    <t>Atmega 8</t>
  </si>
  <si>
    <t>THT</t>
  </si>
  <si>
    <t>Oscillator</t>
  </si>
  <si>
    <t>16M Hz</t>
  </si>
  <si>
    <t>Capacitor</t>
  </si>
  <si>
    <t>22pF Ceramic</t>
  </si>
  <si>
    <t>Pot</t>
  </si>
  <si>
    <t>10k</t>
  </si>
  <si>
    <t>External</t>
  </si>
  <si>
    <t>Voltage Regulator</t>
  </si>
  <si>
    <t>Resistor</t>
  </si>
  <si>
    <t>1k</t>
  </si>
  <si>
    <t>100uF | 63V</t>
  </si>
  <si>
    <t>330uF | 63V</t>
  </si>
  <si>
    <t>Push Button</t>
  </si>
  <si>
    <t xml:space="preserve">4 pin </t>
  </si>
  <si>
    <t>0.1uF Ceramic</t>
  </si>
  <si>
    <t>Knob</t>
  </si>
  <si>
    <t>Black Knob</t>
  </si>
  <si>
    <t>Red small</t>
  </si>
  <si>
    <t>DC Jack</t>
  </si>
  <si>
    <t>IC Holder</t>
  </si>
  <si>
    <t>28 Pin</t>
  </si>
  <si>
    <t>Diode</t>
  </si>
  <si>
    <t>Berg Strip</t>
  </si>
  <si>
    <t>Male</t>
  </si>
  <si>
    <t>Toggle Switch</t>
  </si>
  <si>
    <t>Door Sensor</t>
  </si>
  <si>
    <t>Connectors</t>
  </si>
  <si>
    <t>2 pin connectors</t>
  </si>
  <si>
    <t>Box</t>
  </si>
  <si>
    <t xml:space="preserve"> </t>
  </si>
  <si>
    <t>Product</t>
  </si>
  <si>
    <t>cable</t>
  </si>
  <si>
    <t>pcb</t>
  </si>
  <si>
    <t>nozzle</t>
  </si>
  <si>
    <t>pump</t>
  </si>
  <si>
    <t>adapter</t>
  </si>
  <si>
    <t>blue pipe</t>
  </si>
  <si>
    <t>connector</t>
  </si>
  <si>
    <t>??</t>
  </si>
  <si>
    <t>Sr No</t>
  </si>
  <si>
    <t xml:space="preserve">Item </t>
  </si>
  <si>
    <t>Vendor</t>
  </si>
  <si>
    <t>Cost</t>
  </si>
  <si>
    <t>Total</t>
  </si>
  <si>
    <t>Pump 12V 2A</t>
  </si>
  <si>
    <t>AM Electronics</t>
  </si>
  <si>
    <t>Quantity</t>
  </si>
  <si>
    <t>Nozzle</t>
  </si>
  <si>
    <t>T connector</t>
  </si>
  <si>
    <t>Straight Connector</t>
  </si>
  <si>
    <t>Regulator</t>
  </si>
  <si>
    <t>Pipe</t>
  </si>
  <si>
    <t>T for Nozzle</t>
  </si>
  <si>
    <t>Relay</t>
  </si>
  <si>
    <t>Power Supply</t>
  </si>
  <si>
    <t>Door Sensors</t>
  </si>
  <si>
    <t>Atmega328p</t>
  </si>
  <si>
    <t>Components</t>
  </si>
  <si>
    <t>Wires</t>
  </si>
  <si>
    <t>Container(Tank)</t>
  </si>
  <si>
    <t>Switch</t>
  </si>
  <si>
    <t>PCB</t>
  </si>
  <si>
    <t>12V</t>
  </si>
  <si>
    <t>mounting plate</t>
  </si>
  <si>
    <t>Plug for T</t>
  </si>
  <si>
    <t>best quality</t>
  </si>
  <si>
    <t>not so good quality</t>
  </si>
  <si>
    <t>PIR Sensor</t>
  </si>
  <si>
    <t>0.1uF</t>
  </si>
  <si>
    <t>22pF</t>
  </si>
  <si>
    <t>47uF | 25V</t>
  </si>
  <si>
    <t>Electrolytic</t>
  </si>
  <si>
    <t>Ceramic</t>
  </si>
  <si>
    <t>1K</t>
  </si>
  <si>
    <t>10K</t>
  </si>
  <si>
    <t>1N4007</t>
  </si>
  <si>
    <t>Transistor</t>
  </si>
  <si>
    <t>2N2222</t>
  </si>
  <si>
    <t>16MHz</t>
  </si>
  <si>
    <t>Plastic</t>
  </si>
  <si>
    <t>28PIN</t>
  </si>
  <si>
    <t>4 pin</t>
  </si>
  <si>
    <t>Black</t>
  </si>
  <si>
    <t>For plastic pot</t>
  </si>
  <si>
    <t>on off swiitch</t>
  </si>
  <si>
    <t>Male and female</t>
  </si>
  <si>
    <t>Price</t>
  </si>
  <si>
    <t>Shiv</t>
  </si>
  <si>
    <t>Shiv/Porwal</t>
  </si>
  <si>
    <t>Light shop</t>
  </si>
  <si>
    <t>Guram</t>
  </si>
  <si>
    <t>Item</t>
  </si>
  <si>
    <t>Sub Item</t>
  </si>
  <si>
    <t>UOM</t>
  </si>
  <si>
    <t>Rate</t>
  </si>
  <si>
    <t>Plastic Boxes</t>
  </si>
  <si>
    <t>Atmega 8A</t>
  </si>
  <si>
    <t>12V DC Pump</t>
  </si>
  <si>
    <t>LED Driver</t>
  </si>
  <si>
    <t>T for Pipe</t>
  </si>
  <si>
    <t>End Connector</t>
  </si>
  <si>
    <t>L for Nozzle</t>
  </si>
  <si>
    <t>Pressure Regulator</t>
  </si>
  <si>
    <t>Knob for Pot</t>
  </si>
  <si>
    <t>Straight connector for pipe</t>
  </si>
  <si>
    <t>nos</t>
  </si>
  <si>
    <t>Trinity</t>
  </si>
  <si>
    <t>AM electronics</t>
  </si>
  <si>
    <t>Light Shop</t>
  </si>
  <si>
    <t>Input AC</t>
  </si>
  <si>
    <t>Description</t>
  </si>
  <si>
    <t>Black box</t>
  </si>
  <si>
    <t>MC</t>
  </si>
  <si>
    <t>Big</t>
  </si>
  <si>
    <t>12V 5A</t>
  </si>
  <si>
    <t>3 Core Wire</t>
  </si>
  <si>
    <t>3 Pin Plug</t>
  </si>
  <si>
    <t>Power Supply to PCB</t>
  </si>
  <si>
    <t>2 Twisted</t>
  </si>
  <si>
    <t>1 Single Core</t>
  </si>
  <si>
    <t>Pump</t>
  </si>
  <si>
    <t>mtr</t>
  </si>
  <si>
    <t>Wire Shop</t>
  </si>
  <si>
    <t>Length of</t>
  </si>
  <si>
    <t>Symbol</t>
  </si>
  <si>
    <t>Length</t>
  </si>
  <si>
    <t>to</t>
  </si>
  <si>
    <t>Plug</t>
  </si>
  <si>
    <t>Power Suply</t>
  </si>
  <si>
    <t>Electronics</t>
  </si>
  <si>
    <t>Motion Sensor</t>
  </si>
  <si>
    <t>Last Nozzle</t>
  </si>
  <si>
    <t>Tank</t>
  </si>
  <si>
    <t>Bottom of Tank</t>
  </si>
  <si>
    <t>Top of Tank</t>
  </si>
  <si>
    <t>A</t>
  </si>
  <si>
    <t>-&gt;</t>
  </si>
  <si>
    <t>B</t>
  </si>
  <si>
    <t>C</t>
  </si>
  <si>
    <t>D</t>
  </si>
  <si>
    <t>E</t>
  </si>
  <si>
    <t>F</t>
  </si>
  <si>
    <t>G</t>
  </si>
  <si>
    <t>H</t>
  </si>
  <si>
    <t>J</t>
  </si>
  <si>
    <t>Ideal Placements.</t>
  </si>
  <si>
    <t>Magnet for Door Sensor</t>
  </si>
  <si>
    <t>Nozzles</t>
  </si>
  <si>
    <t>I</t>
  </si>
  <si>
    <t>3 Pin AC Socket with Earthing</t>
  </si>
  <si>
    <t>Mount on Interior Pannel</t>
  </si>
  <si>
    <t>Door of the car. Should be Moving</t>
  </si>
  <si>
    <t>Body of the car. Should be Stationary</t>
  </si>
  <si>
    <t>Mount on pannel, above the Tank</t>
  </si>
  <si>
    <t>Roof of the car</t>
  </si>
  <si>
    <t>Output should be directed into the tank</t>
  </si>
  <si>
    <t>Floor of the Boot</t>
  </si>
  <si>
    <t>Mount at a location where motion is within the range of the Sensor. Pointing towards the occupents</t>
  </si>
  <si>
    <t>Maple Pods</t>
  </si>
  <si>
    <t xml:space="preserve">Please send the measurements for proper placements of the components. </t>
  </si>
  <si>
    <t>Refer the Image for Proper Visual Representation.</t>
  </si>
  <si>
    <t>Refer the Ideal Placements Table and the fill in the Measurements in the Table on the following page.</t>
  </si>
  <si>
    <t>6mm Pipe</t>
  </si>
  <si>
    <t>Big Pipe</t>
  </si>
  <si>
    <t>Screws</t>
  </si>
  <si>
    <t>Pump Mount</t>
  </si>
  <si>
    <t>3mm</t>
  </si>
  <si>
    <t>6 mm OD</t>
  </si>
  <si>
    <t>Big OD</t>
  </si>
  <si>
    <t>I/P</t>
  </si>
  <si>
    <t>O/P</t>
  </si>
  <si>
    <t>Small OD</t>
  </si>
  <si>
    <t>Date</t>
  </si>
  <si>
    <t>Amount</t>
  </si>
  <si>
    <t>Paid By</t>
  </si>
  <si>
    <t>Porwal Pneumatics</t>
  </si>
  <si>
    <t>Rohit</t>
  </si>
  <si>
    <t>TOTAL</t>
  </si>
  <si>
    <t>Gurram Uncle</t>
  </si>
  <si>
    <t>Pump (1 nos)</t>
  </si>
  <si>
    <t>Rajiv Electronics</t>
  </si>
  <si>
    <t>Transistor and Push Button</t>
  </si>
  <si>
    <t>Twisted Cable, 3 pin Plug, 3 Core Wire</t>
  </si>
  <si>
    <t>Shiv Fountain</t>
  </si>
  <si>
    <t>Nozzle, Pipe, Connectors</t>
  </si>
  <si>
    <t>Pipe, Nozzle, Tee</t>
  </si>
  <si>
    <t>29/11/20</t>
  </si>
  <si>
    <t>24/11/20</t>
  </si>
  <si>
    <t>26/10/20</t>
  </si>
  <si>
    <t>Dad</t>
  </si>
  <si>
    <t>Other</t>
  </si>
  <si>
    <t>30/11/20</t>
  </si>
  <si>
    <t>Plastic Box</t>
  </si>
  <si>
    <t>Pipe and Straight Connector</t>
  </si>
  <si>
    <t>Porwal</t>
  </si>
  <si>
    <t>ZM Aqua Tech</t>
  </si>
  <si>
    <t>12V DC Pump (2 nos)</t>
  </si>
  <si>
    <t>Height</t>
  </si>
  <si>
    <t>Electronics Box with Power Supply</t>
  </si>
  <si>
    <t>cm</t>
  </si>
  <si>
    <t>3.5 (plus 2cm for knob)</t>
  </si>
  <si>
    <t>Width</t>
  </si>
  <si>
    <t>Dimensions of Components.</t>
  </si>
  <si>
    <t>Atmega328p (3 nos)</t>
  </si>
  <si>
    <t>14/12/2020</t>
  </si>
  <si>
    <t>Blue Dart</t>
  </si>
  <si>
    <t>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</si>
</sst>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Tahoma"/>
      <family val="2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Tahoma"/>
      <family val="2"/>
    </font>
    <font>
      <b/>
      <sz val="11"/>
      <color theme="1"/>
      <name val="Tahoma"/>
      <family val="2"/>
    </font>
    <font>
      <b/>
      <sz val="16"/>
      <color theme="1"/>
      <name val="Tahoma"/>
      <family val="2"/>
    </font>
    <font>
      <sz val="11"/>
      <color rgb="FF006100"/>
      <name val="Tahoma"/>
      <family val="2"/>
    </font>
    <font>
      <sz val="11"/>
      <color rgb="FF9C65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</cellStyleXfs>
  <cellXfs count="8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3" fillId="0" borderId="8" xfId="0" applyFont="1" applyBorder="1" applyAlignment="1">
      <alignment horizontal="center"/>
    </xf>
    <xf numFmtId="0" fontId="3" fillId="0" borderId="9" xfId="0" applyFont="1" applyBorder="1"/>
    <xf numFmtId="0" fontId="3" fillId="0" borderId="0" xfId="0" applyFont="1" applyBorder="1"/>
    <xf numFmtId="0" fontId="0" fillId="0" borderId="8" xfId="0" applyBorder="1"/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/>
    <xf numFmtId="0" fontId="3" fillId="2" borderId="0" xfId="0" applyFont="1" applyFill="1" applyBorder="1"/>
    <xf numFmtId="0" fontId="3" fillId="2" borderId="8" xfId="0" applyFont="1" applyFill="1" applyBorder="1"/>
    <xf numFmtId="0" fontId="0" fillId="0" borderId="10" xfId="0" applyBorder="1"/>
    <xf numFmtId="0" fontId="0" fillId="0" borderId="9" xfId="0" applyBorder="1"/>
    <xf numFmtId="0" fontId="3" fillId="2" borderId="10" xfId="0" applyFont="1" applyFill="1" applyBorder="1"/>
    <xf numFmtId="0" fontId="3" fillId="0" borderId="8" xfId="0" applyFont="1" applyBorder="1"/>
    <xf numFmtId="0" fontId="3" fillId="0" borderId="10" xfId="0" applyFont="1" applyBorder="1"/>
    <xf numFmtId="0" fontId="3" fillId="2" borderId="11" xfId="0" applyFont="1" applyFill="1" applyBorder="1" applyAlignment="1">
      <alignment horizontal="center"/>
    </xf>
    <xf numFmtId="0" fontId="3" fillId="2" borderId="11" xfId="0" applyFont="1" applyFill="1" applyBorder="1"/>
    <xf numFmtId="0" fontId="3" fillId="2" borderId="12" xfId="0" applyFont="1" applyFill="1" applyBorder="1"/>
    <xf numFmtId="0" fontId="3" fillId="2" borderId="13" xfId="0" applyFont="1" applyFill="1" applyBorder="1"/>
    <xf numFmtId="0" fontId="4" fillId="3" borderId="0" xfId="1"/>
    <xf numFmtId="0" fontId="1" fillId="0" borderId="8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/>
    <xf numFmtId="0" fontId="7" fillId="4" borderId="0" xfId="2"/>
    <xf numFmtId="14" fontId="0" fillId="0" borderId="9" xfId="0" applyNumberFormat="1" applyBorder="1"/>
    <xf numFmtId="0" fontId="0" fillId="0" borderId="0" xfId="0" applyBorder="1"/>
    <xf numFmtId="0" fontId="5" fillId="0" borderId="1" xfId="0" applyFont="1" applyBorder="1"/>
    <xf numFmtId="0" fontId="5" fillId="0" borderId="3" xfId="0" applyFont="1" applyBorder="1"/>
    <xf numFmtId="0" fontId="5" fillId="0" borderId="16" xfId="0" applyFont="1" applyBorder="1"/>
    <xf numFmtId="0" fontId="0" fillId="0" borderId="10" xfId="0" applyFill="1" applyBorder="1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/>
    </xf>
    <xf numFmtId="1" fontId="0" fillId="0" borderId="0" xfId="0" applyNumberFormat="1"/>
    <xf numFmtId="0" fontId="8" fillId="5" borderId="0" xfId="3"/>
    <xf numFmtId="0" fontId="0" fillId="0" borderId="0" xfId="0" applyBorder="1" applyAlignment="1">
      <alignment vertical="center"/>
    </xf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5" borderId="0" xfId="3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4" borderId="0" xfId="2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4">
    <cellStyle name="Bad" xfId="1" builtinId="27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Q38" sqref="Q38"/>
    </sheetView>
  </sheetViews>
  <sheetFormatPr defaultRowHeight="14.25" x14ac:dyDescent="0.2"/>
  <cols>
    <col min="1" max="1" width="5.625" bestFit="1" customWidth="1"/>
    <col min="2" max="2" width="14.875" bestFit="1" customWidth="1"/>
    <col min="3" max="3" width="7.25" bestFit="1" customWidth="1"/>
    <col min="4" max="4" width="8.5" bestFit="1" customWidth="1"/>
    <col min="5" max="5" width="6.625" bestFit="1" customWidth="1"/>
    <col min="6" max="7" width="7.875" bestFit="1" customWidth="1"/>
    <col min="8" max="8" width="13.625" bestFit="1" customWidth="1"/>
    <col min="9" max="9" width="13" bestFit="1" customWidth="1"/>
  </cols>
  <sheetData>
    <row r="1" spans="1:16" ht="31.5" x14ac:dyDescent="0.2">
      <c r="A1" s="1" t="s">
        <v>0</v>
      </c>
      <c r="B1" s="1" t="s">
        <v>1</v>
      </c>
      <c r="C1" s="1" t="s">
        <v>2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6" ht="15.75" x14ac:dyDescent="0.25">
      <c r="A2" s="57" t="s">
        <v>7</v>
      </c>
      <c r="B2" s="58"/>
      <c r="C2" s="58"/>
      <c r="D2" s="58"/>
      <c r="E2" s="58"/>
      <c r="F2" s="58"/>
      <c r="G2" s="59"/>
      <c r="H2" s="60"/>
    </row>
    <row r="3" spans="1:16" ht="15" x14ac:dyDescent="0.25">
      <c r="A3" s="2">
        <v>1</v>
      </c>
      <c r="B3" s="3" t="s">
        <v>8</v>
      </c>
      <c r="C3" s="3" t="s">
        <v>9</v>
      </c>
      <c r="D3" s="3"/>
      <c r="E3" s="3"/>
      <c r="F3" s="4">
        <v>1</v>
      </c>
      <c r="G3" s="5">
        <f>SUM(15*F3)</f>
        <v>15</v>
      </c>
      <c r="H3" s="3"/>
      <c r="J3">
        <v>75</v>
      </c>
      <c r="K3">
        <f>SUM(J3*F3)</f>
        <v>75</v>
      </c>
      <c r="P3">
        <v>75</v>
      </c>
    </row>
    <row r="4" spans="1:16" ht="15" x14ac:dyDescent="0.25">
      <c r="A4" s="6">
        <v>2</v>
      </c>
      <c r="B4" s="7" t="s">
        <v>10</v>
      </c>
      <c r="C4" s="7" t="s">
        <v>9</v>
      </c>
      <c r="D4" s="7"/>
      <c r="E4" s="7"/>
      <c r="F4" s="8">
        <v>1</v>
      </c>
      <c r="G4" s="9">
        <f>SUM(15*F4)</f>
        <v>15</v>
      </c>
      <c r="H4" s="7" t="s">
        <v>11</v>
      </c>
      <c r="J4">
        <v>6</v>
      </c>
      <c r="K4">
        <f t="shared" ref="K4:K23" si="0">SUM(J4*F4)</f>
        <v>6</v>
      </c>
      <c r="P4">
        <v>6</v>
      </c>
    </row>
    <row r="5" spans="1:16" ht="15" x14ac:dyDescent="0.25">
      <c r="A5" s="10">
        <v>3</v>
      </c>
      <c r="B5" s="11" t="s">
        <v>35</v>
      </c>
      <c r="C5" s="11"/>
      <c r="D5" s="11"/>
      <c r="E5" s="11"/>
      <c r="F5" s="12">
        <v>2</v>
      </c>
      <c r="G5" s="13">
        <f>SUM(15*F5)</f>
        <v>30</v>
      </c>
      <c r="H5" s="11"/>
      <c r="J5">
        <v>80</v>
      </c>
      <c r="K5">
        <f t="shared" si="0"/>
        <v>160</v>
      </c>
      <c r="P5">
        <v>80</v>
      </c>
    </row>
    <row r="6" spans="1:16" ht="15" x14ac:dyDescent="0.25">
      <c r="A6" s="6">
        <v>4</v>
      </c>
      <c r="B6" s="7" t="s">
        <v>12</v>
      </c>
      <c r="C6" s="7" t="s">
        <v>9</v>
      </c>
      <c r="D6" s="7"/>
      <c r="E6" s="7"/>
      <c r="F6" s="8">
        <v>2</v>
      </c>
      <c r="G6" s="9">
        <f t="shared" ref="G6:G23" si="1">SUM(15*F6)</f>
        <v>30</v>
      </c>
      <c r="H6" s="7" t="s">
        <v>13</v>
      </c>
      <c r="J6">
        <v>0.5</v>
      </c>
      <c r="K6">
        <f t="shared" si="0"/>
        <v>1</v>
      </c>
      <c r="P6">
        <v>2</v>
      </c>
    </row>
    <row r="7" spans="1:16" ht="15" x14ac:dyDescent="0.25">
      <c r="A7" s="10">
        <v>5</v>
      </c>
      <c r="B7" s="11" t="s">
        <v>32</v>
      </c>
      <c r="C7" s="11" t="s">
        <v>9</v>
      </c>
      <c r="D7" s="11"/>
      <c r="E7" s="11"/>
      <c r="F7" s="12">
        <v>2</v>
      </c>
      <c r="G7" s="13">
        <v>2</v>
      </c>
      <c r="H7" s="11" t="s">
        <v>33</v>
      </c>
      <c r="J7">
        <v>0</v>
      </c>
      <c r="K7">
        <f t="shared" si="0"/>
        <v>0</v>
      </c>
      <c r="P7">
        <v>10</v>
      </c>
    </row>
    <row r="8" spans="1:16" ht="15" x14ac:dyDescent="0.25">
      <c r="A8" s="6">
        <v>6</v>
      </c>
      <c r="B8" s="7" t="s">
        <v>14</v>
      </c>
      <c r="C8" s="7" t="s">
        <v>16</v>
      </c>
      <c r="D8" s="7"/>
      <c r="E8" s="7"/>
      <c r="F8" s="8">
        <v>1</v>
      </c>
      <c r="G8" s="9">
        <f t="shared" si="1"/>
        <v>15</v>
      </c>
      <c r="H8" s="7" t="s">
        <v>15</v>
      </c>
      <c r="J8">
        <v>10</v>
      </c>
      <c r="K8">
        <f t="shared" si="0"/>
        <v>10</v>
      </c>
      <c r="P8">
        <v>10</v>
      </c>
    </row>
    <row r="9" spans="1:16" ht="15" x14ac:dyDescent="0.25">
      <c r="A9" s="10">
        <v>7</v>
      </c>
      <c r="B9" s="11" t="s">
        <v>17</v>
      </c>
      <c r="C9" s="11" t="s">
        <v>9</v>
      </c>
      <c r="D9" s="11">
        <v>7805</v>
      </c>
      <c r="E9" s="11"/>
      <c r="F9" s="12">
        <v>1</v>
      </c>
      <c r="G9" s="13">
        <f t="shared" si="1"/>
        <v>15</v>
      </c>
      <c r="H9" s="11"/>
      <c r="J9">
        <v>0</v>
      </c>
      <c r="K9">
        <f t="shared" si="0"/>
        <v>0</v>
      </c>
      <c r="P9">
        <v>8</v>
      </c>
    </row>
    <row r="10" spans="1:16" ht="15" x14ac:dyDescent="0.25">
      <c r="A10" s="6">
        <v>8</v>
      </c>
      <c r="B10" s="7" t="s">
        <v>63</v>
      </c>
      <c r="C10" s="7" t="s">
        <v>9</v>
      </c>
      <c r="D10" s="7" t="s">
        <v>72</v>
      </c>
      <c r="E10" s="7"/>
      <c r="F10" s="8">
        <v>1</v>
      </c>
      <c r="G10" s="9">
        <f t="shared" si="1"/>
        <v>15</v>
      </c>
      <c r="H10" s="7"/>
      <c r="J10">
        <v>100</v>
      </c>
      <c r="K10">
        <f t="shared" si="0"/>
        <v>100</v>
      </c>
      <c r="P10">
        <v>15</v>
      </c>
    </row>
    <row r="11" spans="1:16" ht="15" x14ac:dyDescent="0.25">
      <c r="A11" s="10">
        <v>9</v>
      </c>
      <c r="B11" s="11" t="s">
        <v>18</v>
      </c>
      <c r="C11" s="11" t="s">
        <v>9</v>
      </c>
      <c r="D11" s="11"/>
      <c r="E11" s="11"/>
      <c r="F11" s="12">
        <v>1</v>
      </c>
      <c r="G11" s="13">
        <f t="shared" si="1"/>
        <v>15</v>
      </c>
      <c r="H11" s="11" t="s">
        <v>19</v>
      </c>
      <c r="J11">
        <v>0.4</v>
      </c>
      <c r="K11">
        <f t="shared" si="0"/>
        <v>0.4</v>
      </c>
      <c r="P11">
        <v>0.4</v>
      </c>
    </row>
    <row r="12" spans="1:16" ht="15" x14ac:dyDescent="0.25">
      <c r="A12" s="6">
        <v>10</v>
      </c>
      <c r="B12" s="7" t="s">
        <v>18</v>
      </c>
      <c r="C12" s="7" t="s">
        <v>9</v>
      </c>
      <c r="D12" s="7"/>
      <c r="E12" s="7"/>
      <c r="F12" s="8">
        <v>2</v>
      </c>
      <c r="G12" s="9">
        <f t="shared" si="1"/>
        <v>30</v>
      </c>
      <c r="H12" s="7" t="s">
        <v>15</v>
      </c>
      <c r="J12">
        <v>0.4</v>
      </c>
      <c r="K12">
        <f t="shared" si="0"/>
        <v>0.8</v>
      </c>
      <c r="P12">
        <v>2</v>
      </c>
    </row>
    <row r="13" spans="1:16" ht="15" x14ac:dyDescent="0.25">
      <c r="A13" s="10">
        <v>11</v>
      </c>
      <c r="B13" s="11" t="s">
        <v>12</v>
      </c>
      <c r="C13" s="11" t="s">
        <v>9</v>
      </c>
      <c r="D13" s="11"/>
      <c r="E13" s="11"/>
      <c r="F13" s="12">
        <v>1</v>
      </c>
      <c r="G13" s="13">
        <f t="shared" si="1"/>
        <v>15</v>
      </c>
      <c r="H13" s="11" t="s">
        <v>20</v>
      </c>
      <c r="J13">
        <v>0</v>
      </c>
      <c r="K13">
        <f t="shared" si="0"/>
        <v>0</v>
      </c>
      <c r="P13">
        <v>5</v>
      </c>
    </row>
    <row r="14" spans="1:16" ht="15" x14ac:dyDescent="0.25">
      <c r="A14" s="6">
        <v>12</v>
      </c>
      <c r="B14" s="7" t="s">
        <v>12</v>
      </c>
      <c r="C14" s="7" t="s">
        <v>9</v>
      </c>
      <c r="D14" s="7"/>
      <c r="E14" s="7"/>
      <c r="F14" s="8">
        <v>1</v>
      </c>
      <c r="G14" s="9">
        <f t="shared" si="1"/>
        <v>15</v>
      </c>
      <c r="H14" s="7" t="s">
        <v>21</v>
      </c>
      <c r="J14">
        <v>10</v>
      </c>
      <c r="K14">
        <f t="shared" si="0"/>
        <v>10</v>
      </c>
      <c r="N14">
        <f>SUM(K3:K23)</f>
        <v>398.2</v>
      </c>
      <c r="P14">
        <v>15</v>
      </c>
    </row>
    <row r="15" spans="1:16" ht="15" x14ac:dyDescent="0.25">
      <c r="A15" s="10">
        <v>13</v>
      </c>
      <c r="B15" s="13" t="s">
        <v>29</v>
      </c>
      <c r="C15" s="13" t="s">
        <v>9</v>
      </c>
      <c r="D15" s="11"/>
      <c r="E15" s="13"/>
      <c r="F15" s="12">
        <v>1</v>
      </c>
      <c r="G15" s="13">
        <f t="shared" ref="G15" si="2">SUM(15*F15)</f>
        <v>15</v>
      </c>
      <c r="H15" s="11" t="s">
        <v>30</v>
      </c>
      <c r="J15">
        <v>3</v>
      </c>
      <c r="K15">
        <f t="shared" si="0"/>
        <v>3</v>
      </c>
      <c r="P15">
        <v>3</v>
      </c>
    </row>
    <row r="16" spans="1:16" ht="15" x14ac:dyDescent="0.25">
      <c r="A16" s="6">
        <v>14</v>
      </c>
      <c r="B16" s="9" t="s">
        <v>22</v>
      </c>
      <c r="C16" s="9" t="s">
        <v>9</v>
      </c>
      <c r="D16" s="9"/>
      <c r="E16" s="9"/>
      <c r="F16" s="14">
        <v>1</v>
      </c>
      <c r="G16" s="9">
        <f t="shared" si="1"/>
        <v>15</v>
      </c>
      <c r="H16" s="15" t="s">
        <v>23</v>
      </c>
      <c r="J16">
        <v>5</v>
      </c>
      <c r="K16">
        <f t="shared" si="0"/>
        <v>5</v>
      </c>
      <c r="P16">
        <v>5</v>
      </c>
    </row>
    <row r="17" spans="1:19" ht="15" x14ac:dyDescent="0.25">
      <c r="A17" s="10">
        <v>15</v>
      </c>
      <c r="B17" s="13" t="s">
        <v>12</v>
      </c>
      <c r="C17" s="13" t="s">
        <v>9</v>
      </c>
      <c r="D17" s="13"/>
      <c r="E17" s="13"/>
      <c r="F17" s="16">
        <v>2</v>
      </c>
      <c r="G17" s="13">
        <f t="shared" si="1"/>
        <v>30</v>
      </c>
      <c r="H17" s="11" t="s">
        <v>24</v>
      </c>
      <c r="J17">
        <v>2</v>
      </c>
      <c r="K17">
        <f t="shared" si="0"/>
        <v>4</v>
      </c>
      <c r="P17">
        <v>5</v>
      </c>
    </row>
    <row r="18" spans="1:19" ht="15" x14ac:dyDescent="0.25">
      <c r="A18" s="6">
        <v>16</v>
      </c>
      <c r="B18" s="17" t="s">
        <v>25</v>
      </c>
      <c r="C18" s="17" t="s">
        <v>16</v>
      </c>
      <c r="D18" s="17"/>
      <c r="E18" s="17"/>
      <c r="F18" s="18">
        <v>1</v>
      </c>
      <c r="G18" s="9">
        <f t="shared" si="1"/>
        <v>15</v>
      </c>
      <c r="H18" s="7" t="s">
        <v>26</v>
      </c>
      <c r="J18">
        <v>2.5</v>
      </c>
      <c r="K18">
        <f t="shared" si="0"/>
        <v>2.5</v>
      </c>
      <c r="P18">
        <v>10</v>
      </c>
    </row>
    <row r="19" spans="1:19" ht="15" x14ac:dyDescent="0.25">
      <c r="A19" s="10">
        <v>17</v>
      </c>
      <c r="B19" s="13" t="s">
        <v>34</v>
      </c>
      <c r="C19" s="13" t="s">
        <v>16</v>
      </c>
      <c r="D19" s="13"/>
      <c r="E19" s="13"/>
      <c r="F19" s="16">
        <v>1</v>
      </c>
      <c r="G19" s="13">
        <f t="shared" si="1"/>
        <v>15</v>
      </c>
      <c r="H19" s="11" t="s">
        <v>27</v>
      </c>
      <c r="J19">
        <v>10</v>
      </c>
      <c r="K19">
        <f t="shared" si="0"/>
        <v>10</v>
      </c>
      <c r="P19">
        <v>20</v>
      </c>
    </row>
    <row r="20" spans="1:19" ht="15" x14ac:dyDescent="0.25">
      <c r="A20" s="6">
        <v>18</v>
      </c>
      <c r="B20" s="17" t="s">
        <v>28</v>
      </c>
      <c r="C20" s="17" t="s">
        <v>16</v>
      </c>
      <c r="D20" s="17"/>
      <c r="E20" s="17"/>
      <c r="F20" s="18">
        <v>1</v>
      </c>
      <c r="G20" s="9">
        <f t="shared" si="1"/>
        <v>15</v>
      </c>
      <c r="H20" s="7"/>
      <c r="J20">
        <v>10</v>
      </c>
      <c r="K20">
        <f t="shared" si="0"/>
        <v>10</v>
      </c>
      <c r="P20">
        <v>10</v>
      </c>
    </row>
    <row r="21" spans="1:19" ht="15" x14ac:dyDescent="0.25">
      <c r="A21" s="10">
        <v>19</v>
      </c>
      <c r="B21" s="13" t="s">
        <v>31</v>
      </c>
      <c r="C21" s="13" t="s">
        <v>9</v>
      </c>
      <c r="D21" s="11">
        <v>4001</v>
      </c>
      <c r="E21" s="13"/>
      <c r="F21" s="12">
        <v>1</v>
      </c>
      <c r="G21" s="13">
        <f t="shared" si="1"/>
        <v>15</v>
      </c>
      <c r="H21" s="11" t="s">
        <v>30</v>
      </c>
      <c r="J21">
        <v>0.5</v>
      </c>
      <c r="K21">
        <f t="shared" si="0"/>
        <v>0.5</v>
      </c>
      <c r="P21">
        <v>5</v>
      </c>
    </row>
    <row r="22" spans="1:19" ht="15" x14ac:dyDescent="0.25">
      <c r="A22" s="6">
        <v>20</v>
      </c>
      <c r="B22" s="17" t="s">
        <v>36</v>
      </c>
      <c r="C22" s="17" t="s">
        <v>16</v>
      </c>
      <c r="D22" s="7"/>
      <c r="E22" s="7"/>
      <c r="F22" s="8">
        <v>4</v>
      </c>
      <c r="G22" s="9">
        <f t="shared" si="1"/>
        <v>60</v>
      </c>
      <c r="H22" s="7" t="s">
        <v>37</v>
      </c>
      <c r="J22">
        <v>0</v>
      </c>
      <c r="K22">
        <f t="shared" si="0"/>
        <v>0</v>
      </c>
      <c r="S22">
        <v>475</v>
      </c>
    </row>
    <row r="23" spans="1:19" ht="15" x14ac:dyDescent="0.25">
      <c r="A23" s="19">
        <v>21</v>
      </c>
      <c r="B23" s="20" t="s">
        <v>38</v>
      </c>
      <c r="C23" s="20" t="s">
        <v>39</v>
      </c>
      <c r="D23" s="20" t="s">
        <v>39</v>
      </c>
      <c r="E23" s="20" t="s">
        <v>39</v>
      </c>
      <c r="F23" s="22">
        <v>1</v>
      </c>
      <c r="G23" s="20">
        <f t="shared" si="1"/>
        <v>15</v>
      </c>
      <c r="H23" s="21" t="s">
        <v>40</v>
      </c>
      <c r="J23">
        <v>0</v>
      </c>
      <c r="K23">
        <f t="shared" si="0"/>
        <v>0</v>
      </c>
      <c r="P23">
        <v>80</v>
      </c>
    </row>
    <row r="24" spans="1:19" x14ac:dyDescent="0.2">
      <c r="I24" t="s">
        <v>41</v>
      </c>
      <c r="J24">
        <v>100</v>
      </c>
      <c r="P24">
        <v>100</v>
      </c>
      <c r="S24">
        <v>100</v>
      </c>
    </row>
    <row r="25" spans="1:19" x14ac:dyDescent="0.2">
      <c r="I25" t="s">
        <v>42</v>
      </c>
      <c r="J25">
        <v>60</v>
      </c>
      <c r="P25">
        <v>100</v>
      </c>
      <c r="S25">
        <v>100</v>
      </c>
    </row>
    <row r="26" spans="1:19" x14ac:dyDescent="0.2">
      <c r="I26" t="s">
        <v>43</v>
      </c>
      <c r="J26">
        <v>360</v>
      </c>
    </row>
    <row r="27" spans="1:19" x14ac:dyDescent="0.2">
      <c r="I27" t="s">
        <v>44</v>
      </c>
      <c r="J27">
        <v>400</v>
      </c>
    </row>
    <row r="28" spans="1:19" x14ac:dyDescent="0.2">
      <c r="I28" t="s">
        <v>48</v>
      </c>
      <c r="J28">
        <v>30</v>
      </c>
    </row>
    <row r="29" spans="1:19" x14ac:dyDescent="0.2">
      <c r="I29" t="s">
        <v>46</v>
      </c>
      <c r="J29">
        <v>100</v>
      </c>
    </row>
    <row r="30" spans="1:19" x14ac:dyDescent="0.2">
      <c r="I30" t="s">
        <v>45</v>
      </c>
      <c r="J30">
        <v>250</v>
      </c>
      <c r="P30">
        <v>250</v>
      </c>
      <c r="S30">
        <v>250</v>
      </c>
    </row>
    <row r="31" spans="1:19" x14ac:dyDescent="0.2">
      <c r="I31" t="s">
        <v>47</v>
      </c>
      <c r="J31">
        <v>80</v>
      </c>
    </row>
    <row r="32" spans="1:19" x14ac:dyDescent="0.2">
      <c r="I32" t="s">
        <v>73</v>
      </c>
      <c r="P32">
        <v>50</v>
      </c>
      <c r="S32">
        <v>50</v>
      </c>
    </row>
    <row r="34" spans="16:19" x14ac:dyDescent="0.2">
      <c r="P34">
        <f>SUM(P3:P32)</f>
        <v>866.4</v>
      </c>
      <c r="S34">
        <f>SUM(S3:S32)</f>
        <v>975</v>
      </c>
    </row>
  </sheetData>
  <mergeCells count="1">
    <mergeCell ref="A2:H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N19" sqref="N19"/>
    </sheetView>
  </sheetViews>
  <sheetFormatPr defaultRowHeight="14.25" x14ac:dyDescent="0.2"/>
  <cols>
    <col min="2" max="2" width="30" customWidth="1"/>
    <col min="3" max="4" width="13.25" customWidth="1"/>
    <col min="14" max="14" width="10.125" bestFit="1" customWidth="1"/>
    <col min="16" max="16" width="16.5" bestFit="1" customWidth="1"/>
  </cols>
  <sheetData>
    <row r="1" spans="1:16" x14ac:dyDescent="0.2">
      <c r="A1" t="s">
        <v>49</v>
      </c>
      <c r="B1" t="s">
        <v>50</v>
      </c>
      <c r="C1" t="s">
        <v>51</v>
      </c>
      <c r="D1" t="s">
        <v>56</v>
      </c>
      <c r="E1" t="s">
        <v>52</v>
      </c>
      <c r="F1" t="s">
        <v>53</v>
      </c>
      <c r="N1" t="s">
        <v>75</v>
      </c>
      <c r="P1" t="s">
        <v>76</v>
      </c>
    </row>
    <row r="3" spans="1:16" x14ac:dyDescent="0.2">
      <c r="A3">
        <v>1</v>
      </c>
      <c r="B3" t="s">
        <v>54</v>
      </c>
      <c r="C3" t="s">
        <v>55</v>
      </c>
      <c r="D3">
        <v>1</v>
      </c>
      <c r="E3">
        <v>380</v>
      </c>
      <c r="F3">
        <f>SUM(E3*D3)</f>
        <v>380</v>
      </c>
      <c r="H3">
        <v>380</v>
      </c>
      <c r="I3">
        <f>SUM(H3*D3)</f>
        <v>380</v>
      </c>
      <c r="N3">
        <v>380</v>
      </c>
      <c r="P3">
        <v>380</v>
      </c>
    </row>
    <row r="4" spans="1:16" x14ac:dyDescent="0.2">
      <c r="A4">
        <v>2</v>
      </c>
      <c r="B4" t="s">
        <v>57</v>
      </c>
      <c r="C4" t="s">
        <v>97</v>
      </c>
      <c r="D4">
        <v>2</v>
      </c>
      <c r="E4">
        <v>230</v>
      </c>
      <c r="F4">
        <f t="shared" ref="F4:F20" si="0">SUM(E4*D4)</f>
        <v>460</v>
      </c>
      <c r="H4">
        <v>100</v>
      </c>
      <c r="I4">
        <f t="shared" ref="I4:I20" si="1">SUM(H4*D4)</f>
        <v>200</v>
      </c>
      <c r="N4">
        <v>460</v>
      </c>
      <c r="P4">
        <v>200</v>
      </c>
    </row>
    <row r="5" spans="1:16" x14ac:dyDescent="0.2">
      <c r="A5">
        <v>3</v>
      </c>
      <c r="B5" t="s">
        <v>62</v>
      </c>
      <c r="C5" t="s">
        <v>97</v>
      </c>
      <c r="D5">
        <v>2</v>
      </c>
      <c r="E5">
        <v>40</v>
      </c>
      <c r="F5">
        <f t="shared" si="0"/>
        <v>80</v>
      </c>
      <c r="H5">
        <v>15</v>
      </c>
      <c r="I5">
        <f t="shared" si="1"/>
        <v>30</v>
      </c>
      <c r="N5">
        <v>80</v>
      </c>
      <c r="P5">
        <v>30</v>
      </c>
    </row>
    <row r="6" spans="1:16" x14ac:dyDescent="0.2">
      <c r="A6">
        <v>4</v>
      </c>
      <c r="B6" t="s">
        <v>74</v>
      </c>
      <c r="C6" t="s">
        <v>97</v>
      </c>
      <c r="D6">
        <v>1</v>
      </c>
      <c r="E6">
        <v>15</v>
      </c>
      <c r="F6">
        <f t="shared" si="0"/>
        <v>15</v>
      </c>
      <c r="H6">
        <v>15</v>
      </c>
      <c r="I6">
        <f t="shared" si="1"/>
        <v>15</v>
      </c>
      <c r="N6">
        <v>15</v>
      </c>
      <c r="P6">
        <v>15</v>
      </c>
    </row>
    <row r="7" spans="1:16" x14ac:dyDescent="0.2">
      <c r="A7">
        <v>5</v>
      </c>
      <c r="B7" t="s">
        <v>59</v>
      </c>
      <c r="C7" t="s">
        <v>97</v>
      </c>
      <c r="D7">
        <v>1</v>
      </c>
      <c r="E7">
        <v>15</v>
      </c>
      <c r="F7">
        <f t="shared" si="0"/>
        <v>15</v>
      </c>
      <c r="H7">
        <v>15</v>
      </c>
      <c r="I7">
        <f t="shared" si="1"/>
        <v>15</v>
      </c>
      <c r="N7">
        <v>15</v>
      </c>
      <c r="P7">
        <v>15</v>
      </c>
    </row>
    <row r="8" spans="1:16" x14ac:dyDescent="0.2">
      <c r="A8">
        <v>6</v>
      </c>
      <c r="B8" t="s">
        <v>60</v>
      </c>
      <c r="C8" t="s">
        <v>98</v>
      </c>
      <c r="D8">
        <v>1</v>
      </c>
      <c r="E8">
        <v>70</v>
      </c>
      <c r="F8">
        <f t="shared" si="0"/>
        <v>70</v>
      </c>
      <c r="H8">
        <v>70</v>
      </c>
      <c r="I8">
        <f t="shared" si="1"/>
        <v>70</v>
      </c>
      <c r="N8">
        <v>70</v>
      </c>
      <c r="P8">
        <v>70</v>
      </c>
    </row>
    <row r="9" spans="1:16" x14ac:dyDescent="0.2">
      <c r="A9">
        <v>7</v>
      </c>
      <c r="B9" t="s">
        <v>61</v>
      </c>
      <c r="C9" t="s">
        <v>98</v>
      </c>
      <c r="D9">
        <v>1</v>
      </c>
      <c r="E9">
        <v>100</v>
      </c>
      <c r="F9">
        <f t="shared" si="0"/>
        <v>100</v>
      </c>
      <c r="H9">
        <v>100</v>
      </c>
      <c r="I9">
        <f t="shared" si="1"/>
        <v>100</v>
      </c>
      <c r="N9">
        <v>100</v>
      </c>
      <c r="P9">
        <v>100</v>
      </c>
    </row>
    <row r="10" spans="1:16" x14ac:dyDescent="0.2">
      <c r="A10">
        <v>8</v>
      </c>
      <c r="B10" t="s">
        <v>58</v>
      </c>
      <c r="C10" t="s">
        <v>98</v>
      </c>
      <c r="D10">
        <v>1</v>
      </c>
      <c r="E10">
        <v>15</v>
      </c>
      <c r="F10">
        <f t="shared" si="0"/>
        <v>15</v>
      </c>
      <c r="H10">
        <v>15</v>
      </c>
      <c r="I10">
        <f t="shared" si="1"/>
        <v>15</v>
      </c>
      <c r="N10">
        <v>15</v>
      </c>
      <c r="P10">
        <v>15</v>
      </c>
    </row>
    <row r="11" spans="1:16" x14ac:dyDescent="0.2">
      <c r="A11">
        <v>9</v>
      </c>
      <c r="B11" t="s">
        <v>64</v>
      </c>
      <c r="C11" t="s">
        <v>99</v>
      </c>
      <c r="D11">
        <v>1</v>
      </c>
      <c r="E11">
        <v>500</v>
      </c>
      <c r="F11">
        <f t="shared" si="0"/>
        <v>500</v>
      </c>
      <c r="H11">
        <v>450</v>
      </c>
      <c r="I11">
        <f t="shared" si="1"/>
        <v>450</v>
      </c>
    </row>
    <row r="12" spans="1:16" x14ac:dyDescent="0.2">
      <c r="A12">
        <v>10</v>
      </c>
      <c r="B12" t="s">
        <v>65</v>
      </c>
      <c r="C12" t="s">
        <v>55</v>
      </c>
      <c r="D12">
        <v>2</v>
      </c>
      <c r="E12">
        <v>80</v>
      </c>
      <c r="F12">
        <f t="shared" si="0"/>
        <v>160</v>
      </c>
      <c r="H12">
        <v>80</v>
      </c>
      <c r="I12">
        <f t="shared" si="1"/>
        <v>160</v>
      </c>
    </row>
    <row r="13" spans="1:16" x14ac:dyDescent="0.2">
      <c r="A13">
        <v>11</v>
      </c>
      <c r="B13" t="s">
        <v>66</v>
      </c>
      <c r="D13">
        <v>1</v>
      </c>
      <c r="E13">
        <v>80</v>
      </c>
      <c r="F13">
        <f t="shared" si="0"/>
        <v>80</v>
      </c>
      <c r="H13">
        <v>80</v>
      </c>
      <c r="I13">
        <f t="shared" si="1"/>
        <v>80</v>
      </c>
    </row>
    <row r="14" spans="1:16" x14ac:dyDescent="0.2">
      <c r="A14">
        <v>12</v>
      </c>
      <c r="B14" t="s">
        <v>77</v>
      </c>
      <c r="D14">
        <v>1</v>
      </c>
      <c r="E14">
        <v>100</v>
      </c>
      <c r="F14">
        <f t="shared" si="0"/>
        <v>100</v>
      </c>
      <c r="H14">
        <v>100</v>
      </c>
      <c r="I14">
        <f t="shared" si="1"/>
        <v>100</v>
      </c>
      <c r="N14">
        <v>100</v>
      </c>
      <c r="P14">
        <v>100</v>
      </c>
    </row>
    <row r="15" spans="1:16" x14ac:dyDescent="0.2">
      <c r="A15">
        <v>13</v>
      </c>
      <c r="B15" t="s">
        <v>67</v>
      </c>
      <c r="D15">
        <v>1</v>
      </c>
      <c r="E15">
        <v>100</v>
      </c>
      <c r="F15">
        <f t="shared" si="0"/>
        <v>100</v>
      </c>
      <c r="H15">
        <v>100</v>
      </c>
      <c r="I15">
        <f t="shared" si="1"/>
        <v>100</v>
      </c>
    </row>
    <row r="16" spans="1:16" x14ac:dyDescent="0.2">
      <c r="A16">
        <v>14</v>
      </c>
      <c r="B16" t="s">
        <v>63</v>
      </c>
      <c r="D16">
        <v>1</v>
      </c>
      <c r="E16">
        <v>10</v>
      </c>
      <c r="F16">
        <v>20</v>
      </c>
      <c r="H16">
        <v>20</v>
      </c>
      <c r="I16">
        <f t="shared" si="1"/>
        <v>20</v>
      </c>
    </row>
    <row r="17" spans="1:18" x14ac:dyDescent="0.2">
      <c r="A17">
        <v>15</v>
      </c>
      <c r="B17" t="s">
        <v>70</v>
      </c>
      <c r="D17">
        <v>1</v>
      </c>
      <c r="E17">
        <v>10</v>
      </c>
      <c r="F17">
        <f t="shared" si="0"/>
        <v>10</v>
      </c>
      <c r="H17">
        <v>10</v>
      </c>
      <c r="I17">
        <f t="shared" si="1"/>
        <v>10</v>
      </c>
    </row>
    <row r="18" spans="1:18" x14ac:dyDescent="0.2">
      <c r="A18">
        <v>16</v>
      </c>
      <c r="B18" t="s">
        <v>69</v>
      </c>
      <c r="D18">
        <v>1</v>
      </c>
      <c r="E18">
        <v>30</v>
      </c>
      <c r="F18">
        <f t="shared" si="0"/>
        <v>30</v>
      </c>
      <c r="H18">
        <v>30</v>
      </c>
      <c r="I18">
        <f t="shared" si="1"/>
        <v>30</v>
      </c>
      <c r="N18">
        <v>30</v>
      </c>
      <c r="P18">
        <v>30</v>
      </c>
    </row>
    <row r="19" spans="1:18" x14ac:dyDescent="0.2">
      <c r="A19">
        <v>17</v>
      </c>
      <c r="B19" t="s">
        <v>68</v>
      </c>
      <c r="D19">
        <v>1</v>
      </c>
      <c r="E19">
        <v>50</v>
      </c>
      <c r="F19">
        <f t="shared" si="0"/>
        <v>50</v>
      </c>
      <c r="H19">
        <v>50</v>
      </c>
      <c r="I19">
        <f t="shared" si="1"/>
        <v>50</v>
      </c>
    </row>
    <row r="20" spans="1:18" x14ac:dyDescent="0.2">
      <c r="A20">
        <v>18</v>
      </c>
      <c r="B20" t="s">
        <v>71</v>
      </c>
      <c r="C20" t="s">
        <v>100</v>
      </c>
      <c r="D20">
        <v>1</v>
      </c>
      <c r="E20">
        <v>60</v>
      </c>
      <c r="F20">
        <f t="shared" si="0"/>
        <v>60</v>
      </c>
      <c r="H20">
        <v>60</v>
      </c>
      <c r="I20">
        <f t="shared" si="1"/>
        <v>60</v>
      </c>
      <c r="N20">
        <v>850</v>
      </c>
      <c r="P20">
        <v>850</v>
      </c>
      <c r="R20">
        <v>575</v>
      </c>
    </row>
    <row r="21" spans="1:18" x14ac:dyDescent="0.2">
      <c r="A21">
        <v>19</v>
      </c>
      <c r="F21">
        <f>SUM(F3:F20)</f>
        <v>2245</v>
      </c>
      <c r="I21">
        <f>SUM(I3:I20)</f>
        <v>1885</v>
      </c>
    </row>
    <row r="22" spans="1:18" x14ac:dyDescent="0.2">
      <c r="A22">
        <v>20</v>
      </c>
    </row>
    <row r="23" spans="1:18" x14ac:dyDescent="0.2">
      <c r="A23">
        <v>21</v>
      </c>
      <c r="N23">
        <f>SUM(N3:N20)</f>
        <v>2115</v>
      </c>
      <c r="P23">
        <f>SUM(P3:P20)</f>
        <v>1805</v>
      </c>
    </row>
    <row r="24" spans="1:18" x14ac:dyDescent="0.2">
      <c r="A24">
        <v>22</v>
      </c>
    </row>
    <row r="25" spans="1:18" x14ac:dyDescent="0.2">
      <c r="A25">
        <v>23</v>
      </c>
    </row>
    <row r="26" spans="1:18" x14ac:dyDescent="0.2">
      <c r="A26">
        <v>24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D36" sqref="D36"/>
    </sheetView>
  </sheetViews>
  <sheetFormatPr defaultRowHeight="14.25" x14ac:dyDescent="0.2"/>
  <cols>
    <col min="2" max="2" width="27.75" customWidth="1"/>
    <col min="3" max="3" width="12.75" customWidth="1"/>
    <col min="4" max="4" width="14.125" customWidth="1"/>
    <col min="6" max="6" width="10.25" customWidth="1"/>
    <col min="8" max="8" width="12.25" bestFit="1" customWidth="1"/>
  </cols>
  <sheetData>
    <row r="1" spans="1:10" ht="31.5" x14ac:dyDescent="0.2">
      <c r="A1" s="25" t="s">
        <v>0</v>
      </c>
      <c r="B1" s="25" t="s">
        <v>1</v>
      </c>
      <c r="C1" s="25" t="s">
        <v>2</v>
      </c>
      <c r="D1" s="25" t="s">
        <v>1</v>
      </c>
      <c r="E1" s="25" t="s">
        <v>3</v>
      </c>
      <c r="F1" s="25" t="s">
        <v>4</v>
      </c>
      <c r="G1" s="25" t="s">
        <v>5</v>
      </c>
      <c r="H1" s="25" t="s">
        <v>6</v>
      </c>
      <c r="I1" s="24" t="s">
        <v>96</v>
      </c>
      <c r="J1">
        <v>5</v>
      </c>
    </row>
    <row r="2" spans="1:10" ht="15.75" x14ac:dyDescent="0.25">
      <c r="A2" s="61" t="s">
        <v>7</v>
      </c>
      <c r="B2" s="61"/>
      <c r="C2" s="61"/>
      <c r="D2" s="61"/>
      <c r="E2" s="61"/>
      <c r="F2" s="61"/>
      <c r="G2" s="61"/>
      <c r="H2" s="61"/>
      <c r="I2" s="61"/>
    </row>
    <row r="3" spans="1:10" x14ac:dyDescent="0.2">
      <c r="A3">
        <v>1</v>
      </c>
      <c r="B3" t="s">
        <v>8</v>
      </c>
      <c r="C3" t="s">
        <v>9</v>
      </c>
      <c r="F3">
        <v>1</v>
      </c>
      <c r="G3">
        <v>4</v>
      </c>
      <c r="J3">
        <f t="shared" ref="J3:J23" si="0">SUM(I3*G3)</f>
        <v>0</v>
      </c>
    </row>
    <row r="4" spans="1:10" x14ac:dyDescent="0.2">
      <c r="A4">
        <v>2</v>
      </c>
      <c r="B4" t="s">
        <v>10</v>
      </c>
      <c r="C4" t="s">
        <v>9</v>
      </c>
      <c r="D4" t="s">
        <v>88</v>
      </c>
      <c r="F4">
        <v>1</v>
      </c>
      <c r="G4">
        <v>4</v>
      </c>
      <c r="J4">
        <f t="shared" si="0"/>
        <v>0</v>
      </c>
    </row>
    <row r="5" spans="1:10" x14ac:dyDescent="0.2">
      <c r="A5">
        <v>3</v>
      </c>
      <c r="B5" t="s">
        <v>35</v>
      </c>
      <c r="C5" t="s">
        <v>16</v>
      </c>
      <c r="D5" t="s">
        <v>92</v>
      </c>
      <c r="F5">
        <v>1</v>
      </c>
      <c r="G5">
        <v>4</v>
      </c>
      <c r="J5">
        <f t="shared" si="0"/>
        <v>0</v>
      </c>
    </row>
    <row r="6" spans="1:10" x14ac:dyDescent="0.2">
      <c r="A6">
        <v>4</v>
      </c>
      <c r="B6" t="s">
        <v>32</v>
      </c>
      <c r="C6" t="s">
        <v>9</v>
      </c>
      <c r="D6" t="s">
        <v>95</v>
      </c>
      <c r="F6">
        <v>1</v>
      </c>
      <c r="G6">
        <v>4</v>
      </c>
      <c r="J6">
        <f t="shared" si="0"/>
        <v>0</v>
      </c>
    </row>
    <row r="7" spans="1:10" x14ac:dyDescent="0.2">
      <c r="A7">
        <v>5</v>
      </c>
      <c r="B7" t="s">
        <v>14</v>
      </c>
      <c r="C7" t="s">
        <v>16</v>
      </c>
      <c r="D7" t="s">
        <v>84</v>
      </c>
      <c r="F7">
        <v>1</v>
      </c>
      <c r="G7">
        <v>4</v>
      </c>
      <c r="H7" t="s">
        <v>89</v>
      </c>
      <c r="J7">
        <f t="shared" si="0"/>
        <v>0</v>
      </c>
    </row>
    <row r="8" spans="1:10" x14ac:dyDescent="0.2">
      <c r="A8">
        <v>6</v>
      </c>
      <c r="B8" t="s">
        <v>17</v>
      </c>
      <c r="C8" t="s">
        <v>9</v>
      </c>
      <c r="D8">
        <v>7805</v>
      </c>
      <c r="F8">
        <v>1</v>
      </c>
      <c r="G8">
        <v>4</v>
      </c>
      <c r="J8">
        <f t="shared" si="0"/>
        <v>0</v>
      </c>
    </row>
    <row r="9" spans="1:10" x14ac:dyDescent="0.2">
      <c r="A9">
        <v>7</v>
      </c>
      <c r="B9" t="s">
        <v>63</v>
      </c>
      <c r="C9" t="s">
        <v>9</v>
      </c>
      <c r="D9" t="s">
        <v>72</v>
      </c>
      <c r="F9">
        <v>1</v>
      </c>
      <c r="G9">
        <v>4</v>
      </c>
      <c r="J9">
        <f t="shared" si="0"/>
        <v>0</v>
      </c>
    </row>
    <row r="10" spans="1:10" x14ac:dyDescent="0.2">
      <c r="A10">
        <v>8</v>
      </c>
      <c r="B10" t="s">
        <v>18</v>
      </c>
      <c r="C10" t="s">
        <v>9</v>
      </c>
      <c r="D10" t="s">
        <v>83</v>
      </c>
      <c r="F10">
        <v>1</v>
      </c>
      <c r="G10">
        <v>4</v>
      </c>
      <c r="J10">
        <f t="shared" si="0"/>
        <v>0</v>
      </c>
    </row>
    <row r="11" spans="1:10" x14ac:dyDescent="0.2">
      <c r="A11">
        <v>9</v>
      </c>
      <c r="B11" t="s">
        <v>18</v>
      </c>
      <c r="C11" t="s">
        <v>9</v>
      </c>
      <c r="D11" t="s">
        <v>84</v>
      </c>
      <c r="F11">
        <v>1</v>
      </c>
      <c r="G11">
        <v>4</v>
      </c>
      <c r="J11">
        <f t="shared" si="0"/>
        <v>0</v>
      </c>
    </row>
    <row r="12" spans="1:10" x14ac:dyDescent="0.2">
      <c r="A12">
        <v>10</v>
      </c>
      <c r="B12" t="s">
        <v>12</v>
      </c>
      <c r="C12" t="s">
        <v>9</v>
      </c>
      <c r="D12" t="s">
        <v>78</v>
      </c>
      <c r="F12">
        <v>2</v>
      </c>
      <c r="G12">
        <v>8</v>
      </c>
      <c r="H12" t="s">
        <v>82</v>
      </c>
      <c r="J12">
        <f t="shared" si="0"/>
        <v>0</v>
      </c>
    </row>
    <row r="13" spans="1:10" x14ac:dyDescent="0.2">
      <c r="A13">
        <v>11</v>
      </c>
      <c r="B13" t="s">
        <v>12</v>
      </c>
      <c r="C13" t="s">
        <v>9</v>
      </c>
      <c r="D13" t="s">
        <v>79</v>
      </c>
      <c r="F13">
        <v>2</v>
      </c>
      <c r="G13">
        <v>8</v>
      </c>
      <c r="H13" t="s">
        <v>82</v>
      </c>
      <c r="J13">
        <f t="shared" si="0"/>
        <v>0</v>
      </c>
    </row>
    <row r="14" spans="1:10" x14ac:dyDescent="0.2">
      <c r="A14">
        <v>12</v>
      </c>
      <c r="B14" t="s">
        <v>12</v>
      </c>
      <c r="C14" t="s">
        <v>9</v>
      </c>
      <c r="D14" t="s">
        <v>80</v>
      </c>
      <c r="F14">
        <v>1</v>
      </c>
      <c r="G14">
        <v>4</v>
      </c>
      <c r="H14" t="s">
        <v>81</v>
      </c>
      <c r="J14">
        <f t="shared" si="0"/>
        <v>0</v>
      </c>
    </row>
    <row r="15" spans="1:10" x14ac:dyDescent="0.2">
      <c r="A15">
        <v>13</v>
      </c>
      <c r="B15" t="s">
        <v>29</v>
      </c>
      <c r="C15" t="s">
        <v>9</v>
      </c>
      <c r="D15" t="s">
        <v>90</v>
      </c>
      <c r="F15">
        <v>1</v>
      </c>
      <c r="G15">
        <v>4</v>
      </c>
      <c r="J15">
        <f t="shared" si="0"/>
        <v>0</v>
      </c>
    </row>
    <row r="16" spans="1:10" x14ac:dyDescent="0.2">
      <c r="A16">
        <v>14</v>
      </c>
      <c r="B16" t="s">
        <v>22</v>
      </c>
      <c r="C16" t="s">
        <v>9</v>
      </c>
      <c r="D16" t="s">
        <v>91</v>
      </c>
      <c r="F16">
        <v>1</v>
      </c>
      <c r="G16">
        <v>4</v>
      </c>
      <c r="J16">
        <f t="shared" si="0"/>
        <v>0</v>
      </c>
    </row>
    <row r="17" spans="1:10" x14ac:dyDescent="0.2">
      <c r="A17">
        <v>15</v>
      </c>
      <c r="B17" t="s">
        <v>31</v>
      </c>
      <c r="C17" t="s">
        <v>9</v>
      </c>
      <c r="D17" t="s">
        <v>85</v>
      </c>
      <c r="F17">
        <v>1</v>
      </c>
      <c r="G17">
        <v>4</v>
      </c>
      <c r="J17">
        <f t="shared" si="0"/>
        <v>0</v>
      </c>
    </row>
    <row r="18" spans="1:10" x14ac:dyDescent="0.2">
      <c r="A18">
        <v>16</v>
      </c>
      <c r="B18" t="s">
        <v>86</v>
      </c>
      <c r="C18" t="s">
        <v>9</v>
      </c>
      <c r="D18" t="s">
        <v>87</v>
      </c>
      <c r="F18">
        <v>1</v>
      </c>
      <c r="G18">
        <v>4</v>
      </c>
      <c r="J18">
        <f t="shared" si="0"/>
        <v>0</v>
      </c>
    </row>
    <row r="19" spans="1:10" x14ac:dyDescent="0.2">
      <c r="A19">
        <v>17</v>
      </c>
      <c r="B19" t="s">
        <v>77</v>
      </c>
      <c r="C19" t="s">
        <v>16</v>
      </c>
      <c r="F19">
        <v>1</v>
      </c>
      <c r="G19">
        <v>4</v>
      </c>
      <c r="J19">
        <f t="shared" si="0"/>
        <v>0</v>
      </c>
    </row>
    <row r="20" spans="1:10" x14ac:dyDescent="0.2">
      <c r="A20">
        <v>18</v>
      </c>
      <c r="B20" t="s">
        <v>25</v>
      </c>
      <c r="C20" t="s">
        <v>16</v>
      </c>
      <c r="D20" t="s">
        <v>92</v>
      </c>
      <c r="F20">
        <v>1</v>
      </c>
      <c r="G20">
        <v>4</v>
      </c>
      <c r="H20" t="s">
        <v>93</v>
      </c>
      <c r="J20">
        <f t="shared" si="0"/>
        <v>0</v>
      </c>
    </row>
    <row r="21" spans="1:10" x14ac:dyDescent="0.2">
      <c r="A21">
        <v>19</v>
      </c>
      <c r="B21" t="s">
        <v>34</v>
      </c>
      <c r="C21" t="s">
        <v>16</v>
      </c>
      <c r="D21" t="s">
        <v>94</v>
      </c>
      <c r="F21">
        <v>1</v>
      </c>
      <c r="G21">
        <v>4</v>
      </c>
      <c r="J21">
        <f t="shared" si="0"/>
        <v>0</v>
      </c>
    </row>
    <row r="22" spans="1:10" x14ac:dyDescent="0.2">
      <c r="A22">
        <v>20</v>
      </c>
      <c r="B22" s="23" t="s">
        <v>28</v>
      </c>
      <c r="C22" s="23" t="s">
        <v>16</v>
      </c>
      <c r="F22">
        <v>0</v>
      </c>
      <c r="G22">
        <f>SUM(F22*$J$1)</f>
        <v>0</v>
      </c>
      <c r="J22">
        <f t="shared" si="0"/>
        <v>0</v>
      </c>
    </row>
    <row r="23" spans="1:10" x14ac:dyDescent="0.2">
      <c r="A23">
        <v>21</v>
      </c>
      <c r="B23" t="s">
        <v>38</v>
      </c>
      <c r="C23" t="s">
        <v>9</v>
      </c>
      <c r="F23">
        <v>1</v>
      </c>
      <c r="G23">
        <v>4</v>
      </c>
      <c r="J23">
        <f t="shared" si="0"/>
        <v>0</v>
      </c>
    </row>
    <row r="24" spans="1:10" x14ac:dyDescent="0.2">
      <c r="A24">
        <v>22</v>
      </c>
      <c r="G24">
        <f>SUM(F24*$J$1)</f>
        <v>0</v>
      </c>
    </row>
    <row r="25" spans="1:10" x14ac:dyDescent="0.2">
      <c r="A25">
        <v>23</v>
      </c>
    </row>
    <row r="26" spans="1:10" x14ac:dyDescent="0.2">
      <c r="A26">
        <v>24</v>
      </c>
      <c r="F26">
        <f>SUM(F4:F23)</f>
        <v>21</v>
      </c>
      <c r="J26">
        <f>SUM(J3:J23)</f>
        <v>0</v>
      </c>
    </row>
    <row r="27" spans="1:10" x14ac:dyDescent="0.2">
      <c r="A27">
        <v>25</v>
      </c>
    </row>
    <row r="28" spans="1:10" x14ac:dyDescent="0.2">
      <c r="A28">
        <v>26</v>
      </c>
    </row>
    <row r="29" spans="1:10" x14ac:dyDescent="0.2">
      <c r="A29">
        <v>27</v>
      </c>
    </row>
    <row r="30" spans="1:10" x14ac:dyDescent="0.2">
      <c r="A30">
        <v>28</v>
      </c>
    </row>
    <row r="31" spans="1:10" x14ac:dyDescent="0.2">
      <c r="A31">
        <v>29</v>
      </c>
    </row>
  </sheetData>
  <mergeCells count="1">
    <mergeCell ref="A2:I2"/>
  </mergeCells>
  <pageMargins left="0.7" right="0.7" top="0.75" bottom="0.75" header="0.3" footer="0.3"/>
  <pageSetup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R26" sqref="R26"/>
    </sheetView>
  </sheetViews>
  <sheetFormatPr defaultRowHeight="14.25" x14ac:dyDescent="0.2"/>
  <cols>
    <col min="1" max="1" width="7" style="26" bestFit="1" customWidth="1"/>
    <col min="2" max="2" width="22.75" bestFit="1" customWidth="1"/>
    <col min="3" max="4" width="19.25" customWidth="1"/>
    <col min="5" max="5" width="10.375" customWidth="1"/>
    <col min="7" max="7" width="12.375" customWidth="1"/>
    <col min="13" max="13" width="11.375" bestFit="1" customWidth="1"/>
  </cols>
  <sheetData>
    <row r="1" spans="1:14" ht="28.5" customHeight="1" x14ac:dyDescent="0.2">
      <c r="A1" s="28" t="s">
        <v>0</v>
      </c>
      <c r="B1" s="28" t="s">
        <v>101</v>
      </c>
      <c r="C1" s="28" t="s">
        <v>102</v>
      </c>
      <c r="D1" s="28" t="s">
        <v>120</v>
      </c>
      <c r="E1" s="28" t="s">
        <v>56</v>
      </c>
      <c r="F1" s="28" t="s">
        <v>103</v>
      </c>
      <c r="G1" s="28" t="s">
        <v>51</v>
      </c>
      <c r="H1" s="28" t="s">
        <v>104</v>
      </c>
      <c r="I1" s="28" t="s">
        <v>53</v>
      </c>
    </row>
    <row r="3" spans="1:14" x14ac:dyDescent="0.2">
      <c r="A3" s="26">
        <v>1</v>
      </c>
      <c r="B3" s="43" t="s">
        <v>105</v>
      </c>
      <c r="D3" t="s">
        <v>121</v>
      </c>
      <c r="E3">
        <v>4</v>
      </c>
      <c r="F3" t="s">
        <v>115</v>
      </c>
      <c r="G3" t="s">
        <v>116</v>
      </c>
      <c r="H3">
        <v>50</v>
      </c>
      <c r="I3">
        <f>SUM(H3*E3)</f>
        <v>200</v>
      </c>
    </row>
    <row r="4" spans="1:14" x14ac:dyDescent="0.2">
      <c r="A4" s="26">
        <v>2</v>
      </c>
      <c r="B4" s="54" t="s">
        <v>106</v>
      </c>
      <c r="D4" t="s">
        <v>122</v>
      </c>
      <c r="E4">
        <v>4</v>
      </c>
      <c r="F4" t="s">
        <v>115</v>
      </c>
      <c r="G4" t="s">
        <v>117</v>
      </c>
      <c r="H4">
        <v>65</v>
      </c>
      <c r="I4">
        <f t="shared" ref="I4:I31" si="0">SUM(H4*E4)</f>
        <v>260</v>
      </c>
    </row>
    <row r="5" spans="1:14" x14ac:dyDescent="0.2">
      <c r="A5" s="26">
        <v>3</v>
      </c>
      <c r="B5" s="43" t="s">
        <v>107</v>
      </c>
      <c r="D5" t="s">
        <v>123</v>
      </c>
      <c r="E5">
        <v>2</v>
      </c>
      <c r="F5" t="s">
        <v>115</v>
      </c>
      <c r="G5" t="s">
        <v>117</v>
      </c>
      <c r="H5">
        <v>360</v>
      </c>
      <c r="I5">
        <f t="shared" si="0"/>
        <v>720</v>
      </c>
    </row>
    <row r="6" spans="1:14" x14ac:dyDescent="0.2">
      <c r="A6" s="26">
        <v>4</v>
      </c>
      <c r="B6" s="43" t="s">
        <v>108</v>
      </c>
      <c r="D6" t="s">
        <v>124</v>
      </c>
      <c r="E6">
        <v>4</v>
      </c>
      <c r="F6" t="s">
        <v>115</v>
      </c>
      <c r="G6" t="s">
        <v>118</v>
      </c>
      <c r="H6">
        <v>200</v>
      </c>
      <c r="I6">
        <f t="shared" si="0"/>
        <v>800</v>
      </c>
    </row>
    <row r="7" spans="1:14" x14ac:dyDescent="0.2">
      <c r="A7" s="63">
        <v>5</v>
      </c>
      <c r="B7" s="64" t="s">
        <v>68</v>
      </c>
      <c r="C7" s="43" t="s">
        <v>119</v>
      </c>
      <c r="D7" t="s">
        <v>125</v>
      </c>
      <c r="E7">
        <v>2</v>
      </c>
      <c r="F7" t="s">
        <v>131</v>
      </c>
      <c r="G7" t="s">
        <v>132</v>
      </c>
      <c r="H7">
        <v>20</v>
      </c>
      <c r="I7">
        <f t="shared" si="0"/>
        <v>40</v>
      </c>
      <c r="M7" s="37" t="s">
        <v>125</v>
      </c>
      <c r="N7">
        <f>SUM(E7)</f>
        <v>2</v>
      </c>
    </row>
    <row r="8" spans="1:14" x14ac:dyDescent="0.2">
      <c r="A8" s="63"/>
      <c r="B8" s="64"/>
      <c r="C8" s="43" t="s">
        <v>127</v>
      </c>
      <c r="D8" t="s">
        <v>128</v>
      </c>
      <c r="E8">
        <v>1</v>
      </c>
      <c r="F8" t="s">
        <v>131</v>
      </c>
      <c r="G8" t="s">
        <v>132</v>
      </c>
      <c r="H8">
        <v>10</v>
      </c>
      <c r="I8">
        <f t="shared" si="0"/>
        <v>10</v>
      </c>
      <c r="L8" s="37"/>
      <c r="M8" s="37" t="s">
        <v>128</v>
      </c>
      <c r="N8">
        <f>SUM(E8,E9,E12,E11,E14,)</f>
        <v>33</v>
      </c>
    </row>
    <row r="9" spans="1:14" x14ac:dyDescent="0.2">
      <c r="A9" s="63"/>
      <c r="B9" s="64"/>
      <c r="C9" s="64" t="s">
        <v>77</v>
      </c>
      <c r="D9" t="s">
        <v>128</v>
      </c>
      <c r="E9">
        <v>8</v>
      </c>
      <c r="F9" t="s">
        <v>131</v>
      </c>
      <c r="G9" t="s">
        <v>132</v>
      </c>
      <c r="H9">
        <v>10</v>
      </c>
      <c r="I9">
        <f t="shared" si="0"/>
        <v>80</v>
      </c>
      <c r="L9" s="37"/>
      <c r="M9" s="37" t="s">
        <v>129</v>
      </c>
      <c r="N9">
        <f>SUM(E10,E13)</f>
        <v>9</v>
      </c>
    </row>
    <row r="10" spans="1:14" x14ac:dyDescent="0.2">
      <c r="A10" s="63"/>
      <c r="B10" s="64"/>
      <c r="C10" s="64"/>
      <c r="D10" t="s">
        <v>129</v>
      </c>
      <c r="E10">
        <v>8</v>
      </c>
      <c r="F10" t="s">
        <v>131</v>
      </c>
      <c r="G10" t="s">
        <v>132</v>
      </c>
      <c r="H10">
        <v>0</v>
      </c>
      <c r="I10">
        <f t="shared" si="0"/>
        <v>0</v>
      </c>
      <c r="L10" s="37"/>
      <c r="M10" s="37"/>
    </row>
    <row r="11" spans="1:14" x14ac:dyDescent="0.2">
      <c r="A11" s="63"/>
      <c r="B11" s="64"/>
      <c r="C11" s="43" t="s">
        <v>34</v>
      </c>
      <c r="D11" t="s">
        <v>128</v>
      </c>
      <c r="E11">
        <v>8</v>
      </c>
      <c r="F11" t="s">
        <v>131</v>
      </c>
      <c r="G11" t="s">
        <v>132</v>
      </c>
      <c r="H11">
        <v>10</v>
      </c>
      <c r="I11">
        <f t="shared" si="0"/>
        <v>80</v>
      </c>
      <c r="L11" s="37"/>
    </row>
    <row r="12" spans="1:14" x14ac:dyDescent="0.2">
      <c r="A12" s="63"/>
      <c r="B12" s="64"/>
      <c r="C12" s="43" t="s">
        <v>35</v>
      </c>
      <c r="D12" t="s">
        <v>128</v>
      </c>
      <c r="E12">
        <v>12</v>
      </c>
      <c r="F12" t="s">
        <v>131</v>
      </c>
      <c r="G12" t="s">
        <v>132</v>
      </c>
      <c r="H12">
        <v>10</v>
      </c>
      <c r="I12">
        <f t="shared" si="0"/>
        <v>120</v>
      </c>
      <c r="L12" s="37"/>
      <c r="M12" s="37" t="s">
        <v>173</v>
      </c>
      <c r="N12">
        <f>SUM(E15:E16)</f>
        <v>1.1000000000000001</v>
      </c>
    </row>
    <row r="13" spans="1:14" x14ac:dyDescent="0.2">
      <c r="A13" s="63"/>
      <c r="B13" s="64"/>
      <c r="C13" s="43" t="s">
        <v>14</v>
      </c>
      <c r="D13" t="s">
        <v>129</v>
      </c>
      <c r="E13">
        <v>1</v>
      </c>
      <c r="F13" t="s">
        <v>131</v>
      </c>
      <c r="G13" t="s">
        <v>132</v>
      </c>
      <c r="H13">
        <v>0</v>
      </c>
      <c r="I13">
        <f t="shared" si="0"/>
        <v>0</v>
      </c>
      <c r="L13" s="37"/>
      <c r="M13" s="37" t="s">
        <v>172</v>
      </c>
      <c r="N13">
        <f>SUM(E17:E18)</f>
        <v>9</v>
      </c>
    </row>
    <row r="14" spans="1:14" x14ac:dyDescent="0.2">
      <c r="A14" s="63"/>
      <c r="B14" s="64"/>
      <c r="C14" s="43" t="s">
        <v>130</v>
      </c>
      <c r="D14" t="s">
        <v>128</v>
      </c>
      <c r="E14">
        <v>4</v>
      </c>
      <c r="F14" t="s">
        <v>131</v>
      </c>
      <c r="G14" t="s">
        <v>132</v>
      </c>
      <c r="H14">
        <v>10</v>
      </c>
      <c r="I14">
        <f t="shared" si="0"/>
        <v>40</v>
      </c>
      <c r="L14" s="37"/>
      <c r="M14" s="37"/>
    </row>
    <row r="15" spans="1:14" x14ac:dyDescent="0.2">
      <c r="A15" s="63">
        <v>6</v>
      </c>
      <c r="B15" s="64" t="s">
        <v>61</v>
      </c>
      <c r="C15" s="43" t="s">
        <v>179</v>
      </c>
      <c r="D15" t="s">
        <v>178</v>
      </c>
      <c r="E15">
        <v>0.8</v>
      </c>
      <c r="F15" t="s">
        <v>131</v>
      </c>
      <c r="G15" t="s">
        <v>204</v>
      </c>
      <c r="H15">
        <v>76</v>
      </c>
      <c r="I15">
        <f t="shared" si="0"/>
        <v>60.800000000000004</v>
      </c>
      <c r="L15" s="37"/>
      <c r="M15" s="37"/>
    </row>
    <row r="16" spans="1:14" x14ac:dyDescent="0.2">
      <c r="A16" s="63"/>
      <c r="B16" s="64"/>
      <c r="C16" s="43" t="s">
        <v>180</v>
      </c>
      <c r="D16" t="s">
        <v>178</v>
      </c>
      <c r="E16">
        <v>0.3</v>
      </c>
      <c r="F16" t="s">
        <v>131</v>
      </c>
      <c r="G16" s="50" t="s">
        <v>204</v>
      </c>
      <c r="H16">
        <v>76</v>
      </c>
      <c r="I16">
        <f t="shared" si="0"/>
        <v>22.8</v>
      </c>
      <c r="K16" s="38"/>
      <c r="L16" s="37"/>
      <c r="M16" s="37"/>
    </row>
    <row r="17" spans="1:15" x14ac:dyDescent="0.2">
      <c r="A17" s="63"/>
      <c r="B17" s="64"/>
      <c r="C17" s="43" t="s">
        <v>157</v>
      </c>
      <c r="D17" s="37" t="s">
        <v>177</v>
      </c>
      <c r="E17">
        <v>9</v>
      </c>
      <c r="F17" t="s">
        <v>131</v>
      </c>
      <c r="G17" t="s">
        <v>97</v>
      </c>
      <c r="H17">
        <v>25</v>
      </c>
      <c r="I17">
        <f t="shared" si="0"/>
        <v>225</v>
      </c>
      <c r="K17" s="38">
        <f>SUM(E17/4)</f>
        <v>2.25</v>
      </c>
      <c r="L17" s="37"/>
      <c r="M17" s="37"/>
    </row>
    <row r="18" spans="1:15" x14ac:dyDescent="0.2">
      <c r="A18" s="63"/>
      <c r="B18" s="64"/>
      <c r="C18" s="43" t="s">
        <v>60</v>
      </c>
      <c r="D18" t="s">
        <v>177</v>
      </c>
      <c r="E18">
        <v>0</v>
      </c>
      <c r="F18" t="s">
        <v>131</v>
      </c>
      <c r="G18" t="s">
        <v>97</v>
      </c>
      <c r="H18">
        <v>25</v>
      </c>
      <c r="I18">
        <f t="shared" ref="I18" si="1">SUM(H18*E18)</f>
        <v>0</v>
      </c>
      <c r="K18" s="38">
        <f>SUM(E18/4)</f>
        <v>0</v>
      </c>
      <c r="L18" s="37"/>
      <c r="M18" s="37"/>
    </row>
    <row r="19" spans="1:15" x14ac:dyDescent="0.2">
      <c r="A19" s="26">
        <v>7</v>
      </c>
      <c r="B19" s="43" t="s">
        <v>109</v>
      </c>
      <c r="E19">
        <v>3</v>
      </c>
      <c r="F19" t="s">
        <v>115</v>
      </c>
      <c r="G19" t="s">
        <v>97</v>
      </c>
      <c r="H19">
        <v>15</v>
      </c>
      <c r="I19">
        <f t="shared" si="0"/>
        <v>45</v>
      </c>
    </row>
    <row r="20" spans="1:15" x14ac:dyDescent="0.2">
      <c r="A20" s="26">
        <v>8</v>
      </c>
      <c r="B20" s="43" t="s">
        <v>114</v>
      </c>
      <c r="E20">
        <v>3</v>
      </c>
      <c r="F20" t="s">
        <v>115</v>
      </c>
      <c r="G20" t="s">
        <v>204</v>
      </c>
      <c r="H20">
        <v>30</v>
      </c>
      <c r="I20">
        <f t="shared" si="0"/>
        <v>90</v>
      </c>
    </row>
    <row r="21" spans="1:15" x14ac:dyDescent="0.2">
      <c r="A21" s="26">
        <v>9</v>
      </c>
      <c r="B21" s="43" t="s">
        <v>57</v>
      </c>
      <c r="E21">
        <v>8</v>
      </c>
      <c r="F21" t="s">
        <v>115</v>
      </c>
      <c r="G21" t="s">
        <v>97</v>
      </c>
      <c r="H21">
        <v>100</v>
      </c>
      <c r="I21">
        <f t="shared" si="0"/>
        <v>800</v>
      </c>
    </row>
    <row r="22" spans="1:15" x14ac:dyDescent="0.2">
      <c r="A22" s="26">
        <v>10</v>
      </c>
      <c r="B22" s="43" t="s">
        <v>62</v>
      </c>
      <c r="E22">
        <v>4</v>
      </c>
      <c r="F22" t="s">
        <v>115</v>
      </c>
      <c r="G22" t="s">
        <v>97</v>
      </c>
      <c r="H22">
        <v>15</v>
      </c>
      <c r="I22">
        <f t="shared" si="0"/>
        <v>60</v>
      </c>
      <c r="M22" t="s">
        <v>181</v>
      </c>
      <c r="O22" t="s">
        <v>178</v>
      </c>
    </row>
    <row r="23" spans="1:15" x14ac:dyDescent="0.2">
      <c r="A23" s="26">
        <v>11</v>
      </c>
      <c r="B23" s="43" t="s">
        <v>111</v>
      </c>
      <c r="E23">
        <v>4</v>
      </c>
      <c r="F23" t="s">
        <v>115</v>
      </c>
      <c r="G23" t="s">
        <v>97</v>
      </c>
      <c r="H23">
        <v>15</v>
      </c>
      <c r="I23">
        <f t="shared" si="0"/>
        <v>60</v>
      </c>
      <c r="M23" s="23">
        <v>0.9</v>
      </c>
      <c r="O23" s="23">
        <v>0.9</v>
      </c>
    </row>
    <row r="24" spans="1:15" x14ac:dyDescent="0.2">
      <c r="A24" s="26">
        <v>12</v>
      </c>
      <c r="B24" s="43" t="s">
        <v>110</v>
      </c>
      <c r="E24">
        <v>0</v>
      </c>
      <c r="F24" t="s">
        <v>115</v>
      </c>
      <c r="G24" t="s">
        <v>97</v>
      </c>
      <c r="H24">
        <v>15</v>
      </c>
      <c r="I24">
        <f t="shared" si="0"/>
        <v>0</v>
      </c>
      <c r="M24">
        <v>0.6</v>
      </c>
    </row>
    <row r="25" spans="1:15" x14ac:dyDescent="0.2">
      <c r="A25" s="26">
        <v>13</v>
      </c>
      <c r="B25" s="43" t="s">
        <v>112</v>
      </c>
      <c r="E25">
        <v>3</v>
      </c>
      <c r="F25" t="s">
        <v>115</v>
      </c>
      <c r="G25" t="s">
        <v>204</v>
      </c>
      <c r="H25">
        <v>60</v>
      </c>
      <c r="I25">
        <f t="shared" si="0"/>
        <v>180</v>
      </c>
      <c r="M25" s="23">
        <v>1.1000000000000001</v>
      </c>
    </row>
    <row r="26" spans="1:15" x14ac:dyDescent="0.2">
      <c r="A26" s="26">
        <v>14</v>
      </c>
      <c r="B26" s="54" t="s">
        <v>113</v>
      </c>
      <c r="E26">
        <v>4</v>
      </c>
      <c r="F26" t="s">
        <v>115</v>
      </c>
      <c r="G26" t="s">
        <v>97</v>
      </c>
      <c r="H26">
        <v>10</v>
      </c>
      <c r="I26">
        <f t="shared" si="0"/>
        <v>40</v>
      </c>
      <c r="M26">
        <v>0.1</v>
      </c>
    </row>
    <row r="27" spans="1:15" x14ac:dyDescent="0.2">
      <c r="A27" s="26">
        <v>15</v>
      </c>
      <c r="B27" s="43" t="s">
        <v>126</v>
      </c>
      <c r="E27">
        <v>4</v>
      </c>
      <c r="F27" t="s">
        <v>115</v>
      </c>
      <c r="G27" t="s">
        <v>132</v>
      </c>
      <c r="H27">
        <v>30</v>
      </c>
      <c r="I27">
        <f t="shared" si="0"/>
        <v>120</v>
      </c>
    </row>
    <row r="28" spans="1:15" x14ac:dyDescent="0.2">
      <c r="A28" s="63">
        <v>16</v>
      </c>
      <c r="B28" s="62" t="s">
        <v>174</v>
      </c>
      <c r="C28" s="54" t="s">
        <v>35</v>
      </c>
      <c r="D28" t="s">
        <v>176</v>
      </c>
      <c r="E28">
        <v>16</v>
      </c>
      <c r="F28" t="s">
        <v>115</v>
      </c>
      <c r="I28" s="37">
        <f t="shared" si="0"/>
        <v>0</v>
      </c>
      <c r="M28">
        <f>SUM(M23:M26)</f>
        <v>2.7</v>
      </c>
      <c r="O28" s="38">
        <f>SUM(O23:O26)</f>
        <v>0.9</v>
      </c>
    </row>
    <row r="29" spans="1:15" x14ac:dyDescent="0.2">
      <c r="A29" s="63"/>
      <c r="B29" s="62"/>
      <c r="C29" s="54" t="s">
        <v>175</v>
      </c>
      <c r="E29">
        <v>16</v>
      </c>
      <c r="F29" t="s">
        <v>115</v>
      </c>
      <c r="I29" s="37">
        <f t="shared" si="0"/>
        <v>0</v>
      </c>
    </row>
    <row r="30" spans="1:15" x14ac:dyDescent="0.2">
      <c r="A30" s="63"/>
      <c r="B30" s="62"/>
      <c r="C30" s="54" t="s">
        <v>77</v>
      </c>
      <c r="E30">
        <v>8</v>
      </c>
      <c r="F30" t="s">
        <v>115</v>
      </c>
      <c r="I30" s="37">
        <f t="shared" si="0"/>
        <v>0</v>
      </c>
    </row>
    <row r="31" spans="1:15" x14ac:dyDescent="0.2">
      <c r="A31" s="63"/>
      <c r="B31" s="62"/>
      <c r="C31" s="43" t="s">
        <v>202</v>
      </c>
      <c r="D31" t="s">
        <v>176</v>
      </c>
      <c r="E31">
        <v>24</v>
      </c>
      <c r="F31" t="s">
        <v>115</v>
      </c>
      <c r="H31">
        <v>0.83330000000000004</v>
      </c>
      <c r="I31" s="53">
        <f t="shared" si="0"/>
        <v>19.999200000000002</v>
      </c>
      <c r="L31">
        <v>320</v>
      </c>
    </row>
    <row r="32" spans="1:15" x14ac:dyDescent="0.2">
      <c r="L32">
        <v>720</v>
      </c>
    </row>
    <row r="33" spans="9:12" x14ac:dyDescent="0.2">
      <c r="L33">
        <v>260</v>
      </c>
    </row>
    <row r="34" spans="9:12" x14ac:dyDescent="0.2">
      <c r="L34">
        <v>160</v>
      </c>
    </row>
    <row r="35" spans="9:12" x14ac:dyDescent="0.2">
      <c r="L35">
        <v>140</v>
      </c>
    </row>
    <row r="36" spans="9:12" x14ac:dyDescent="0.2">
      <c r="I36">
        <f>SUM(I$3:I27)</f>
        <v>4053.6000000000004</v>
      </c>
      <c r="L36">
        <v>20</v>
      </c>
    </row>
    <row r="38" spans="9:12" x14ac:dyDescent="0.2">
      <c r="L38">
        <f>SUM(L31:L36)</f>
        <v>1620</v>
      </c>
    </row>
  </sheetData>
  <mergeCells count="7">
    <mergeCell ref="B28:B31"/>
    <mergeCell ref="A28:A31"/>
    <mergeCell ref="C9:C10"/>
    <mergeCell ref="B7:B14"/>
    <mergeCell ref="A7:A14"/>
    <mergeCell ref="B15:B18"/>
    <mergeCell ref="A15:A18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E35" sqref="E35"/>
    </sheetView>
  </sheetViews>
  <sheetFormatPr defaultRowHeight="14.25" x14ac:dyDescent="0.2"/>
  <cols>
    <col min="2" max="2" width="14.25" customWidth="1"/>
    <col min="3" max="3" width="5.75" customWidth="1"/>
    <col min="4" max="4" width="15" customWidth="1"/>
    <col min="5" max="5" width="7.5" customWidth="1"/>
    <col min="6" max="6" width="2.875" bestFit="1" customWidth="1"/>
    <col min="7" max="7" width="7.5" customWidth="1"/>
    <col min="8" max="8" width="12.75" customWidth="1"/>
    <col min="9" max="9" width="9.25" customWidth="1"/>
    <col min="10" max="10" width="4.625" customWidth="1"/>
    <col min="11" max="11" width="20.75" bestFit="1" customWidth="1"/>
    <col min="12" max="12" width="56.25" bestFit="1" customWidth="1"/>
  </cols>
  <sheetData>
    <row r="1" spans="1:12" x14ac:dyDescent="0.2">
      <c r="A1" s="65" t="s">
        <v>0</v>
      </c>
      <c r="B1" s="67" t="s">
        <v>133</v>
      </c>
      <c r="C1" s="68"/>
      <c r="D1" s="69"/>
      <c r="E1" s="68" t="s">
        <v>134</v>
      </c>
      <c r="F1" s="68"/>
      <c r="G1" s="68"/>
      <c r="H1" s="65" t="s">
        <v>135</v>
      </c>
      <c r="I1" s="69" t="s">
        <v>103</v>
      </c>
    </row>
    <row r="2" spans="1:12" x14ac:dyDescent="0.2">
      <c r="A2" s="66"/>
      <c r="B2" s="70"/>
      <c r="C2" s="71"/>
      <c r="D2" s="72"/>
      <c r="E2" s="71"/>
      <c r="F2" s="71"/>
      <c r="G2" s="71"/>
      <c r="H2" s="66"/>
      <c r="I2" s="72"/>
    </row>
    <row r="3" spans="1:12" x14ac:dyDescent="0.2">
      <c r="A3" s="33">
        <v>1</v>
      </c>
      <c r="B3" s="31" t="s">
        <v>137</v>
      </c>
      <c r="C3" s="29" t="s">
        <v>136</v>
      </c>
      <c r="D3" s="32" t="s">
        <v>138</v>
      </c>
      <c r="E3" s="29" t="s">
        <v>145</v>
      </c>
      <c r="F3" s="30" t="s">
        <v>146</v>
      </c>
      <c r="G3" s="29" t="s">
        <v>147</v>
      </c>
      <c r="H3" s="33">
        <v>0.5</v>
      </c>
      <c r="I3" s="32" t="s">
        <v>131</v>
      </c>
    </row>
    <row r="4" spans="1:12" x14ac:dyDescent="0.2">
      <c r="A4" s="33">
        <v>2</v>
      </c>
      <c r="B4" s="31" t="s">
        <v>139</v>
      </c>
      <c r="C4" s="29" t="s">
        <v>136</v>
      </c>
      <c r="D4" s="32" t="s">
        <v>34</v>
      </c>
      <c r="E4" s="29" t="s">
        <v>148</v>
      </c>
      <c r="F4" s="30" t="s">
        <v>146</v>
      </c>
      <c r="G4" s="29" t="s">
        <v>149</v>
      </c>
      <c r="H4" s="33">
        <v>2</v>
      </c>
      <c r="I4" s="32" t="s">
        <v>131</v>
      </c>
    </row>
    <row r="5" spans="1:12" x14ac:dyDescent="0.2">
      <c r="A5" s="33">
        <v>3</v>
      </c>
      <c r="B5" s="31" t="s">
        <v>139</v>
      </c>
      <c r="C5" s="29" t="s">
        <v>136</v>
      </c>
      <c r="D5" s="32" t="s">
        <v>140</v>
      </c>
      <c r="E5" s="29" t="s">
        <v>148</v>
      </c>
      <c r="F5" s="30" t="s">
        <v>146</v>
      </c>
      <c r="G5" s="29" t="s">
        <v>150</v>
      </c>
      <c r="H5" s="33">
        <v>2</v>
      </c>
      <c r="I5" s="32" t="s">
        <v>131</v>
      </c>
    </row>
    <row r="6" spans="1:12" x14ac:dyDescent="0.2">
      <c r="A6" s="33">
        <v>4</v>
      </c>
      <c r="B6" s="31" t="s">
        <v>139</v>
      </c>
      <c r="C6" s="29" t="s">
        <v>136</v>
      </c>
      <c r="D6" s="32" t="s">
        <v>35</v>
      </c>
      <c r="E6" s="29" t="s">
        <v>148</v>
      </c>
      <c r="F6" s="30" t="s">
        <v>146</v>
      </c>
      <c r="G6" s="29" t="s">
        <v>151</v>
      </c>
      <c r="H6" s="33">
        <v>3</v>
      </c>
      <c r="I6" s="32" t="s">
        <v>131</v>
      </c>
    </row>
    <row r="7" spans="1:12" x14ac:dyDescent="0.2">
      <c r="A7" s="33">
        <v>5</v>
      </c>
      <c r="B7" s="31" t="s">
        <v>139</v>
      </c>
      <c r="C7" s="29" t="s">
        <v>136</v>
      </c>
      <c r="D7" s="32" t="s">
        <v>130</v>
      </c>
      <c r="E7" s="29" t="s">
        <v>148</v>
      </c>
      <c r="F7" s="30" t="s">
        <v>146</v>
      </c>
      <c r="G7" s="29" t="s">
        <v>152</v>
      </c>
      <c r="H7" s="33">
        <v>2</v>
      </c>
      <c r="I7" s="32" t="s">
        <v>131</v>
      </c>
    </row>
    <row r="8" spans="1:12" x14ac:dyDescent="0.2">
      <c r="A8" s="33">
        <v>6</v>
      </c>
      <c r="B8" s="31" t="s">
        <v>130</v>
      </c>
      <c r="C8" s="29" t="s">
        <v>136</v>
      </c>
      <c r="D8" s="32" t="s">
        <v>141</v>
      </c>
      <c r="E8" s="29" t="s">
        <v>152</v>
      </c>
      <c r="F8" s="30" t="s">
        <v>146</v>
      </c>
      <c r="G8" s="29" t="s">
        <v>153</v>
      </c>
      <c r="H8" s="33">
        <v>2.5</v>
      </c>
      <c r="I8" s="32" t="s">
        <v>131</v>
      </c>
    </row>
    <row r="9" spans="1:12" x14ac:dyDescent="0.2">
      <c r="A9" s="33">
        <v>7</v>
      </c>
      <c r="B9" s="31" t="s">
        <v>130</v>
      </c>
      <c r="C9" s="29" t="s">
        <v>136</v>
      </c>
      <c r="D9" s="32" t="s">
        <v>143</v>
      </c>
      <c r="E9" s="29" t="s">
        <v>152</v>
      </c>
      <c r="F9" s="30" t="s">
        <v>146</v>
      </c>
      <c r="G9" s="29" t="s">
        <v>154</v>
      </c>
      <c r="H9" s="33">
        <v>0.4</v>
      </c>
      <c r="I9" s="32" t="s">
        <v>131</v>
      </c>
    </row>
    <row r="10" spans="1:12" x14ac:dyDescent="0.2">
      <c r="A10" s="33">
        <v>8</v>
      </c>
      <c r="B10" s="31" t="s">
        <v>143</v>
      </c>
      <c r="C10" s="29" t="s">
        <v>136</v>
      </c>
      <c r="D10" s="32" t="s">
        <v>144</v>
      </c>
      <c r="E10" s="29" t="s">
        <v>154</v>
      </c>
      <c r="F10" s="30" t="s">
        <v>146</v>
      </c>
      <c r="G10" s="29" t="s">
        <v>154</v>
      </c>
      <c r="H10" s="33">
        <v>0.4</v>
      </c>
      <c r="I10" s="32" t="s">
        <v>131</v>
      </c>
    </row>
    <row r="11" spans="1:12" ht="19.5" x14ac:dyDescent="0.25">
      <c r="J11" s="75" t="s">
        <v>168</v>
      </c>
      <c r="K11" s="75"/>
      <c r="L11" s="75"/>
    </row>
    <row r="17" spans="10:12" x14ac:dyDescent="0.2">
      <c r="J17" s="74" t="s">
        <v>155</v>
      </c>
      <c r="K17" s="74"/>
      <c r="L17" s="74"/>
    </row>
    <row r="18" spans="10:12" x14ac:dyDescent="0.2">
      <c r="J18" s="74"/>
      <c r="K18" s="74"/>
      <c r="L18" s="74"/>
    </row>
    <row r="19" spans="10:12" x14ac:dyDescent="0.2">
      <c r="J19" s="33" t="s">
        <v>145</v>
      </c>
      <c r="K19" s="33" t="s">
        <v>137</v>
      </c>
      <c r="L19" s="34" t="s">
        <v>159</v>
      </c>
    </row>
    <row r="20" spans="10:12" x14ac:dyDescent="0.2">
      <c r="J20" s="33" t="s">
        <v>147</v>
      </c>
      <c r="K20" s="33" t="s">
        <v>64</v>
      </c>
      <c r="L20" s="34" t="s">
        <v>166</v>
      </c>
    </row>
    <row r="21" spans="10:12" x14ac:dyDescent="0.2">
      <c r="J21" s="33" t="s">
        <v>148</v>
      </c>
      <c r="K21" s="33" t="s">
        <v>139</v>
      </c>
      <c r="L21" s="34" t="s">
        <v>166</v>
      </c>
    </row>
    <row r="22" spans="10:12" x14ac:dyDescent="0.2">
      <c r="J22" s="33" t="s">
        <v>149</v>
      </c>
      <c r="K22" s="33" t="s">
        <v>34</v>
      </c>
      <c r="L22" s="34" t="s">
        <v>160</v>
      </c>
    </row>
    <row r="23" spans="10:12" ht="27.75" customHeight="1" x14ac:dyDescent="0.2">
      <c r="J23" s="36" t="s">
        <v>150</v>
      </c>
      <c r="K23" s="36" t="s">
        <v>140</v>
      </c>
      <c r="L23" s="35" t="s">
        <v>167</v>
      </c>
    </row>
    <row r="24" spans="10:12" x14ac:dyDescent="0.2">
      <c r="J24" s="74" t="s">
        <v>151</v>
      </c>
      <c r="K24" s="33" t="s">
        <v>35</v>
      </c>
      <c r="L24" s="34" t="s">
        <v>162</v>
      </c>
    </row>
    <row r="25" spans="10:12" x14ac:dyDescent="0.2">
      <c r="J25" s="74"/>
      <c r="K25" s="33" t="s">
        <v>156</v>
      </c>
      <c r="L25" s="34" t="s">
        <v>161</v>
      </c>
    </row>
    <row r="26" spans="10:12" x14ac:dyDescent="0.2">
      <c r="J26" s="33" t="s">
        <v>152</v>
      </c>
      <c r="K26" s="33" t="s">
        <v>130</v>
      </c>
      <c r="L26" s="34" t="s">
        <v>163</v>
      </c>
    </row>
    <row r="27" spans="10:12" x14ac:dyDescent="0.2">
      <c r="J27" s="33" t="s">
        <v>153</v>
      </c>
      <c r="K27" s="33" t="s">
        <v>157</v>
      </c>
      <c r="L27" s="34" t="s">
        <v>164</v>
      </c>
    </row>
    <row r="28" spans="10:12" x14ac:dyDescent="0.2">
      <c r="J28" s="33" t="s">
        <v>158</v>
      </c>
      <c r="K28" s="33" t="s">
        <v>112</v>
      </c>
      <c r="L28" s="34" t="s">
        <v>165</v>
      </c>
    </row>
    <row r="29" spans="10:12" x14ac:dyDescent="0.2">
      <c r="J29" s="33" t="s">
        <v>154</v>
      </c>
      <c r="K29" s="33" t="s">
        <v>142</v>
      </c>
      <c r="L29" s="34" t="s">
        <v>166</v>
      </c>
    </row>
    <row r="33" spans="10:12" x14ac:dyDescent="0.2">
      <c r="J33" s="26">
        <v>1</v>
      </c>
      <c r="K33" s="77" t="s">
        <v>169</v>
      </c>
      <c r="L33" s="77"/>
    </row>
    <row r="34" spans="10:12" ht="28.5" customHeight="1" x14ac:dyDescent="0.2">
      <c r="J34" s="27">
        <v>2</v>
      </c>
      <c r="K34" s="76" t="s">
        <v>171</v>
      </c>
      <c r="L34" s="76"/>
    </row>
    <row r="35" spans="10:12" x14ac:dyDescent="0.2">
      <c r="J35" s="26">
        <v>3</v>
      </c>
      <c r="K35" s="73" t="s">
        <v>170</v>
      </c>
      <c r="L35" s="73"/>
    </row>
  </sheetData>
  <mergeCells count="11">
    <mergeCell ref="A1:A2"/>
    <mergeCell ref="B1:D2"/>
    <mergeCell ref="E1:G2"/>
    <mergeCell ref="H1:H2"/>
    <mergeCell ref="K35:L35"/>
    <mergeCell ref="I1:I2"/>
    <mergeCell ref="J24:J25"/>
    <mergeCell ref="J17:L18"/>
    <mergeCell ref="J11:L11"/>
    <mergeCell ref="K34:L34"/>
    <mergeCell ref="K33:L33"/>
  </mergeCells>
  <pageMargins left="0.7" right="0.7" top="0.75" bottom="0.75" header="0.3" footer="0.3"/>
  <pageSetup orientation="portrait" horizontalDpi="4294967292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L20" sqref="L20"/>
    </sheetView>
  </sheetViews>
  <sheetFormatPr defaultRowHeight="14.25" x14ac:dyDescent="0.2"/>
  <cols>
    <col min="1" max="1" width="10.375" bestFit="1" customWidth="1"/>
    <col min="2" max="2" width="16.375" customWidth="1"/>
    <col min="3" max="3" width="32.625" bestFit="1" customWidth="1"/>
  </cols>
  <sheetData>
    <row r="1" spans="1:9" x14ac:dyDescent="0.2">
      <c r="A1" s="78" t="s">
        <v>182</v>
      </c>
      <c r="B1" s="79" t="s">
        <v>51</v>
      </c>
      <c r="C1" s="79" t="s">
        <v>101</v>
      </c>
      <c r="D1" s="79" t="s">
        <v>183</v>
      </c>
      <c r="E1" s="80" t="s">
        <v>184</v>
      </c>
      <c r="F1" s="81"/>
      <c r="G1" s="78"/>
    </row>
    <row r="2" spans="1:9" x14ac:dyDescent="0.2">
      <c r="A2" s="72"/>
      <c r="B2" s="66"/>
      <c r="C2" s="66"/>
      <c r="D2" s="66"/>
      <c r="E2" s="39" t="s">
        <v>186</v>
      </c>
      <c r="F2" s="40" t="s">
        <v>199</v>
      </c>
      <c r="G2" s="41" t="s">
        <v>200</v>
      </c>
    </row>
    <row r="3" spans="1:9" x14ac:dyDescent="0.2">
      <c r="A3" s="44"/>
      <c r="B3" s="9"/>
      <c r="C3" s="9"/>
      <c r="D3" s="9"/>
      <c r="E3" s="14"/>
      <c r="F3" s="45"/>
      <c r="G3" s="15"/>
    </row>
    <row r="4" spans="1:9" x14ac:dyDescent="0.2">
      <c r="A4" s="15" t="s">
        <v>198</v>
      </c>
      <c r="B4" s="9" t="s">
        <v>185</v>
      </c>
      <c r="C4" s="9" t="s">
        <v>195</v>
      </c>
      <c r="D4" s="9">
        <v>655</v>
      </c>
      <c r="E4" s="14">
        <v>655</v>
      </c>
      <c r="F4" s="45"/>
      <c r="G4" s="15"/>
      <c r="H4" s="42">
        <f>SUM(E4:G4)</f>
        <v>655</v>
      </c>
      <c r="I4" s="42">
        <f>SUM(H4-D4)</f>
        <v>0</v>
      </c>
    </row>
    <row r="5" spans="1:9" x14ac:dyDescent="0.2">
      <c r="A5" s="44" t="s">
        <v>198</v>
      </c>
      <c r="B5" s="9" t="s">
        <v>55</v>
      </c>
      <c r="C5" s="9" t="s">
        <v>189</v>
      </c>
      <c r="D5" s="9">
        <v>380</v>
      </c>
      <c r="E5" s="14">
        <v>380</v>
      </c>
      <c r="F5" s="45"/>
      <c r="G5" s="15"/>
      <c r="H5" s="42">
        <f t="shared" ref="H5" si="0">SUM(E5:G5)</f>
        <v>380</v>
      </c>
      <c r="I5" s="42">
        <f t="shared" ref="I5" si="1">SUM(H5-D5)</f>
        <v>0</v>
      </c>
    </row>
    <row r="6" spans="1:9" x14ac:dyDescent="0.2">
      <c r="A6" s="44" t="s">
        <v>197</v>
      </c>
      <c r="B6" s="9" t="s">
        <v>55</v>
      </c>
      <c r="C6" s="9" t="s">
        <v>67</v>
      </c>
      <c r="D6" s="9">
        <v>740</v>
      </c>
      <c r="E6" s="14">
        <v>740</v>
      </c>
      <c r="F6" s="45"/>
      <c r="G6" s="15"/>
      <c r="H6" s="42">
        <f t="shared" ref="H6:H14" si="2">SUM(E6:G6)</f>
        <v>740</v>
      </c>
      <c r="I6" s="42">
        <f t="shared" ref="I6:I14" si="3">SUM(H6-D6)</f>
        <v>0</v>
      </c>
    </row>
    <row r="7" spans="1:9" x14ac:dyDescent="0.2">
      <c r="A7" s="44" t="s">
        <v>197</v>
      </c>
      <c r="B7" s="9" t="s">
        <v>55</v>
      </c>
      <c r="C7" s="9" t="s">
        <v>189</v>
      </c>
      <c r="D7" s="9">
        <v>360</v>
      </c>
      <c r="E7" s="14">
        <v>360</v>
      </c>
      <c r="F7" s="45"/>
      <c r="G7" s="15"/>
      <c r="H7" s="42">
        <f t="shared" si="2"/>
        <v>360</v>
      </c>
      <c r="I7" s="42">
        <f t="shared" si="3"/>
        <v>0</v>
      </c>
    </row>
    <row r="8" spans="1:9" x14ac:dyDescent="0.2">
      <c r="A8" s="44" t="s">
        <v>197</v>
      </c>
      <c r="B8" s="9" t="s">
        <v>188</v>
      </c>
      <c r="C8" s="9" t="s">
        <v>71</v>
      </c>
      <c r="D8" s="9">
        <v>400</v>
      </c>
      <c r="E8" s="14">
        <v>400</v>
      </c>
      <c r="F8" s="45"/>
      <c r="G8" s="15"/>
      <c r="H8" s="42">
        <f t="shared" si="2"/>
        <v>400</v>
      </c>
      <c r="I8" s="42">
        <f t="shared" si="3"/>
        <v>0</v>
      </c>
    </row>
    <row r="9" spans="1:9" x14ac:dyDescent="0.2">
      <c r="A9" s="44" t="s">
        <v>197</v>
      </c>
      <c r="B9" s="9" t="s">
        <v>190</v>
      </c>
      <c r="C9" s="9" t="s">
        <v>191</v>
      </c>
      <c r="D9" s="9">
        <v>24</v>
      </c>
      <c r="E9" s="14">
        <v>24</v>
      </c>
      <c r="F9" s="45"/>
      <c r="G9" s="15"/>
      <c r="H9" s="42">
        <f t="shared" si="2"/>
        <v>24</v>
      </c>
      <c r="I9" s="42">
        <f t="shared" si="3"/>
        <v>0</v>
      </c>
    </row>
    <row r="10" spans="1:9" x14ac:dyDescent="0.2">
      <c r="A10" s="15" t="s">
        <v>196</v>
      </c>
      <c r="B10" s="9"/>
      <c r="C10" s="9" t="s">
        <v>108</v>
      </c>
      <c r="D10" s="9">
        <v>700</v>
      </c>
      <c r="E10" s="14">
        <v>700</v>
      </c>
      <c r="F10" s="45"/>
      <c r="G10" s="15"/>
      <c r="H10" s="42">
        <f t="shared" si="2"/>
        <v>700</v>
      </c>
      <c r="I10" s="42">
        <f t="shared" si="3"/>
        <v>0</v>
      </c>
    </row>
    <row r="11" spans="1:9" x14ac:dyDescent="0.2">
      <c r="A11" s="15" t="s">
        <v>196</v>
      </c>
      <c r="B11" s="9"/>
      <c r="C11" s="9" t="s">
        <v>192</v>
      </c>
      <c r="D11" s="15">
        <v>425</v>
      </c>
      <c r="E11" s="14">
        <v>425</v>
      </c>
      <c r="F11" s="45"/>
      <c r="G11" s="15"/>
      <c r="H11" s="42">
        <f t="shared" si="2"/>
        <v>425</v>
      </c>
      <c r="I11" s="42">
        <f t="shared" si="3"/>
        <v>0</v>
      </c>
    </row>
    <row r="12" spans="1:9" x14ac:dyDescent="0.2">
      <c r="A12" s="15" t="s">
        <v>196</v>
      </c>
      <c r="B12" s="9" t="s">
        <v>193</v>
      </c>
      <c r="C12" s="9" t="s">
        <v>194</v>
      </c>
      <c r="D12" s="9">
        <v>1200</v>
      </c>
      <c r="E12" s="49">
        <v>1200</v>
      </c>
      <c r="F12" s="45"/>
      <c r="G12" s="15"/>
      <c r="H12" s="42">
        <f t="shared" si="2"/>
        <v>1200</v>
      </c>
      <c r="I12" s="42">
        <f t="shared" si="3"/>
        <v>0</v>
      </c>
    </row>
    <row r="13" spans="1:9" x14ac:dyDescent="0.2">
      <c r="A13" s="15" t="s">
        <v>201</v>
      </c>
      <c r="B13" s="9" t="s">
        <v>116</v>
      </c>
      <c r="C13" s="9" t="s">
        <v>202</v>
      </c>
      <c r="D13" s="9">
        <v>200</v>
      </c>
      <c r="E13" s="49">
        <v>200</v>
      </c>
      <c r="F13" s="45"/>
      <c r="G13" s="15"/>
      <c r="H13" s="42">
        <f t="shared" si="2"/>
        <v>200</v>
      </c>
      <c r="I13" s="42">
        <f t="shared" si="3"/>
        <v>0</v>
      </c>
    </row>
    <row r="14" spans="1:9" x14ac:dyDescent="0.2">
      <c r="A14" s="15" t="s">
        <v>201</v>
      </c>
      <c r="B14" s="9" t="s">
        <v>185</v>
      </c>
      <c r="C14" s="9" t="s">
        <v>203</v>
      </c>
      <c r="D14" s="9">
        <v>324</v>
      </c>
      <c r="E14" s="49">
        <v>324</v>
      </c>
      <c r="F14" s="42"/>
      <c r="G14" s="15"/>
      <c r="H14" s="42">
        <f t="shared" si="2"/>
        <v>324</v>
      </c>
      <c r="I14" s="42">
        <f t="shared" si="3"/>
        <v>0</v>
      </c>
    </row>
    <row r="15" spans="1:9" x14ac:dyDescent="0.2">
      <c r="A15" s="44">
        <v>44055</v>
      </c>
      <c r="B15" s="9" t="s">
        <v>205</v>
      </c>
      <c r="C15" s="9" t="s">
        <v>206</v>
      </c>
      <c r="D15" s="9">
        <v>700</v>
      </c>
      <c r="E15" s="49">
        <v>700</v>
      </c>
      <c r="F15" s="42"/>
      <c r="G15" s="15"/>
      <c r="H15" s="42">
        <f>SUM(E15:G15)</f>
        <v>700</v>
      </c>
      <c r="I15" s="42">
        <f>SUM(H15-D15)</f>
        <v>0</v>
      </c>
    </row>
    <row r="16" spans="1:9" x14ac:dyDescent="0.2">
      <c r="A16" s="44">
        <v>44147</v>
      </c>
      <c r="B16" s="9" t="s">
        <v>55</v>
      </c>
      <c r="C16" s="9" t="s">
        <v>213</v>
      </c>
      <c r="D16" s="9">
        <v>405</v>
      </c>
      <c r="E16" s="49">
        <v>405</v>
      </c>
      <c r="F16" s="42"/>
      <c r="G16" s="15"/>
      <c r="H16" s="42">
        <f>SUM(E16:G16)</f>
        <v>405</v>
      </c>
      <c r="I16" s="42">
        <f>SUM(H16-D16)</f>
        <v>0</v>
      </c>
    </row>
    <row r="17" spans="1:12" x14ac:dyDescent="0.2">
      <c r="A17" s="44" t="s">
        <v>214</v>
      </c>
      <c r="B17" s="9" t="s">
        <v>215</v>
      </c>
      <c r="C17" s="9" t="s">
        <v>216</v>
      </c>
      <c r="D17" s="9">
        <v>891</v>
      </c>
      <c r="E17" s="49">
        <v>891</v>
      </c>
      <c r="F17" s="56"/>
      <c r="G17" s="15"/>
      <c r="H17" s="56">
        <f>SUM(E17:G17)</f>
        <v>891</v>
      </c>
      <c r="I17" s="56">
        <f>SUM(H17-D17)</f>
        <v>0</v>
      </c>
      <c r="J17" s="56"/>
      <c r="K17" s="56"/>
      <c r="L17" s="56"/>
    </row>
    <row r="18" spans="1:12" x14ac:dyDescent="0.2">
      <c r="A18" s="44"/>
      <c r="B18" s="9"/>
      <c r="C18" s="9"/>
      <c r="D18" s="9"/>
      <c r="E18" s="56"/>
      <c r="F18" s="56"/>
      <c r="G18" s="15"/>
      <c r="H18" s="56">
        <f>SUM(E18:G18)</f>
        <v>0</v>
      </c>
      <c r="I18" s="56">
        <f>SUM(H18-D18)</f>
        <v>0</v>
      </c>
      <c r="J18" s="56"/>
      <c r="K18" s="56"/>
      <c r="L18" s="56"/>
    </row>
    <row r="19" spans="1:12" x14ac:dyDescent="0.2">
      <c r="A19" s="15"/>
      <c r="B19" s="9"/>
      <c r="C19" s="9"/>
      <c r="D19" s="9"/>
      <c r="E19" s="56"/>
      <c r="F19" s="56"/>
      <c r="G19" s="15"/>
      <c r="H19" s="56">
        <f>SUM(E19:G19)</f>
        <v>0</v>
      </c>
      <c r="I19" s="56">
        <f>SUM(H19-D19)</f>
        <v>0</v>
      </c>
      <c r="J19" s="56"/>
      <c r="K19" s="56"/>
      <c r="L19" s="56"/>
    </row>
    <row r="20" spans="1:12" x14ac:dyDescent="0.2">
      <c r="A20" s="46"/>
      <c r="B20" s="46"/>
      <c r="C20" s="46" t="s">
        <v>187</v>
      </c>
      <c r="D20" s="46">
        <f>SUM(D$4:D18)</f>
        <v>7404</v>
      </c>
      <c r="E20" s="47">
        <f>SUM(E$4:E18)</f>
        <v>7404</v>
      </c>
      <c r="F20" s="47">
        <f>SUM(F$4:F18)</f>
        <v>0</v>
      </c>
      <c r="G20" s="48">
        <f>SUM(G$4:G18)</f>
        <v>0</v>
      </c>
      <c r="H20" s="56">
        <f>SUM(H$4:H18)</f>
        <v>7404</v>
      </c>
      <c r="I20" s="56">
        <f>SUM(H20-D20)</f>
        <v>0</v>
      </c>
      <c r="J20" s="56"/>
      <c r="K20" s="56"/>
      <c r="L20" s="56">
        <f>SUM(D20/4)</f>
        <v>1851</v>
      </c>
    </row>
    <row r="21" spans="1:12" x14ac:dyDescent="0.2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</row>
    <row r="22" spans="1:12" x14ac:dyDescent="0.2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</row>
    <row r="23" spans="1:12" x14ac:dyDescent="0.2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</row>
  </sheetData>
  <mergeCells count="5">
    <mergeCell ref="A1:A2"/>
    <mergeCell ref="B1:B2"/>
    <mergeCell ref="C1:C2"/>
    <mergeCell ref="D1:D2"/>
    <mergeCell ref="E1:G1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3" sqref="A3:F3"/>
    </sheetView>
  </sheetViews>
  <sheetFormatPr defaultRowHeight="14.25" x14ac:dyDescent="0.2"/>
  <cols>
    <col min="1" max="1" width="8.875" customWidth="1"/>
    <col min="2" max="2" width="28.625" bestFit="1" customWidth="1"/>
    <col min="3" max="3" width="9" customWidth="1"/>
    <col min="4" max="4" width="9" style="51" customWidth="1"/>
    <col min="5" max="5" width="20.5" style="51" bestFit="1" customWidth="1"/>
  </cols>
  <sheetData>
    <row r="1" spans="1:6" s="51" customFormat="1" x14ac:dyDescent="0.2"/>
    <row r="2" spans="1:6" s="51" customFormat="1" ht="19.5" x14ac:dyDescent="0.25">
      <c r="A2" s="75" t="s">
        <v>168</v>
      </c>
      <c r="B2" s="75"/>
      <c r="C2" s="75"/>
      <c r="D2" s="75"/>
      <c r="E2" s="75"/>
      <c r="F2" s="75"/>
    </row>
    <row r="3" spans="1:6" s="51" customFormat="1" x14ac:dyDescent="0.2">
      <c r="A3" s="82" t="s">
        <v>212</v>
      </c>
      <c r="B3" s="82"/>
      <c r="C3" s="82"/>
      <c r="D3" s="82"/>
      <c r="E3" s="82"/>
      <c r="F3" s="82"/>
    </row>
    <row r="4" spans="1:6" s="51" customFormat="1" x14ac:dyDescent="0.2"/>
    <row r="5" spans="1:6" s="51" customFormat="1" x14ac:dyDescent="0.2"/>
    <row r="6" spans="1:6" x14ac:dyDescent="0.2">
      <c r="A6" s="74" t="s">
        <v>0</v>
      </c>
      <c r="B6" s="74" t="s">
        <v>101</v>
      </c>
      <c r="C6" s="74" t="s">
        <v>135</v>
      </c>
      <c r="D6" s="74"/>
      <c r="E6" s="74"/>
      <c r="F6" s="74" t="s">
        <v>103</v>
      </c>
    </row>
    <row r="7" spans="1:6" x14ac:dyDescent="0.2">
      <c r="A7" s="74"/>
      <c r="B7" s="74"/>
      <c r="C7" s="52" t="s">
        <v>135</v>
      </c>
      <c r="D7" s="52" t="s">
        <v>211</v>
      </c>
      <c r="E7" s="52" t="s">
        <v>207</v>
      </c>
      <c r="F7" s="74"/>
    </row>
    <row r="8" spans="1:6" x14ac:dyDescent="0.2">
      <c r="A8" s="34"/>
      <c r="B8" s="34"/>
      <c r="C8" s="34"/>
      <c r="D8" s="34"/>
      <c r="E8" s="34"/>
      <c r="F8" s="34"/>
    </row>
    <row r="9" spans="1:6" x14ac:dyDescent="0.2">
      <c r="A9" s="33">
        <v>1</v>
      </c>
      <c r="B9" s="33" t="s">
        <v>208</v>
      </c>
      <c r="C9" s="33">
        <v>17.5</v>
      </c>
      <c r="D9" s="33">
        <v>8.5</v>
      </c>
      <c r="E9" s="33" t="s">
        <v>210</v>
      </c>
      <c r="F9" s="33" t="s">
        <v>209</v>
      </c>
    </row>
    <row r="10" spans="1:6" x14ac:dyDescent="0.2">
      <c r="A10" s="65">
        <v>2</v>
      </c>
      <c r="B10" s="33" t="s">
        <v>35</v>
      </c>
      <c r="C10" s="33">
        <v>2.5</v>
      </c>
      <c r="D10" s="33">
        <v>1.5</v>
      </c>
      <c r="E10" s="33">
        <v>0.6</v>
      </c>
      <c r="F10" s="33" t="s">
        <v>209</v>
      </c>
    </row>
    <row r="11" spans="1:6" x14ac:dyDescent="0.2">
      <c r="A11" s="66"/>
      <c r="B11" s="33" t="s">
        <v>156</v>
      </c>
      <c r="C11" s="33">
        <v>2.5</v>
      </c>
      <c r="D11" s="33">
        <v>1.5</v>
      </c>
      <c r="E11" s="33">
        <v>0.6</v>
      </c>
      <c r="F11" s="33" t="s">
        <v>209</v>
      </c>
    </row>
    <row r="12" spans="1:6" x14ac:dyDescent="0.2">
      <c r="A12" s="33">
        <v>3</v>
      </c>
      <c r="B12" s="33" t="s">
        <v>34</v>
      </c>
      <c r="C12" s="33">
        <v>1.5</v>
      </c>
      <c r="D12" s="33">
        <v>0.7</v>
      </c>
      <c r="E12" s="33">
        <v>3.5</v>
      </c>
      <c r="F12" s="33" t="s">
        <v>209</v>
      </c>
    </row>
    <row r="13" spans="1:6" x14ac:dyDescent="0.2">
      <c r="A13" s="33">
        <v>4</v>
      </c>
      <c r="B13" s="33" t="s">
        <v>130</v>
      </c>
      <c r="C13" s="33">
        <v>16</v>
      </c>
      <c r="D13" s="33">
        <v>10.5</v>
      </c>
      <c r="E13" s="33">
        <v>6.5</v>
      </c>
      <c r="F13" s="33" t="s">
        <v>209</v>
      </c>
    </row>
    <row r="14" spans="1:6" x14ac:dyDescent="0.2">
      <c r="A14" s="33">
        <v>5</v>
      </c>
      <c r="B14" s="33" t="s">
        <v>140</v>
      </c>
      <c r="C14" s="33">
        <v>3.5</v>
      </c>
      <c r="D14" s="33">
        <v>2.5</v>
      </c>
      <c r="E14" s="33">
        <v>2.5</v>
      </c>
      <c r="F14" s="33" t="s">
        <v>209</v>
      </c>
    </row>
    <row r="25" spans="1:6" x14ac:dyDescent="0.2">
      <c r="A25" s="55"/>
      <c r="B25" s="55"/>
      <c r="C25" s="55"/>
      <c r="D25" s="55"/>
      <c r="E25" s="55"/>
      <c r="F25" s="55"/>
    </row>
    <row r="26" spans="1:6" x14ac:dyDescent="0.2">
      <c r="A26" s="55"/>
      <c r="B26" s="55"/>
      <c r="C26" s="55"/>
      <c r="D26" s="55"/>
      <c r="E26" s="55"/>
      <c r="F26" s="55"/>
    </row>
    <row r="27" spans="1:6" x14ac:dyDescent="0.2">
      <c r="A27" s="55"/>
      <c r="B27" s="55"/>
      <c r="C27" s="55"/>
      <c r="D27" s="55"/>
      <c r="E27" s="55"/>
      <c r="F27" s="55"/>
    </row>
    <row r="28" spans="1:6" x14ac:dyDescent="0.2">
      <c r="A28" s="55"/>
      <c r="B28" s="55"/>
      <c r="C28" s="55"/>
      <c r="D28" s="55"/>
      <c r="E28" s="55"/>
      <c r="F28" s="55"/>
    </row>
    <row r="29" spans="1:6" x14ac:dyDescent="0.2">
      <c r="A29" s="55"/>
      <c r="B29" s="55"/>
      <c r="C29" s="55"/>
      <c r="D29" s="55"/>
      <c r="E29" s="55"/>
      <c r="F29" s="55"/>
    </row>
    <row r="30" spans="1:6" x14ac:dyDescent="0.2">
      <c r="A30" s="55"/>
      <c r="B30" s="55"/>
      <c r="C30" s="55"/>
      <c r="D30" s="55"/>
      <c r="E30" s="55"/>
      <c r="F30" s="55"/>
    </row>
    <row r="31" spans="1:6" x14ac:dyDescent="0.2">
      <c r="A31" s="55"/>
      <c r="B31" s="55"/>
      <c r="C31" s="55"/>
      <c r="D31" s="55"/>
      <c r="E31" s="55"/>
      <c r="F31" s="55"/>
    </row>
    <row r="32" spans="1:6" x14ac:dyDescent="0.2">
      <c r="A32" s="55"/>
      <c r="B32" s="55"/>
      <c r="C32" s="55"/>
      <c r="D32" s="55"/>
      <c r="E32" s="55"/>
      <c r="F32" s="55"/>
    </row>
    <row r="33" spans="1:6" x14ac:dyDescent="0.2">
      <c r="A33" s="55"/>
      <c r="B33" s="55"/>
      <c r="C33" s="55"/>
      <c r="D33" s="55"/>
      <c r="E33" s="55"/>
      <c r="F33" s="55"/>
    </row>
    <row r="34" spans="1:6" x14ac:dyDescent="0.2">
      <c r="A34" s="55"/>
      <c r="B34" s="55"/>
      <c r="C34" s="55"/>
      <c r="D34" s="55"/>
      <c r="E34" s="55"/>
      <c r="F34" s="55"/>
    </row>
  </sheetData>
  <mergeCells count="7">
    <mergeCell ref="A2:F2"/>
    <mergeCell ref="A3:F3"/>
    <mergeCell ref="A10:A11"/>
    <mergeCell ref="A6:A7"/>
    <mergeCell ref="B6:B7"/>
    <mergeCell ref="F6:F7"/>
    <mergeCell ref="C6:E6"/>
  </mergeCells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Sheet1</vt:lpstr>
      <vt:lpstr>Sheet2</vt:lpstr>
      <vt:lpstr>Sheet3</vt:lpstr>
      <vt:lpstr>Sheet4</vt:lpstr>
      <vt:lpstr>Measurements</vt:lpstr>
      <vt:lpstr>Accounts</vt:lpstr>
      <vt:lpstr>Dimensions</vt:lpstr>
      <vt:lpstr>Dimensions!Print_Area</vt:lpstr>
      <vt:lpstr>Measurements!Print_Area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</dc:creator>
  <cp:lastModifiedBy>Shirish</cp:lastModifiedBy>
  <cp:lastPrinted>2020-12-08T13:23:21Z</cp:lastPrinted>
  <dcterms:created xsi:type="dcterms:W3CDTF">2020-10-23T13:27:59Z</dcterms:created>
  <dcterms:modified xsi:type="dcterms:W3CDTF">2020-12-14T11:16:37Z</dcterms:modified>
</cp:coreProperties>
</file>