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Topsis" sheetId="2" r:id="rId1"/>
    <sheet name="Sheet2" sheetId="1" r:id="rId2"/>
    <sheet name="Sheet3" sheetId="3" r:id="rId3"/>
  </sheet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7" i="2" l="1"/>
  <c r="D117" i="2"/>
  <c r="E117" i="2"/>
  <c r="F117" i="2"/>
  <c r="G117" i="2"/>
  <c r="C116" i="2"/>
  <c r="D116" i="2"/>
  <c r="E116" i="2"/>
  <c r="F116" i="2"/>
  <c r="G116" i="2"/>
  <c r="B117" i="2"/>
  <c r="B116" i="2"/>
  <c r="B97" i="2"/>
  <c r="C68" i="2"/>
  <c r="B72" i="2"/>
  <c r="B71" i="2"/>
  <c r="B70" i="2"/>
  <c r="B69" i="2"/>
  <c r="B68" i="2"/>
  <c r="B57" i="2"/>
  <c r="G72" i="2" s="1"/>
  <c r="B56" i="2"/>
  <c r="F72" i="2" s="1"/>
  <c r="B55" i="2"/>
  <c r="E72" i="2" s="1"/>
  <c r="B54" i="2"/>
  <c r="D72" i="2" s="1"/>
  <c r="B53" i="2"/>
  <c r="C72" i="2" s="1"/>
  <c r="B52" i="2"/>
  <c r="G44" i="2"/>
  <c r="F44" i="2"/>
  <c r="E44" i="2"/>
  <c r="D44" i="2"/>
  <c r="C44" i="2"/>
  <c r="B44" i="2"/>
  <c r="G40" i="2"/>
  <c r="F40" i="2"/>
  <c r="E40" i="2"/>
  <c r="D40" i="2"/>
  <c r="C40" i="2"/>
  <c r="B40" i="2"/>
  <c r="G42" i="2"/>
  <c r="F42" i="2"/>
  <c r="E42" i="2"/>
  <c r="D42" i="2"/>
  <c r="C42" i="2"/>
  <c r="B42" i="2"/>
  <c r="G41" i="2"/>
  <c r="F41" i="2"/>
  <c r="E41" i="2"/>
  <c r="D41" i="2"/>
  <c r="C41" i="2"/>
  <c r="B41" i="2"/>
  <c r="G43" i="2"/>
  <c r="G45" i="2" s="1"/>
  <c r="F43" i="2"/>
  <c r="F45" i="2" s="1"/>
  <c r="E43" i="2"/>
  <c r="E45" i="2" s="1"/>
  <c r="D43" i="2"/>
  <c r="D45" i="2" s="1"/>
  <c r="C43" i="2"/>
  <c r="C45" i="2" s="1"/>
  <c r="B43" i="2"/>
  <c r="B45" i="2" s="1"/>
  <c r="D146" i="1"/>
  <c r="D147" i="1"/>
  <c r="D144" i="1"/>
  <c r="D145" i="1"/>
  <c r="D143" i="1"/>
  <c r="F71" i="1"/>
  <c r="F68" i="1"/>
  <c r="G72" i="1"/>
  <c r="G71" i="1"/>
  <c r="F134" i="2" l="1"/>
  <c r="F84" i="2"/>
  <c r="F101" i="2" s="1"/>
  <c r="F139" i="2" s="1"/>
  <c r="B134" i="2"/>
  <c r="B84" i="2"/>
  <c r="B101" i="2" s="1"/>
  <c r="D134" i="2"/>
  <c r="D84" i="2"/>
  <c r="D101" i="2" s="1"/>
  <c r="C134" i="2"/>
  <c r="C84" i="2"/>
  <c r="C101" i="2" s="1"/>
  <c r="E134" i="2"/>
  <c r="E84" i="2"/>
  <c r="E101" i="2" s="1"/>
  <c r="G134" i="2"/>
  <c r="G84" i="2"/>
  <c r="E68" i="2"/>
  <c r="G68" i="2"/>
  <c r="C69" i="2"/>
  <c r="E69" i="2"/>
  <c r="G69" i="2"/>
  <c r="C70" i="2"/>
  <c r="E70" i="2"/>
  <c r="G70" i="2"/>
  <c r="C71" i="2"/>
  <c r="E71" i="2"/>
  <c r="G71" i="2"/>
  <c r="D68" i="2"/>
  <c r="F68" i="2"/>
  <c r="D69" i="2"/>
  <c r="F69" i="2"/>
  <c r="D70" i="2"/>
  <c r="F70" i="2"/>
  <c r="D71" i="2"/>
  <c r="F71" i="2"/>
  <c r="C146" i="1"/>
  <c r="C143" i="1"/>
  <c r="B146" i="1"/>
  <c r="B144" i="1"/>
  <c r="B143" i="1"/>
  <c r="B130" i="1"/>
  <c r="B97" i="1"/>
  <c r="B69" i="1"/>
  <c r="B68" i="1"/>
  <c r="B70" i="1"/>
  <c r="F133" i="2" l="1"/>
  <c r="F83" i="2"/>
  <c r="F100" i="2" s="1"/>
  <c r="F138" i="2" s="1"/>
  <c r="D132" i="2"/>
  <c r="D82" i="2"/>
  <c r="D99" i="2" s="1"/>
  <c r="B131" i="2"/>
  <c r="B81" i="2"/>
  <c r="B98" i="2" s="1"/>
  <c r="G133" i="2"/>
  <c r="G83" i="2"/>
  <c r="G100" i="2" s="1"/>
  <c r="E132" i="2"/>
  <c r="E82" i="2"/>
  <c r="E99" i="2" s="1"/>
  <c r="C131" i="2"/>
  <c r="C81" i="2"/>
  <c r="C98" i="2" s="1"/>
  <c r="C138" i="2" s="1"/>
  <c r="E130" i="2"/>
  <c r="E80" i="2"/>
  <c r="E97" i="2" s="1"/>
  <c r="E139" i="2" s="1"/>
  <c r="B133" i="2"/>
  <c r="B83" i="2"/>
  <c r="B100" i="2" s="1"/>
  <c r="B138" i="2" s="1"/>
  <c r="F131" i="2"/>
  <c r="F81" i="2"/>
  <c r="F98" i="2" s="1"/>
  <c r="D130" i="2"/>
  <c r="D80" i="2"/>
  <c r="D97" i="2" s="1"/>
  <c r="D139" i="2" s="1"/>
  <c r="C133" i="2"/>
  <c r="C83" i="2"/>
  <c r="C100" i="2" s="1"/>
  <c r="G131" i="2"/>
  <c r="G81" i="2"/>
  <c r="G98" i="2" s="1"/>
  <c r="G138" i="2" s="1"/>
  <c r="D133" i="2"/>
  <c r="D83" i="2"/>
  <c r="D100" i="2" s="1"/>
  <c r="D138" i="2" s="1"/>
  <c r="F132" i="2"/>
  <c r="F82" i="2"/>
  <c r="F99" i="2" s="1"/>
  <c r="B132" i="2"/>
  <c r="B82" i="2"/>
  <c r="B99" i="2" s="1"/>
  <c r="D131" i="2"/>
  <c r="D81" i="2"/>
  <c r="D98" i="2" s="1"/>
  <c r="F130" i="2"/>
  <c r="F80" i="2"/>
  <c r="F97" i="2" s="1"/>
  <c r="B130" i="2"/>
  <c r="B80" i="2"/>
  <c r="B139" i="2" s="1"/>
  <c r="E133" i="2"/>
  <c r="E83" i="2"/>
  <c r="E100" i="2" s="1"/>
  <c r="E138" i="2" s="1"/>
  <c r="B147" i="2" s="1"/>
  <c r="G132" i="2"/>
  <c r="G82" i="2"/>
  <c r="G99" i="2" s="1"/>
  <c r="C132" i="2"/>
  <c r="C82" i="2"/>
  <c r="C99" i="2" s="1"/>
  <c r="E131" i="2"/>
  <c r="E81" i="2"/>
  <c r="E98" i="2" s="1"/>
  <c r="G130" i="2"/>
  <c r="G80" i="2"/>
  <c r="G97" i="2" s="1"/>
  <c r="C130" i="2"/>
  <c r="C80" i="2"/>
  <c r="C97" i="2" s="1"/>
  <c r="C139" i="2" s="1"/>
  <c r="B143" i="2" l="1"/>
  <c r="B145" i="2"/>
  <c r="B146" i="2"/>
  <c r="G101" i="2"/>
  <c r="G139" i="2" s="1"/>
  <c r="C147" i="2" s="1"/>
  <c r="D147" i="2" s="1"/>
  <c r="C144" i="2"/>
  <c r="B144" i="2"/>
  <c r="D144" i="2" l="1"/>
  <c r="C145" i="2"/>
  <c r="D145" i="2" s="1"/>
  <c r="C143" i="2"/>
  <c r="D143" i="2" s="1"/>
  <c r="C146" i="2"/>
  <c r="D146" i="2" s="1"/>
  <c r="B138" i="1" l="1"/>
  <c r="E44" i="1"/>
  <c r="G131" i="1"/>
  <c r="G132" i="1"/>
  <c r="G133" i="1"/>
  <c r="G134" i="1"/>
  <c r="G130" i="1"/>
  <c r="F131" i="1"/>
  <c r="F132" i="1"/>
  <c r="F133" i="1"/>
  <c r="F134" i="1"/>
  <c r="F130" i="1"/>
  <c r="D131" i="1"/>
  <c r="D132" i="1"/>
  <c r="D133" i="1"/>
  <c r="D134" i="1"/>
  <c r="D130" i="1"/>
  <c r="C131" i="1"/>
  <c r="C132" i="1"/>
  <c r="C133" i="1"/>
  <c r="C134" i="1"/>
  <c r="C130" i="1"/>
  <c r="B131" i="1"/>
  <c r="B132" i="1"/>
  <c r="B133" i="1"/>
  <c r="B134" i="1"/>
  <c r="B116" i="1"/>
  <c r="B117" i="1"/>
  <c r="G81" i="1" l="1"/>
  <c r="G82" i="1"/>
  <c r="G83" i="1"/>
  <c r="G84" i="1"/>
  <c r="F84" i="1"/>
  <c r="F81" i="1"/>
  <c r="F82" i="1"/>
  <c r="F83" i="1"/>
  <c r="D81" i="1"/>
  <c r="D82" i="1"/>
  <c r="D83" i="1"/>
  <c r="D84" i="1"/>
  <c r="C81" i="1"/>
  <c r="C82" i="1"/>
  <c r="C83" i="1"/>
  <c r="C84" i="1"/>
  <c r="B81" i="1"/>
  <c r="B82" i="1"/>
  <c r="B83" i="1"/>
  <c r="B84" i="1"/>
  <c r="C80" i="1"/>
  <c r="D80" i="1"/>
  <c r="F80" i="1"/>
  <c r="G80" i="1"/>
  <c r="B80" i="1"/>
  <c r="G100" i="1" l="1"/>
  <c r="G99" i="1"/>
  <c r="G98" i="1"/>
  <c r="G116" i="1" s="1"/>
  <c r="G138" i="1" s="1"/>
  <c r="F101" i="1"/>
  <c r="F117" i="1" s="1"/>
  <c r="F139" i="1" s="1"/>
  <c r="F100" i="1"/>
  <c r="F116" i="1" s="1"/>
  <c r="F138" i="1" s="1"/>
  <c r="F99" i="1"/>
  <c r="F98" i="1"/>
  <c r="D101" i="1"/>
  <c r="D100" i="1"/>
  <c r="D116" i="1" s="1"/>
  <c r="D138" i="1" s="1"/>
  <c r="D99" i="1"/>
  <c r="D98" i="1"/>
  <c r="C101" i="1"/>
  <c r="C100" i="1"/>
  <c r="C99" i="1"/>
  <c r="C98" i="1"/>
  <c r="C116" i="1" s="1"/>
  <c r="C138" i="1" s="1"/>
  <c r="B101" i="1"/>
  <c r="B100" i="1"/>
  <c r="B99" i="1"/>
  <c r="B98" i="1"/>
  <c r="G97" i="1"/>
  <c r="F97" i="1"/>
  <c r="D97" i="1"/>
  <c r="G101" i="1" s="1"/>
  <c r="G117" i="1" s="1"/>
  <c r="G139" i="1" s="1"/>
  <c r="C97" i="1"/>
  <c r="C117" i="1" s="1"/>
  <c r="C139" i="1" s="1"/>
  <c r="B139" i="1"/>
  <c r="B57" i="1"/>
  <c r="B56" i="1"/>
  <c r="F72" i="1" s="1"/>
  <c r="B55" i="1"/>
  <c r="B54" i="1"/>
  <c r="D72" i="1" s="1"/>
  <c r="B53" i="1"/>
  <c r="C72" i="1" s="1"/>
  <c r="B52" i="1"/>
  <c r="B72" i="1" s="1"/>
  <c r="G44" i="1"/>
  <c r="G43" i="1"/>
  <c r="G42" i="1"/>
  <c r="G41" i="1"/>
  <c r="G40" i="1"/>
  <c r="F44" i="1"/>
  <c r="F43" i="1"/>
  <c r="F42" i="1"/>
  <c r="F41" i="1"/>
  <c r="F40" i="1"/>
  <c r="F45" i="1" s="1"/>
  <c r="E43" i="1"/>
  <c r="E42" i="1"/>
  <c r="E41" i="1"/>
  <c r="E40" i="1"/>
  <c r="D44" i="1"/>
  <c r="D43" i="1"/>
  <c r="D42" i="1"/>
  <c r="D41" i="1"/>
  <c r="D40" i="1"/>
  <c r="C43" i="1"/>
  <c r="C42" i="1"/>
  <c r="C41" i="1"/>
  <c r="C40" i="1"/>
  <c r="C44" i="1"/>
  <c r="B44" i="1"/>
  <c r="B43" i="1"/>
  <c r="B42" i="1"/>
  <c r="B40" i="1"/>
  <c r="B41" i="1"/>
  <c r="E71" i="1" l="1"/>
  <c r="E83" i="1" s="1"/>
  <c r="E100" i="1" s="1"/>
  <c r="E116" i="1" s="1"/>
  <c r="E138" i="1" s="1"/>
  <c r="E72" i="1"/>
  <c r="E133" i="1"/>
  <c r="C45" i="1"/>
  <c r="D45" i="1"/>
  <c r="E45" i="1"/>
  <c r="B45" i="1"/>
  <c r="G45" i="1"/>
  <c r="B71" i="1"/>
  <c r="C69" i="1"/>
  <c r="C71" i="1"/>
  <c r="C68" i="1"/>
  <c r="D69" i="1"/>
  <c r="D71" i="1"/>
  <c r="E68" i="1"/>
  <c r="E70" i="1"/>
  <c r="F69" i="1"/>
  <c r="G68" i="1"/>
  <c r="G70" i="1"/>
  <c r="D117" i="1"/>
  <c r="D139" i="1" s="1"/>
  <c r="C70" i="1"/>
  <c r="D68" i="1"/>
  <c r="D70" i="1"/>
  <c r="E69" i="1"/>
  <c r="F70" i="1"/>
  <c r="G69" i="1"/>
  <c r="E131" i="1" l="1"/>
  <c r="E81" i="1"/>
  <c r="E98" i="1" s="1"/>
  <c r="E134" i="1"/>
  <c r="B147" i="1" s="1"/>
  <c r="E84" i="1"/>
  <c r="E101" i="1" s="1"/>
  <c r="E130" i="1"/>
  <c r="E80" i="1"/>
  <c r="E97" i="1" s="1"/>
  <c r="E117" i="1" s="1"/>
  <c r="E139" i="1" s="1"/>
  <c r="E132" i="1"/>
  <c r="B145" i="1" s="1"/>
  <c r="E82" i="1"/>
  <c r="E99" i="1" s="1"/>
  <c r="C144" i="1"/>
  <c r="C145" i="1" l="1"/>
  <c r="C147" i="1"/>
</calcChain>
</file>

<file path=xl/sharedStrings.xml><?xml version="1.0" encoding="utf-8"?>
<sst xmlns="http://schemas.openxmlformats.org/spreadsheetml/2006/main" count="382" uniqueCount="66">
  <si>
    <t>PEMILIHAN RUMAH SAKIT TERBAIK DI YOGYAKARTA</t>
  </si>
  <si>
    <t>DATA KRITERIA</t>
  </si>
  <si>
    <t>TABLE KRITERIA</t>
  </si>
  <si>
    <t>C1</t>
  </si>
  <si>
    <t>Fasilitas</t>
  </si>
  <si>
    <t>C2</t>
  </si>
  <si>
    <t>Kebersihan</t>
  </si>
  <si>
    <t>C3</t>
  </si>
  <si>
    <t>Pelayanan</t>
  </si>
  <si>
    <t>C4</t>
  </si>
  <si>
    <t>Ketersediaan Dokter</t>
  </si>
  <si>
    <t>C5</t>
  </si>
  <si>
    <t>Keamanan</t>
  </si>
  <si>
    <t>C6</t>
  </si>
  <si>
    <t>Ketersediaan Obat</t>
  </si>
  <si>
    <t>DATA ALTERNATIF</t>
  </si>
  <si>
    <t>TABLE ALTERNATIF</t>
  </si>
  <si>
    <t>A1</t>
  </si>
  <si>
    <t xml:space="preserve">Rs. AU Drs Hardjolukito </t>
  </si>
  <si>
    <t>A2</t>
  </si>
  <si>
    <t xml:space="preserve">Rs. Panti Rapih </t>
  </si>
  <si>
    <t>A3</t>
  </si>
  <si>
    <t>Rs. Bethesda</t>
  </si>
  <si>
    <t>A4</t>
  </si>
  <si>
    <t>Rs. Dr Sardjito</t>
  </si>
  <si>
    <t>A5</t>
  </si>
  <si>
    <t>RSI Yogyakarta</t>
  </si>
  <si>
    <t>METODE TOPSIS</t>
  </si>
  <si>
    <t>ATRIBUT</t>
  </si>
  <si>
    <t>BOBOT</t>
  </si>
  <si>
    <r>
      <t>Kriteria bisa berupa </t>
    </r>
    <r>
      <rPr>
        <b/>
        <sz val="12"/>
        <color theme="1"/>
        <rFont val="Times New Roman"/>
        <family val="1"/>
      </rPr>
      <t>cost</t>
    </r>
    <r>
      <rPr>
        <sz val="12"/>
        <color theme="1"/>
        <rFont val="Times New Roman"/>
        <family val="1"/>
      </rPr>
      <t> atau </t>
    </r>
    <r>
      <rPr>
        <b/>
        <sz val="12"/>
        <color theme="1"/>
        <rFont val="Times New Roman"/>
        <family val="1"/>
      </rPr>
      <t>benefit</t>
    </r>
    <r>
      <rPr>
        <sz val="12"/>
        <color theme="1"/>
        <rFont val="Times New Roman"/>
        <family val="1"/>
      </rPr>
      <t>. Benefit berarti semakin besar nilainya semakin bagus, sebaliknya cost semakin kecil nilainya semakin bagus.</t>
    </r>
  </si>
  <si>
    <t>Benefit</t>
  </si>
  <si>
    <t>NILAI ALTERNATIF</t>
  </si>
  <si>
    <t>Dokter</t>
  </si>
  <si>
    <t>Obat</t>
  </si>
  <si>
    <t>Perhitungan SPK Metode TOPSIS</t>
  </si>
  <si>
    <t>1. Normalisasi</t>
  </si>
  <si>
    <t>Untuk melakukan normalisasi kita harus mengkuadratkan setiap elemen matriks</t>
  </si>
  <si>
    <t>TOTAL</t>
  </si>
  <si>
    <r>
      <t>Setelah mendapat total, tinggal menormalisasikan dengan cara membagi setiap elemen matriks tabel 3 dengan </t>
    </r>
    <r>
      <rPr>
        <b/>
        <sz val="9"/>
        <color rgb="FF444444"/>
        <rFont val="Times New Roman"/>
        <family val="1"/>
      </rPr>
      <t>akar</t>
    </r>
    <r>
      <rPr>
        <sz val="9"/>
        <color rgb="FF444444"/>
        <rFont val="Times New Roman"/>
        <family val="1"/>
      </rPr>
      <t> (sqrt) dari total baris yang bersesuaian, hasilnya seperti berikut:</t>
    </r>
  </si>
  <si>
    <t>Table 1</t>
  </si>
  <si>
    <t>Table 2</t>
  </si>
  <si>
    <t>Table 3</t>
  </si>
  <si>
    <t>Table 4</t>
  </si>
  <si>
    <t>akar</t>
  </si>
  <si>
    <t xml:space="preserve">Nilai </t>
  </si>
  <si>
    <t>Table 5</t>
  </si>
  <si>
    <t>2. Normalisasi Terbobot</t>
  </si>
  <si>
    <t>Normalisasi terbobot didapat dari perkalian matriks pada tabel 5 (normalisasi) dengan tabel 2 (bobot kriteria)</t>
  </si>
  <si>
    <t>Table 6</t>
  </si>
  <si>
    <t>3. Matriks Sulusi Ideal</t>
  </si>
  <si>
    <t>Matriks sulusi ideal didapat berdasarkan normalisasi terbobot dan atribut kriteria (cost atau benefit). Solusi ideal positif diambil nilai maksimal dari normalisasi terbobot jika atribut kriteria benefit, jika cost diambil nilai minimalnya. Sebaliknya solusi ideal positif diambil nilai minimal dari normalisasi terbobot jika atribut kriteria benefit, jika cost diambil maksimalnya.</t>
  </si>
  <si>
    <t>Positif =&gt; (mak|benefit), (min|cost)</t>
  </si>
  <si>
    <t>Negatif =&gt; (min|benefit), (mak|cost)</t>
  </si>
  <si>
    <t>Positif</t>
  </si>
  <si>
    <t>Negatif</t>
  </si>
  <si>
    <t>4. Total</t>
  </si>
  <si>
    <t>Untuk mencari total dan perangkingan, kita harus mencari jarak solusi ideal positif dan negatif  yang didapat dari pengolahan tabel 5 (normalisasi terbobot) dan tabel 6 (matriks solusi ideal). Caranya adalah mengkuadratkan selisih setiap elemen matriks normalisasi terbobot dengan matriks solusi ideal, kemudian menjumlahkan setiap alternatif, setelah itu diakarkan.</t>
  </si>
  <si>
    <t>POSITIF</t>
  </si>
  <si>
    <t>NEGATIF</t>
  </si>
  <si>
    <t>PREFERENSI</t>
  </si>
  <si>
    <t xml:space="preserve"> </t>
  </si>
  <si>
    <t>Preferensi didapat dari pembagiam ideal negatif dibagi dengan penjumlahan ideal posisif dan negatif</t>
  </si>
  <si>
    <r>
      <t>Alternatif yang </t>
    </r>
    <r>
      <rPr>
        <b/>
        <sz val="12"/>
        <color rgb="FF444444"/>
        <rFont val="Open Sans"/>
      </rPr>
      <t>terbaik</t>
    </r>
    <r>
      <rPr>
        <sz val="12"/>
        <color rgb="FF444444"/>
        <rFont val="Open Sans"/>
      </rPr>
      <t> ada yang memiliki </t>
    </r>
    <r>
      <rPr>
        <b/>
        <sz val="12"/>
        <color rgb="FF444444"/>
        <rFont val="Open Sans"/>
      </rPr>
      <t>preferensi terbesar</t>
    </r>
    <r>
      <rPr>
        <sz val="12"/>
        <color rgb="FF444444"/>
        <rFont val="Open Sans"/>
      </rPr>
      <t> yaitu </t>
    </r>
    <r>
      <rPr>
        <b/>
        <sz val="12"/>
        <color rgb="FF444444"/>
        <rFont val="Open Sans"/>
      </rPr>
      <t xml:space="preserve">A1 </t>
    </r>
    <r>
      <rPr>
        <sz val="12"/>
        <color rgb="FF444444"/>
        <rFont val="Open Sans"/>
      </rPr>
      <t> dengan nilai preferensi 0,</t>
    </r>
    <r>
      <rPr>
        <b/>
        <sz val="12"/>
        <color rgb="FF444444"/>
        <rFont val="Open Sans"/>
      </rPr>
      <t>12</t>
    </r>
    <r>
      <rPr>
        <sz val="12"/>
        <color rgb="FF444444"/>
        <rFont val="Open Sans"/>
      </rPr>
      <t>.</t>
    </r>
  </si>
  <si>
    <t>Alternatif</t>
  </si>
  <si>
    <r>
      <t>Alternatif yang </t>
    </r>
    <r>
      <rPr>
        <b/>
        <sz val="12"/>
        <color rgb="FF444444"/>
        <rFont val="Open Sans"/>
      </rPr>
      <t>terbaik</t>
    </r>
    <r>
      <rPr>
        <sz val="12"/>
        <color rgb="FF444444"/>
        <rFont val="Open Sans"/>
      </rPr>
      <t> ada yang memiliki </t>
    </r>
    <r>
      <rPr>
        <b/>
        <sz val="12"/>
        <color rgb="FF444444"/>
        <rFont val="Open Sans"/>
      </rPr>
      <t>preferensi terbesar</t>
    </r>
    <r>
      <rPr>
        <sz val="12"/>
        <color rgb="FF444444"/>
        <rFont val="Open Sans"/>
      </rPr>
      <t> yaitu </t>
    </r>
    <r>
      <rPr>
        <b/>
        <sz val="12"/>
        <color rgb="FF444444"/>
        <rFont val="Open Sans"/>
      </rPr>
      <t xml:space="preserve">A4 </t>
    </r>
    <r>
      <rPr>
        <sz val="12"/>
        <color rgb="FF444444"/>
        <rFont val="Open Sans"/>
      </rPr>
      <t> dengan nilai preferensi 0,122189532.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</si>
</sst>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0000"/>
    <numFmt numFmtId="171" formatCode="0.000"/>
  </numFmts>
  <fonts count="15">
    <font>
      <sz val="11"/>
      <color theme="1"/>
      <name val="Calibri"/>
      <family val="2"/>
      <charset val="1"/>
      <scheme val="minor"/>
    </font>
    <font>
      <sz val="18"/>
      <color theme="1"/>
      <name val="Times New Roman"/>
      <family val="1"/>
    </font>
    <font>
      <sz val="11"/>
      <color theme="1"/>
      <name val="Times New Roman"/>
      <family val="1"/>
    </font>
    <font>
      <sz val="14"/>
      <color theme="1"/>
      <name val="Times New Roman"/>
      <family val="1"/>
    </font>
    <font>
      <sz val="12"/>
      <color theme="1"/>
      <name val="Times New Roman"/>
      <family val="1"/>
    </font>
    <font>
      <b/>
      <sz val="12"/>
      <color theme="1"/>
      <name val="Times New Roman"/>
      <family val="1"/>
    </font>
    <font>
      <sz val="9"/>
      <color rgb="FF444444"/>
      <name val="Times New Roman"/>
      <family val="1"/>
    </font>
    <font>
      <b/>
      <sz val="9"/>
      <color rgb="FF444444"/>
      <name val="Times New Roman"/>
      <family val="1"/>
    </font>
    <font>
      <sz val="13.5"/>
      <color rgb="FF232323"/>
      <name val="Roboto Slab"/>
    </font>
    <font>
      <sz val="12"/>
      <color rgb="FF232323"/>
      <name val="Times New Roman"/>
      <family val="1"/>
    </font>
    <font>
      <sz val="12"/>
      <color rgb="FF444444"/>
      <name val="Times New Roman"/>
      <family val="1"/>
    </font>
    <font>
      <sz val="11"/>
      <color rgb="FF444444"/>
      <name val="Times New Roman"/>
      <family val="1"/>
    </font>
    <font>
      <sz val="10"/>
      <color rgb="FF444444"/>
      <name val="Times New Roman"/>
      <family val="1"/>
    </font>
    <font>
      <sz val="12"/>
      <color rgb="FF444444"/>
      <name val="Open Sans"/>
    </font>
    <font>
      <b/>
      <sz val="12"/>
      <color rgb="FF444444"/>
      <name val="Open Sans"/>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auto="1"/>
      </left>
      <right/>
      <top/>
      <bottom/>
      <diagonal/>
    </border>
  </borders>
  <cellStyleXfs count="1">
    <xf numFmtId="0" fontId="0" fillId="0" borderId="0"/>
  </cellStyleXfs>
  <cellXfs count="66">
    <xf numFmtId="0" fontId="0" fillId="0" borderId="0" xfId="0"/>
    <xf numFmtId="0" fontId="2" fillId="0" borderId="0" xfId="0" applyFont="1"/>
    <xf numFmtId="2" fontId="2" fillId="0" borderId="0" xfId="0" applyNumberFormat="1" applyFont="1"/>
    <xf numFmtId="0" fontId="3" fillId="0" borderId="0" xfId="0" applyFont="1"/>
    <xf numFmtId="0" fontId="4" fillId="0" borderId="1" xfId="0" applyFont="1" applyBorder="1" applyAlignment="1">
      <alignment horizontal="center" vertical="top"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4" fillId="0" borderId="0" xfId="0" applyFont="1" applyFill="1" applyBorder="1" applyAlignment="1">
      <alignment vertical="center" wrapText="1"/>
    </xf>
    <xf numFmtId="0" fontId="4" fillId="0" borderId="0" xfId="0" applyFont="1"/>
    <xf numFmtId="0" fontId="4" fillId="0" borderId="1" xfId="0" applyFont="1" applyBorder="1" applyAlignment="1">
      <alignment horizontal="justify" vertical="top" wrapText="1"/>
    </xf>
    <xf numFmtId="0" fontId="4" fillId="0" borderId="8" xfId="0" applyFont="1" applyBorder="1" applyAlignment="1">
      <alignment horizontal="center" vertical="center" wrapText="1"/>
    </xf>
    <xf numFmtId="0" fontId="4" fillId="0" borderId="1"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11" xfId="0" applyFont="1" applyBorder="1" applyAlignment="1">
      <alignment horizontal="center" wrapText="1"/>
    </xf>
    <xf numFmtId="0" fontId="4" fillId="4" borderId="0" xfId="0" applyFont="1" applyFill="1"/>
    <xf numFmtId="0" fontId="4" fillId="0" borderId="0" xfId="0" applyFont="1" applyAlignment="1">
      <alignment horizontal="center" vertical="center"/>
    </xf>
    <xf numFmtId="0" fontId="4" fillId="0" borderId="0" xfId="0" applyFont="1" applyAlignment="1">
      <alignment horizontal="left" vertical="top"/>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0" xfId="0" applyFont="1" applyBorder="1" applyAlignment="1">
      <alignment horizontal="center" wrapText="1"/>
    </xf>
    <xf numFmtId="0" fontId="4" fillId="0" borderId="10" xfId="0" applyFont="1" applyBorder="1" applyAlignment="1">
      <alignment horizontal="center" wrapText="1"/>
    </xf>
    <xf numFmtId="0" fontId="4" fillId="0" borderId="8" xfId="0" applyFont="1" applyFill="1" applyBorder="1" applyAlignment="1">
      <alignment horizontal="center" vertical="center" wrapText="1"/>
    </xf>
    <xf numFmtId="0" fontId="0" fillId="0" borderId="8" xfId="0" applyBorder="1" applyAlignment="1">
      <alignment horizontal="center" vertical="center"/>
    </xf>
    <xf numFmtId="0" fontId="2" fillId="0" borderId="0" xfId="0" applyFont="1" applyBorder="1" applyAlignment="1">
      <alignment vertical="center" textRotation="180"/>
    </xf>
    <xf numFmtId="0" fontId="2" fillId="0" borderId="15" xfId="0" applyFont="1" applyBorder="1" applyAlignment="1">
      <alignment vertical="center" textRotation="180"/>
    </xf>
    <xf numFmtId="2" fontId="0" fillId="0" borderId="8" xfId="0" applyNumberFormat="1" applyBorder="1" applyAlignment="1">
      <alignment horizontal="center" vertical="center"/>
    </xf>
    <xf numFmtId="2" fontId="4" fillId="0" borderId="1" xfId="0" applyNumberFormat="1" applyFont="1" applyBorder="1" applyAlignment="1">
      <alignment horizontal="center" wrapText="1"/>
    </xf>
    <xf numFmtId="0" fontId="9" fillId="3" borderId="0" xfId="0" applyFont="1" applyFill="1" applyAlignment="1">
      <alignment wrapText="1"/>
    </xf>
    <xf numFmtId="0" fontId="9" fillId="4" borderId="0" xfId="0" applyFont="1" applyFill="1" applyAlignment="1">
      <alignment wrapText="1"/>
    </xf>
    <xf numFmtId="0" fontId="10" fillId="2" borderId="0" xfId="0" applyFont="1" applyFill="1"/>
    <xf numFmtId="0" fontId="8" fillId="4" borderId="0" xfId="0" applyFont="1" applyFill="1" applyAlignment="1">
      <alignment wrapText="1"/>
    </xf>
    <xf numFmtId="0" fontId="13" fillId="0" borderId="0" xfId="0" applyFont="1"/>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164" fontId="4" fillId="0" borderId="6" xfId="0" applyNumberFormat="1" applyFont="1" applyBorder="1" applyAlignment="1">
      <alignment horizontal="center" wrapText="1"/>
    </xf>
    <xf numFmtId="164" fontId="4" fillId="0" borderId="8" xfId="0" applyNumberFormat="1" applyFont="1" applyBorder="1" applyAlignment="1">
      <alignment horizontal="center" wrapText="1"/>
    </xf>
    <xf numFmtId="164" fontId="4" fillId="0" borderId="4" xfId="0" applyNumberFormat="1" applyFont="1" applyBorder="1" applyAlignment="1">
      <alignment horizontal="center" wrapText="1"/>
    </xf>
    <xf numFmtId="164" fontId="4" fillId="0" borderId="5" xfId="0" applyNumberFormat="1" applyFont="1" applyBorder="1" applyAlignment="1">
      <alignment horizontal="center" wrapText="1"/>
    </xf>
    <xf numFmtId="165" fontId="4" fillId="0" borderId="3" xfId="0" applyNumberFormat="1" applyFont="1" applyBorder="1" applyAlignment="1">
      <alignment horizont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12" fillId="2" borderId="0" xfId="0" applyFont="1" applyFill="1" applyAlignment="1">
      <alignment horizontal="center" vertical="center" wrapText="1"/>
    </xf>
    <xf numFmtId="0" fontId="12" fillId="0" borderId="0" xfId="0" applyFont="1" applyAlignment="1">
      <alignment horizontal="center" vertical="center" wrapText="1"/>
    </xf>
    <xf numFmtId="0" fontId="2" fillId="0" borderId="15" xfId="0" applyFont="1" applyBorder="1" applyAlignment="1">
      <alignment horizontal="center" vertical="center" textRotation="180"/>
    </xf>
    <xf numFmtId="0" fontId="2" fillId="0" borderId="14" xfId="0" applyFont="1" applyBorder="1" applyAlignment="1">
      <alignment horizontal="center" vertical="center" textRotation="180"/>
    </xf>
    <xf numFmtId="0" fontId="11" fillId="2" borderId="0" xfId="0" applyFont="1" applyFill="1" applyAlignment="1">
      <alignment horizontal="center" vertical="center" wrapText="1"/>
    </xf>
    <xf numFmtId="0" fontId="4" fillId="4" borderId="0" xfId="0" applyFont="1" applyFill="1" applyBorder="1" applyAlignment="1">
      <alignment horizontal="left" vertical="top" wrapText="1"/>
    </xf>
    <xf numFmtId="0" fontId="4" fillId="2" borderId="0" xfId="0" applyFont="1" applyFill="1" applyAlignment="1">
      <alignment horizontal="left" wrapText="1"/>
    </xf>
    <xf numFmtId="0" fontId="6" fillId="2" borderId="0" xfId="0" applyFont="1" applyFill="1" applyAlignment="1">
      <alignment horizontal="center" vertical="center" wrapText="1"/>
    </xf>
    <xf numFmtId="0" fontId="1" fillId="0" borderId="0" xfId="0" applyNumberFormat="1" applyFont="1" applyAlignment="1">
      <alignment horizontal="center"/>
    </xf>
    <xf numFmtId="0" fontId="4" fillId="2" borderId="0" xfId="0" applyFont="1" applyFill="1" applyAlignment="1">
      <alignment horizontal="center" vertical="center" wrapText="1"/>
    </xf>
    <xf numFmtId="0" fontId="4" fillId="0" borderId="1" xfId="0" applyFont="1" applyBorder="1" applyAlignment="1">
      <alignment horizontal="center" vertical="center" wrapText="1"/>
    </xf>
    <xf numFmtId="0" fontId="4" fillId="4" borderId="0" xfId="0" applyFont="1" applyFill="1" applyBorder="1" applyAlignment="1">
      <alignment horizontal="left" vertical="center" wrapText="1"/>
    </xf>
    <xf numFmtId="0" fontId="3" fillId="4" borderId="0" xfId="0" applyFont="1" applyFill="1" applyAlignment="1">
      <alignment horizontal="left" vertical="top"/>
    </xf>
    <xf numFmtId="171" fontId="4" fillId="0" borderId="1" xfId="0" applyNumberFormat="1" applyFont="1" applyBorder="1" applyAlignment="1">
      <alignment horizontal="center" wrapText="1"/>
    </xf>
    <xf numFmtId="0" fontId="9" fillId="3"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abSelected="1" topLeftCell="A132" zoomScale="90" zoomScaleNormal="90" workbookViewId="0">
      <selection activeCell="C157" sqref="C157"/>
    </sheetView>
  </sheetViews>
  <sheetFormatPr defaultRowHeight="15"/>
  <cols>
    <col min="1" max="1" width="19" customWidth="1"/>
    <col min="2" max="2" width="22" customWidth="1"/>
    <col min="3" max="3" width="11.5703125" customWidth="1"/>
    <col min="4" max="4" width="14.140625" bestFit="1" customWidth="1"/>
  </cols>
  <sheetData>
    <row r="1" spans="1:13" ht="23.25">
      <c r="A1" s="59" t="s">
        <v>27</v>
      </c>
      <c r="B1" s="59"/>
      <c r="C1" s="59"/>
      <c r="D1" s="59"/>
      <c r="E1" s="59"/>
      <c r="F1" s="59"/>
      <c r="G1" s="59"/>
      <c r="H1" s="59"/>
      <c r="I1" s="59"/>
      <c r="J1" s="59"/>
      <c r="K1" s="59"/>
      <c r="L1" s="59"/>
      <c r="M1" s="59"/>
    </row>
    <row r="2" spans="1:13" ht="23.25">
      <c r="A2" s="59" t="s">
        <v>0</v>
      </c>
      <c r="B2" s="59"/>
      <c r="C2" s="59"/>
      <c r="D2" s="59"/>
      <c r="E2" s="59"/>
      <c r="F2" s="59"/>
      <c r="G2" s="59"/>
      <c r="H2" s="59"/>
      <c r="I2" s="59"/>
      <c r="J2" s="59"/>
      <c r="K2" s="59"/>
      <c r="L2" s="59"/>
      <c r="M2" s="59"/>
    </row>
    <row r="3" spans="1:13">
      <c r="A3" s="1"/>
      <c r="B3" s="1"/>
      <c r="C3" s="1"/>
      <c r="D3" s="1"/>
      <c r="E3" s="2"/>
      <c r="F3" s="1"/>
      <c r="G3" s="1"/>
      <c r="H3" s="1"/>
      <c r="I3" s="1"/>
      <c r="J3" s="1"/>
      <c r="K3" s="1"/>
      <c r="L3" s="1"/>
      <c r="M3" s="1"/>
    </row>
    <row r="4" spans="1:13" ht="18.75">
      <c r="A4" s="63" t="s">
        <v>1</v>
      </c>
      <c r="B4" s="63"/>
      <c r="C4" s="3"/>
      <c r="D4" s="3"/>
      <c r="E4" s="3"/>
      <c r="F4" s="3"/>
      <c r="G4" s="3"/>
      <c r="H4" s="3"/>
      <c r="I4" s="3"/>
      <c r="J4" s="3"/>
      <c r="K4" s="3"/>
      <c r="L4" s="3"/>
      <c r="M4" s="3"/>
    </row>
    <row r="5" spans="1:13" ht="15.75" thickBot="1">
      <c r="A5" s="1"/>
      <c r="B5" s="1"/>
      <c r="C5" s="1"/>
      <c r="D5" s="1"/>
      <c r="E5" s="1"/>
      <c r="F5" s="1"/>
      <c r="G5" s="1"/>
      <c r="H5" s="1"/>
      <c r="I5" s="1"/>
      <c r="J5" s="1"/>
      <c r="K5" s="1"/>
      <c r="L5" s="1"/>
      <c r="M5" s="1"/>
    </row>
    <row r="6" spans="1:13" ht="16.5" customHeight="1" thickBot="1">
      <c r="A6" s="49" t="s">
        <v>2</v>
      </c>
      <c r="B6" s="50"/>
      <c r="C6" s="5" t="s">
        <v>28</v>
      </c>
      <c r="D6" s="5" t="s">
        <v>29</v>
      </c>
      <c r="E6" s="54" t="s">
        <v>41</v>
      </c>
      <c r="F6" s="60" t="s">
        <v>30</v>
      </c>
      <c r="G6" s="60"/>
      <c r="H6" s="60"/>
      <c r="I6" s="60"/>
      <c r="J6" s="60"/>
      <c r="K6" s="1"/>
      <c r="L6" s="1"/>
      <c r="M6" s="1"/>
    </row>
    <row r="7" spans="1:13" ht="16.5" thickBot="1">
      <c r="A7" s="48" t="s">
        <v>3</v>
      </c>
      <c r="B7" s="7" t="s">
        <v>4</v>
      </c>
      <c r="C7" s="5" t="s">
        <v>31</v>
      </c>
      <c r="D7" s="5">
        <v>4</v>
      </c>
      <c r="E7" s="54"/>
      <c r="F7" s="60"/>
      <c r="G7" s="60"/>
      <c r="H7" s="60"/>
      <c r="I7" s="60"/>
      <c r="J7" s="60"/>
      <c r="K7" s="1"/>
      <c r="L7" s="1"/>
      <c r="M7" s="1"/>
    </row>
    <row r="8" spans="1:13" ht="32.25" customHeight="1" thickBot="1">
      <c r="A8" s="48" t="s">
        <v>5</v>
      </c>
      <c r="B8" s="7" t="s">
        <v>6</v>
      </c>
      <c r="C8" s="5" t="s">
        <v>31</v>
      </c>
      <c r="D8" s="5">
        <v>2</v>
      </c>
      <c r="E8" s="54"/>
      <c r="F8" s="60"/>
      <c r="G8" s="60"/>
      <c r="H8" s="60"/>
      <c r="I8" s="60"/>
      <c r="J8" s="60"/>
      <c r="K8" s="1"/>
      <c r="L8" s="1"/>
      <c r="M8" s="1"/>
    </row>
    <row r="9" spans="1:13" ht="32.25" customHeight="1" thickBot="1">
      <c r="A9" s="48" t="s">
        <v>7</v>
      </c>
      <c r="B9" s="7" t="s">
        <v>8</v>
      </c>
      <c r="C9" s="5" t="s">
        <v>31</v>
      </c>
      <c r="D9" s="5">
        <v>3</v>
      </c>
      <c r="E9" s="54"/>
      <c r="F9" s="60"/>
      <c r="G9" s="60"/>
      <c r="H9" s="60"/>
      <c r="I9" s="60"/>
      <c r="J9" s="60"/>
      <c r="K9" s="1"/>
      <c r="L9" s="1"/>
      <c r="M9" s="1"/>
    </row>
    <row r="10" spans="1:13" ht="48" customHeight="1" thickBot="1">
      <c r="A10" s="48" t="s">
        <v>9</v>
      </c>
      <c r="B10" s="7" t="s">
        <v>10</v>
      </c>
      <c r="C10" s="5" t="s">
        <v>31</v>
      </c>
      <c r="D10" s="5">
        <v>5</v>
      </c>
      <c r="E10" s="54"/>
      <c r="F10" s="1"/>
      <c r="G10" s="1"/>
      <c r="H10" s="1"/>
      <c r="I10" s="1"/>
      <c r="J10" s="1"/>
      <c r="K10" s="1"/>
      <c r="L10" s="1"/>
      <c r="M10" s="1"/>
    </row>
    <row r="11" spans="1:13" ht="32.25" customHeight="1" thickBot="1">
      <c r="A11" s="48" t="s">
        <v>11</v>
      </c>
      <c r="B11" s="7" t="s">
        <v>12</v>
      </c>
      <c r="C11" s="5" t="s">
        <v>31</v>
      </c>
      <c r="D11" s="5">
        <v>2</v>
      </c>
      <c r="E11" s="54"/>
      <c r="F11" s="1"/>
      <c r="G11" s="1"/>
      <c r="H11" s="1"/>
      <c r="I11" s="1"/>
      <c r="J11" s="1"/>
      <c r="K11" s="1"/>
      <c r="L11" s="1"/>
      <c r="M11" s="1"/>
    </row>
    <row r="12" spans="1:13" ht="48" customHeight="1" thickBot="1">
      <c r="A12" s="48" t="s">
        <v>13</v>
      </c>
      <c r="B12" s="7" t="s">
        <v>14</v>
      </c>
      <c r="C12" s="5" t="s">
        <v>31</v>
      </c>
      <c r="D12" s="5">
        <v>5</v>
      </c>
      <c r="E12" s="54"/>
      <c r="F12" s="1"/>
      <c r="G12" s="1"/>
      <c r="H12" s="1"/>
      <c r="I12" s="1"/>
      <c r="J12" s="1"/>
      <c r="K12" s="1"/>
      <c r="L12" s="1"/>
      <c r="M12" s="1"/>
    </row>
    <row r="13" spans="1:13">
      <c r="A13" s="1"/>
      <c r="B13" s="1"/>
      <c r="C13" s="1"/>
      <c r="D13" s="1"/>
      <c r="E13" s="1"/>
      <c r="F13" s="1"/>
      <c r="G13" s="1"/>
      <c r="H13" s="1"/>
      <c r="I13" s="1"/>
      <c r="J13" s="1"/>
      <c r="K13" s="1"/>
      <c r="L13" s="1"/>
      <c r="M13" s="1"/>
    </row>
    <row r="14" spans="1:13" ht="15.75" customHeight="1">
      <c r="A14" s="62" t="s">
        <v>15</v>
      </c>
      <c r="B14" s="62"/>
      <c r="C14" s="8"/>
      <c r="D14" s="1"/>
      <c r="E14" s="1"/>
      <c r="F14" s="1"/>
      <c r="G14" s="1"/>
      <c r="H14" s="1"/>
      <c r="I14" s="1"/>
      <c r="J14" s="1"/>
      <c r="K14" s="1"/>
      <c r="L14" s="1"/>
      <c r="M14" s="1"/>
    </row>
    <row r="15" spans="1:13" ht="15.75" thickBot="1">
      <c r="A15" s="1"/>
      <c r="B15" s="1"/>
      <c r="C15" s="1"/>
      <c r="D15" s="1"/>
      <c r="E15" s="1"/>
      <c r="F15" s="1"/>
      <c r="G15" s="1"/>
      <c r="H15" s="1"/>
      <c r="I15" s="1"/>
      <c r="J15" s="1"/>
      <c r="K15" s="1"/>
      <c r="L15" s="1"/>
      <c r="M15" s="1"/>
    </row>
    <row r="16" spans="1:13" ht="16.5" customHeight="1" thickBot="1">
      <c r="A16" s="61" t="s">
        <v>16</v>
      </c>
      <c r="B16" s="61"/>
      <c r="C16" s="54" t="s">
        <v>40</v>
      </c>
      <c r="D16" s="1"/>
      <c r="E16" s="1"/>
      <c r="F16" s="1"/>
      <c r="G16" s="1"/>
      <c r="H16" s="1"/>
      <c r="I16" s="1"/>
      <c r="J16" s="1"/>
      <c r="K16" s="1"/>
      <c r="L16" s="1"/>
      <c r="M16" s="1"/>
    </row>
    <row r="17" spans="1:13" ht="32.25" thickBot="1">
      <c r="A17" s="4" t="s">
        <v>17</v>
      </c>
      <c r="B17" s="10" t="s">
        <v>18</v>
      </c>
      <c r="C17" s="54"/>
      <c r="D17" s="1"/>
      <c r="E17" s="1"/>
      <c r="F17" s="1"/>
      <c r="G17" s="1"/>
      <c r="H17" s="1"/>
      <c r="I17" s="1"/>
      <c r="J17" s="1"/>
      <c r="K17" s="1"/>
      <c r="L17" s="1"/>
      <c r="M17" s="1"/>
    </row>
    <row r="18" spans="1:13" ht="16.5" thickBot="1">
      <c r="A18" s="4" t="s">
        <v>19</v>
      </c>
      <c r="B18" s="10" t="s">
        <v>20</v>
      </c>
      <c r="C18" s="54"/>
      <c r="D18" s="1"/>
      <c r="E18" s="1"/>
      <c r="F18" s="1"/>
      <c r="G18" s="1"/>
      <c r="H18" s="1"/>
      <c r="I18" s="1"/>
      <c r="J18" s="1"/>
      <c r="K18" s="1"/>
      <c r="L18" s="1"/>
      <c r="M18" s="1"/>
    </row>
    <row r="19" spans="1:13" ht="16.5" thickBot="1">
      <c r="A19" s="4" t="s">
        <v>21</v>
      </c>
      <c r="B19" s="10" t="s">
        <v>22</v>
      </c>
      <c r="C19" s="54"/>
      <c r="D19" s="1"/>
      <c r="E19" s="1"/>
      <c r="F19" s="1"/>
      <c r="G19" s="1"/>
      <c r="H19" s="1"/>
      <c r="I19" s="1"/>
      <c r="J19" s="1"/>
      <c r="K19" s="1"/>
    </row>
    <row r="20" spans="1:13" ht="16.5" thickBot="1">
      <c r="A20" s="4" t="s">
        <v>23</v>
      </c>
      <c r="B20" s="10" t="s">
        <v>24</v>
      </c>
      <c r="C20" s="54"/>
      <c r="D20" s="1"/>
      <c r="E20" s="1"/>
      <c r="F20" s="1"/>
      <c r="G20" s="1"/>
      <c r="H20" s="1"/>
      <c r="I20" s="1"/>
      <c r="J20" s="1"/>
      <c r="K20" s="1"/>
      <c r="L20" s="1"/>
      <c r="M20" s="1"/>
    </row>
    <row r="21" spans="1:13" ht="16.5" thickBot="1">
      <c r="A21" s="4" t="s">
        <v>25</v>
      </c>
      <c r="B21" s="10" t="s">
        <v>26</v>
      </c>
      <c r="C21" s="54"/>
      <c r="D21" s="1"/>
      <c r="E21" s="1"/>
      <c r="F21" s="1"/>
      <c r="G21" s="1"/>
      <c r="H21" s="1"/>
      <c r="I21" s="1"/>
      <c r="J21" s="1"/>
      <c r="K21" s="1"/>
      <c r="L21" s="1"/>
      <c r="M21" s="1"/>
    </row>
    <row r="22" spans="1:13">
      <c r="C22" s="32"/>
    </row>
    <row r="24" spans="1:13" ht="15.75" customHeight="1">
      <c r="A24" s="56" t="s">
        <v>32</v>
      </c>
      <c r="B24" s="56"/>
      <c r="C24" s="9"/>
      <c r="D24" s="9"/>
      <c r="E24" s="9"/>
      <c r="F24" s="9"/>
      <c r="G24" s="9"/>
    </row>
    <row r="25" spans="1:13" ht="16.5" thickBot="1">
      <c r="A25" s="9"/>
      <c r="B25" s="21" t="s">
        <v>4</v>
      </c>
      <c r="C25" s="21" t="s">
        <v>6</v>
      </c>
      <c r="D25" s="21" t="s">
        <v>8</v>
      </c>
      <c r="E25" s="21" t="s">
        <v>33</v>
      </c>
      <c r="F25" s="21" t="s">
        <v>12</v>
      </c>
      <c r="G25" s="21" t="s">
        <v>34</v>
      </c>
    </row>
    <row r="26" spans="1:13" ht="16.5" customHeight="1" thickBot="1">
      <c r="A26" s="23"/>
      <c r="B26" s="23" t="s">
        <v>3</v>
      </c>
      <c r="C26" s="23" t="s">
        <v>5</v>
      </c>
      <c r="D26" s="23" t="s">
        <v>7</v>
      </c>
      <c r="E26" s="23" t="s">
        <v>9</v>
      </c>
      <c r="F26" s="24" t="s">
        <v>11</v>
      </c>
      <c r="G26" s="23" t="s">
        <v>13</v>
      </c>
      <c r="H26" s="54" t="s">
        <v>42</v>
      </c>
    </row>
    <row r="27" spans="1:13" ht="16.5" thickBot="1">
      <c r="A27" s="11" t="s">
        <v>17</v>
      </c>
      <c r="B27" s="14">
        <v>5</v>
      </c>
      <c r="C27" s="15">
        <v>5</v>
      </c>
      <c r="D27" s="15">
        <v>4</v>
      </c>
      <c r="E27" s="15">
        <v>5</v>
      </c>
      <c r="F27" s="17">
        <v>5</v>
      </c>
      <c r="G27" s="18">
        <v>3</v>
      </c>
      <c r="H27" s="54"/>
    </row>
    <row r="28" spans="1:13" ht="16.5" thickBot="1">
      <c r="A28" s="11" t="s">
        <v>19</v>
      </c>
      <c r="B28" s="14">
        <v>4</v>
      </c>
      <c r="C28" s="15">
        <v>5</v>
      </c>
      <c r="D28" s="15">
        <v>4</v>
      </c>
      <c r="E28" s="15">
        <v>3</v>
      </c>
      <c r="F28" s="17">
        <v>5</v>
      </c>
      <c r="G28" s="18">
        <v>4</v>
      </c>
      <c r="H28" s="54"/>
    </row>
    <row r="29" spans="1:13" ht="16.5" thickBot="1">
      <c r="A29" s="11" t="s">
        <v>21</v>
      </c>
      <c r="B29" s="14">
        <v>4</v>
      </c>
      <c r="C29" s="15">
        <v>3</v>
      </c>
      <c r="D29" s="15">
        <v>3</v>
      </c>
      <c r="E29" s="15">
        <v>4</v>
      </c>
      <c r="F29" s="17">
        <v>3</v>
      </c>
      <c r="G29" s="18">
        <v>2</v>
      </c>
      <c r="H29" s="54"/>
    </row>
    <row r="30" spans="1:13" ht="16.5" thickBot="1">
      <c r="A30" s="11" t="s">
        <v>23</v>
      </c>
      <c r="B30" s="12">
        <v>3</v>
      </c>
      <c r="C30" s="13">
        <v>2</v>
      </c>
      <c r="D30" s="13">
        <v>3</v>
      </c>
      <c r="E30" s="13">
        <v>2</v>
      </c>
      <c r="F30" s="16">
        <v>4</v>
      </c>
      <c r="G30" s="18">
        <v>3</v>
      </c>
      <c r="H30" s="54"/>
    </row>
    <row r="31" spans="1:13" ht="16.5" thickBot="1">
      <c r="A31" s="11" t="s">
        <v>25</v>
      </c>
      <c r="B31" s="14">
        <v>3</v>
      </c>
      <c r="C31" s="15">
        <v>3</v>
      </c>
      <c r="D31" s="15">
        <v>3</v>
      </c>
      <c r="E31" s="15">
        <v>4</v>
      </c>
      <c r="F31" s="17">
        <v>3</v>
      </c>
      <c r="G31" s="19">
        <v>2</v>
      </c>
      <c r="H31" s="54"/>
    </row>
    <row r="32" spans="1:13" ht="15.75">
      <c r="A32" s="9"/>
      <c r="B32" s="9"/>
      <c r="C32" s="9"/>
      <c r="D32" s="9"/>
      <c r="E32" s="9"/>
      <c r="F32" s="9"/>
      <c r="G32" s="9"/>
    </row>
    <row r="33" spans="1:8" ht="15.75">
      <c r="A33" s="20" t="s">
        <v>35</v>
      </c>
      <c r="B33" s="20"/>
      <c r="C33" s="9"/>
      <c r="D33" s="9"/>
      <c r="E33" s="9"/>
      <c r="F33" s="9"/>
      <c r="G33" s="9"/>
    </row>
    <row r="34" spans="1:8" ht="15.75">
      <c r="A34" s="9"/>
      <c r="B34" s="9"/>
      <c r="C34" s="9"/>
      <c r="D34" s="9"/>
      <c r="E34" s="9"/>
      <c r="F34" s="9"/>
      <c r="G34" s="9"/>
    </row>
    <row r="35" spans="1:8" ht="15.75">
      <c r="A35" s="22" t="s">
        <v>36</v>
      </c>
      <c r="B35" s="9"/>
      <c r="C35" s="9"/>
      <c r="D35" s="9"/>
      <c r="E35" s="9"/>
      <c r="F35" s="9"/>
      <c r="G35" s="9"/>
    </row>
    <row r="36" spans="1:8" ht="15.75" customHeight="1">
      <c r="A36" s="57" t="s">
        <v>37</v>
      </c>
      <c r="B36" s="57"/>
      <c r="C36" s="9"/>
      <c r="D36" s="9"/>
      <c r="E36" s="9"/>
      <c r="F36" s="9"/>
      <c r="G36" s="9"/>
    </row>
    <row r="37" spans="1:8" ht="15.75">
      <c r="A37" s="57"/>
      <c r="B37" s="57"/>
      <c r="C37" s="9"/>
      <c r="D37" s="9"/>
      <c r="E37" s="9"/>
      <c r="F37" s="9"/>
      <c r="G37" s="9"/>
    </row>
    <row r="38" spans="1:8" ht="15.75" thickBot="1"/>
    <row r="39" spans="1:8" ht="16.5" customHeight="1" thickBot="1">
      <c r="A39" s="23" t="s">
        <v>64</v>
      </c>
      <c r="B39" s="23" t="s">
        <v>3</v>
      </c>
      <c r="C39" s="23" t="s">
        <v>5</v>
      </c>
      <c r="D39" s="23" t="s">
        <v>7</v>
      </c>
      <c r="E39" s="23" t="s">
        <v>9</v>
      </c>
      <c r="F39" s="24" t="s">
        <v>11</v>
      </c>
      <c r="G39" s="23" t="s">
        <v>13</v>
      </c>
      <c r="H39" s="53" t="s">
        <v>43</v>
      </c>
    </row>
    <row r="40" spans="1:8" ht="16.5" thickBot="1">
      <c r="A40" s="11" t="s">
        <v>17</v>
      </c>
      <c r="B40" s="14">
        <f>5*5</f>
        <v>25</v>
      </c>
      <c r="C40" s="15">
        <f>5*5</f>
        <v>25</v>
      </c>
      <c r="D40" s="15">
        <f>4*4</f>
        <v>16</v>
      </c>
      <c r="E40" s="15">
        <f>5*5</f>
        <v>25</v>
      </c>
      <c r="F40" s="17">
        <f>5*5</f>
        <v>25</v>
      </c>
      <c r="G40" s="18">
        <f>3*3</f>
        <v>9</v>
      </c>
      <c r="H40" s="53"/>
    </row>
    <row r="41" spans="1:8" ht="16.5" thickBot="1">
      <c r="A41" s="11" t="s">
        <v>19</v>
      </c>
      <c r="B41" s="14">
        <f>4*4</f>
        <v>16</v>
      </c>
      <c r="C41" s="15">
        <f>4*4</f>
        <v>16</v>
      </c>
      <c r="D41" s="15">
        <f>4*4</f>
        <v>16</v>
      </c>
      <c r="E41" s="15">
        <f>3*3</f>
        <v>9</v>
      </c>
      <c r="F41" s="17">
        <f>5*5</f>
        <v>25</v>
      </c>
      <c r="G41" s="18">
        <f>4*4</f>
        <v>16</v>
      </c>
      <c r="H41" s="53"/>
    </row>
    <row r="42" spans="1:8" ht="16.5" thickBot="1">
      <c r="A42" s="11" t="s">
        <v>21</v>
      </c>
      <c r="B42" s="14">
        <f>4*4</f>
        <v>16</v>
      </c>
      <c r="C42" s="15">
        <f>3*3</f>
        <v>9</v>
      </c>
      <c r="D42" s="15">
        <f>3*3</f>
        <v>9</v>
      </c>
      <c r="E42" s="15">
        <f>4*4</f>
        <v>16</v>
      </c>
      <c r="F42" s="17">
        <f>3*3</f>
        <v>9</v>
      </c>
      <c r="G42" s="18">
        <f>2*2</f>
        <v>4</v>
      </c>
      <c r="H42" s="53"/>
    </row>
    <row r="43" spans="1:8" ht="16.5" thickBot="1">
      <c r="A43" s="11" t="s">
        <v>23</v>
      </c>
      <c r="B43" s="12">
        <f>3*3</f>
        <v>9</v>
      </c>
      <c r="C43" s="13">
        <f>2*2</f>
        <v>4</v>
      </c>
      <c r="D43" s="13">
        <f>3*3</f>
        <v>9</v>
      </c>
      <c r="E43" s="13">
        <f>2*2</f>
        <v>4</v>
      </c>
      <c r="F43" s="16">
        <f>4*4</f>
        <v>16</v>
      </c>
      <c r="G43" s="18">
        <f>3*3</f>
        <v>9</v>
      </c>
      <c r="H43" s="53"/>
    </row>
    <row r="44" spans="1:8" ht="16.5" thickBot="1">
      <c r="A44" s="25" t="s">
        <v>25</v>
      </c>
      <c r="B44" s="26">
        <f>3*3</f>
        <v>9</v>
      </c>
      <c r="C44" s="27">
        <f>3*3</f>
        <v>9</v>
      </c>
      <c r="D44" s="27">
        <f>3*3</f>
        <v>9</v>
      </c>
      <c r="E44" s="27">
        <f>4*4</f>
        <v>16</v>
      </c>
      <c r="F44" s="28">
        <f>3*3</f>
        <v>9</v>
      </c>
      <c r="G44" s="29">
        <f>2*2</f>
        <v>4</v>
      </c>
      <c r="H44" s="53"/>
    </row>
    <row r="45" spans="1:8" ht="16.5" thickBot="1">
      <c r="A45" s="30" t="s">
        <v>38</v>
      </c>
      <c r="B45" s="31">
        <f>SUM(B40:B44)</f>
        <v>75</v>
      </c>
      <c r="C45" s="31">
        <f>SUM(C40:C44)</f>
        <v>63</v>
      </c>
      <c r="D45" s="31">
        <f>SUM(D40:D44)</f>
        <v>59</v>
      </c>
      <c r="E45" s="31">
        <f>SUM(E40:E44)</f>
        <v>70</v>
      </c>
      <c r="F45" s="31">
        <f>SUM(F40:F44)</f>
        <v>84</v>
      </c>
      <c r="G45" s="31">
        <f>SUM(G40:G44)</f>
        <v>42</v>
      </c>
      <c r="H45" s="53"/>
    </row>
    <row r="47" spans="1:8" ht="15" customHeight="1">
      <c r="A47" s="58" t="s">
        <v>39</v>
      </c>
      <c r="B47" s="58"/>
    </row>
    <row r="48" spans="1:8">
      <c r="A48" s="58"/>
      <c r="B48" s="58"/>
    </row>
    <row r="49" spans="1:7">
      <c r="A49" s="58"/>
      <c r="B49" s="58"/>
    </row>
    <row r="50" spans="1:7" ht="15.75" thickBot="1"/>
    <row r="51" spans="1:7" ht="15.75" thickBot="1">
      <c r="A51" s="31" t="s">
        <v>45</v>
      </c>
      <c r="B51" s="31" t="s">
        <v>44</v>
      </c>
    </row>
    <row r="52" spans="1:7" ht="15.75" thickBot="1">
      <c r="A52" s="31">
        <v>75</v>
      </c>
      <c r="B52" s="34">
        <f t="shared" ref="B52:B57" si="0">SQRT(A52)</f>
        <v>8.6602540378443873</v>
      </c>
    </row>
    <row r="53" spans="1:7" ht="15.75" thickBot="1">
      <c r="A53" s="31">
        <v>63</v>
      </c>
      <c r="B53" s="34">
        <f t="shared" si="0"/>
        <v>7.9372539331937721</v>
      </c>
    </row>
    <row r="54" spans="1:7" ht="15.75" thickBot="1">
      <c r="A54" s="31">
        <v>59</v>
      </c>
      <c r="B54" s="34">
        <f t="shared" si="0"/>
        <v>7.6811457478686078</v>
      </c>
    </row>
    <row r="55" spans="1:7" ht="15.75" thickBot="1">
      <c r="A55" s="31">
        <v>70</v>
      </c>
      <c r="B55" s="34">
        <f t="shared" si="0"/>
        <v>8.3666002653407556</v>
      </c>
    </row>
    <row r="56" spans="1:7" ht="15.75" thickBot="1">
      <c r="A56" s="31">
        <v>84</v>
      </c>
      <c r="B56" s="34">
        <f t="shared" si="0"/>
        <v>9.1651513899116797</v>
      </c>
    </row>
    <row r="57" spans="1:7" ht="15.75" thickBot="1">
      <c r="A57" s="31">
        <v>42</v>
      </c>
      <c r="B57" s="34">
        <f t="shared" si="0"/>
        <v>6.4807406984078604</v>
      </c>
    </row>
    <row r="58" spans="1:7" ht="15.75" thickBot="1"/>
    <row r="59" spans="1:7" ht="16.5" thickBot="1">
      <c r="A59" s="23"/>
      <c r="B59" s="23" t="s">
        <v>3</v>
      </c>
      <c r="C59" s="23" t="s">
        <v>5</v>
      </c>
      <c r="D59" s="23" t="s">
        <v>7</v>
      </c>
      <c r="E59" s="23" t="s">
        <v>9</v>
      </c>
      <c r="F59" s="24" t="s">
        <v>11</v>
      </c>
      <c r="G59" s="23" t="s">
        <v>13</v>
      </c>
    </row>
    <row r="60" spans="1:7" ht="16.5" thickBot="1">
      <c r="A60" s="11" t="s">
        <v>17</v>
      </c>
      <c r="B60" s="14">
        <v>5</v>
      </c>
      <c r="C60" s="15">
        <v>5</v>
      </c>
      <c r="D60" s="15">
        <v>4</v>
      </c>
      <c r="E60" s="15">
        <v>5</v>
      </c>
      <c r="F60" s="17">
        <v>5</v>
      </c>
      <c r="G60" s="18">
        <v>3</v>
      </c>
    </row>
    <row r="61" spans="1:7" ht="16.5" thickBot="1">
      <c r="A61" s="11" t="s">
        <v>19</v>
      </c>
      <c r="B61" s="14">
        <v>4</v>
      </c>
      <c r="C61" s="15">
        <v>5</v>
      </c>
      <c r="D61" s="15">
        <v>4</v>
      </c>
      <c r="E61" s="15">
        <v>3</v>
      </c>
      <c r="F61" s="17">
        <v>5</v>
      </c>
      <c r="G61" s="18">
        <v>4</v>
      </c>
    </row>
    <row r="62" spans="1:7" ht="16.5" thickBot="1">
      <c r="A62" s="11" t="s">
        <v>21</v>
      </c>
      <c r="B62" s="14">
        <v>4</v>
      </c>
      <c r="C62" s="15">
        <v>3</v>
      </c>
      <c r="D62" s="15">
        <v>3</v>
      </c>
      <c r="E62" s="15">
        <v>4</v>
      </c>
      <c r="F62" s="17">
        <v>3</v>
      </c>
      <c r="G62" s="18">
        <v>2</v>
      </c>
    </row>
    <row r="63" spans="1:7" ht="16.5" thickBot="1">
      <c r="A63" s="11" t="s">
        <v>23</v>
      </c>
      <c r="B63" s="12">
        <v>3</v>
      </c>
      <c r="C63" s="13">
        <v>2</v>
      </c>
      <c r="D63" s="13">
        <v>3</v>
      </c>
      <c r="E63" s="13">
        <v>2</v>
      </c>
      <c r="F63" s="16">
        <v>4</v>
      </c>
      <c r="G63" s="18">
        <v>3</v>
      </c>
    </row>
    <row r="64" spans="1:7" ht="16.5" thickBot="1">
      <c r="A64" s="11" t="s">
        <v>25</v>
      </c>
      <c r="B64" s="14">
        <v>3</v>
      </c>
      <c r="C64" s="15">
        <v>3</v>
      </c>
      <c r="D64" s="15">
        <v>3</v>
      </c>
      <c r="E64" s="15">
        <v>4</v>
      </c>
      <c r="F64" s="17">
        <v>3</v>
      </c>
      <c r="G64" s="19">
        <v>2</v>
      </c>
    </row>
    <row r="66" spans="1:8" ht="15.75" thickBot="1"/>
    <row r="67" spans="1:8" ht="16.5" customHeight="1" thickBot="1">
      <c r="A67" s="23"/>
      <c r="B67" s="23" t="s">
        <v>3</v>
      </c>
      <c r="C67" s="23" t="s">
        <v>5</v>
      </c>
      <c r="D67" s="23" t="s">
        <v>7</v>
      </c>
      <c r="E67" s="23" t="s">
        <v>9</v>
      </c>
      <c r="F67" s="24" t="s">
        <v>11</v>
      </c>
      <c r="G67" s="23" t="s">
        <v>13</v>
      </c>
      <c r="H67" s="53" t="s">
        <v>46</v>
      </c>
    </row>
    <row r="68" spans="1:8" ht="16.5" thickBot="1">
      <c r="A68" s="11" t="s">
        <v>17</v>
      </c>
      <c r="B68" s="41">
        <f>B60/B52</f>
        <v>0.57735026918962573</v>
      </c>
      <c r="C68" s="42">
        <f>C60/B53</f>
        <v>0.62994078834871203</v>
      </c>
      <c r="D68" s="42">
        <f>D60/B54</f>
        <v>0.52075564392329554</v>
      </c>
      <c r="E68" s="42">
        <f>E60/B55</f>
        <v>0.59761430466719678</v>
      </c>
      <c r="F68" s="43">
        <f>F60/B56</f>
        <v>0.54554472558998102</v>
      </c>
      <c r="G68" s="44">
        <f>G60/B57</f>
        <v>0.46291004988627571</v>
      </c>
      <c r="H68" s="53"/>
    </row>
    <row r="69" spans="1:8" ht="16.5" thickBot="1">
      <c r="A69" s="11" t="s">
        <v>19</v>
      </c>
      <c r="B69" s="45">
        <f>B61/B52</f>
        <v>0.46188021535170054</v>
      </c>
      <c r="C69" s="46">
        <f>C61/B53</f>
        <v>0.62994078834871203</v>
      </c>
      <c r="D69" s="42">
        <f>D61/B54</f>
        <v>0.52075564392329554</v>
      </c>
      <c r="E69" s="42">
        <f>E61/B55</f>
        <v>0.35856858280031806</v>
      </c>
      <c r="F69" s="43">
        <f>F61/B56</f>
        <v>0.54554472558998102</v>
      </c>
      <c r="G69" s="44">
        <f>G61/B57</f>
        <v>0.61721339984836765</v>
      </c>
      <c r="H69" s="53"/>
    </row>
    <row r="70" spans="1:8" ht="16.5" thickBot="1">
      <c r="A70" s="11" t="s">
        <v>21</v>
      </c>
      <c r="B70" s="45">
        <f>B62/B52</f>
        <v>0.46188021535170054</v>
      </c>
      <c r="C70" s="46">
        <f>C62/B53</f>
        <v>0.3779644730092272</v>
      </c>
      <c r="D70" s="42">
        <f>D62/B54</f>
        <v>0.39056673294247163</v>
      </c>
      <c r="E70" s="42">
        <f>E62/B55</f>
        <v>0.47809144373375745</v>
      </c>
      <c r="F70" s="43">
        <f>F62/B56</f>
        <v>0.3273268353539886</v>
      </c>
      <c r="G70" s="44">
        <f>G62/B57</f>
        <v>0.30860669992418382</v>
      </c>
      <c r="H70" s="53"/>
    </row>
    <row r="71" spans="1:8" ht="16.5" thickBot="1">
      <c r="A71" s="11" t="s">
        <v>23</v>
      </c>
      <c r="B71" s="45">
        <f>B63/B52</f>
        <v>0.34641016151377541</v>
      </c>
      <c r="C71" s="46">
        <f>C63/B53</f>
        <v>0.25197631533948478</v>
      </c>
      <c r="D71" s="42">
        <f>D63/B54</f>
        <v>0.39056673294247163</v>
      </c>
      <c r="E71" s="42">
        <f>E63/B55</f>
        <v>0.23904572186687872</v>
      </c>
      <c r="F71" s="43">
        <f>F63/B56</f>
        <v>0.43643578047198478</v>
      </c>
      <c r="G71" s="44">
        <f>G63/B57</f>
        <v>0.46291004988627571</v>
      </c>
      <c r="H71" s="53"/>
    </row>
    <row r="72" spans="1:8" ht="16.5" thickBot="1">
      <c r="A72" s="11" t="s">
        <v>25</v>
      </c>
      <c r="B72" s="45">
        <f>B64/B52</f>
        <v>0.34641016151377541</v>
      </c>
      <c r="C72" s="46">
        <f>C64/B53</f>
        <v>0.3779644730092272</v>
      </c>
      <c r="D72" s="42">
        <f>D64/B54</f>
        <v>0.39056673294247163</v>
      </c>
      <c r="E72" s="42">
        <f>E64/B55</f>
        <v>0.47809144373375745</v>
      </c>
      <c r="F72" s="43">
        <f>F64/B56</f>
        <v>0.3273268353539886</v>
      </c>
      <c r="G72" s="44">
        <f>G64/B57</f>
        <v>0.30860669992418382</v>
      </c>
      <c r="H72" s="53"/>
    </row>
    <row r="73" spans="1:8">
      <c r="H73" s="32"/>
    </row>
    <row r="74" spans="1:8" ht="15.75">
      <c r="A74" s="65" t="s">
        <v>47</v>
      </c>
      <c r="B74" s="65"/>
    </row>
    <row r="76" spans="1:8" ht="15" customHeight="1">
      <c r="A76" s="55" t="s">
        <v>48</v>
      </c>
      <c r="B76" s="55"/>
    </row>
    <row r="77" spans="1:8">
      <c r="A77" s="55"/>
      <c r="B77" s="55"/>
    </row>
    <row r="78" spans="1:8" ht="15.75" thickBot="1"/>
    <row r="79" spans="1:8" ht="16.5" thickBot="1">
      <c r="A79" s="23"/>
      <c r="B79" s="23" t="s">
        <v>3</v>
      </c>
      <c r="C79" s="23" t="s">
        <v>5</v>
      </c>
      <c r="D79" s="23" t="s">
        <v>7</v>
      </c>
      <c r="E79" s="23" t="s">
        <v>9</v>
      </c>
      <c r="F79" s="24" t="s">
        <v>11</v>
      </c>
      <c r="G79" s="23" t="s">
        <v>13</v>
      </c>
      <c r="H79" s="33"/>
    </row>
    <row r="80" spans="1:8" ht="16.5" thickBot="1">
      <c r="A80" s="11" t="s">
        <v>17</v>
      </c>
      <c r="B80" s="41">
        <f>B68</f>
        <v>0.57735026918962573</v>
      </c>
      <c r="C80" s="41">
        <f>C68</f>
        <v>0.62994078834871203</v>
      </c>
      <c r="D80" s="41">
        <f t="shared" ref="D80:G80" si="1">D68</f>
        <v>0.52075564392329554</v>
      </c>
      <c r="E80" s="41">
        <f t="shared" si="1"/>
        <v>0.59761430466719678</v>
      </c>
      <c r="F80" s="41">
        <f t="shared" si="1"/>
        <v>0.54554472558998102</v>
      </c>
      <c r="G80" s="41">
        <f t="shared" si="1"/>
        <v>0.46291004988627571</v>
      </c>
      <c r="H80" s="33"/>
    </row>
    <row r="81" spans="1:8" ht="16.5" thickBot="1">
      <c r="A81" s="11" t="s">
        <v>19</v>
      </c>
      <c r="B81" s="41">
        <f t="shared" ref="B81:G84" si="2">B69</f>
        <v>0.46188021535170054</v>
      </c>
      <c r="C81" s="41">
        <f t="shared" si="2"/>
        <v>0.62994078834871203</v>
      </c>
      <c r="D81" s="41">
        <f t="shared" si="2"/>
        <v>0.52075564392329554</v>
      </c>
      <c r="E81" s="41">
        <f t="shared" si="2"/>
        <v>0.35856858280031806</v>
      </c>
      <c r="F81" s="41">
        <f t="shared" si="2"/>
        <v>0.54554472558998102</v>
      </c>
      <c r="G81" s="41">
        <f t="shared" si="2"/>
        <v>0.61721339984836765</v>
      </c>
      <c r="H81" s="33"/>
    </row>
    <row r="82" spans="1:8" ht="16.5" thickBot="1">
      <c r="A82" s="11" t="s">
        <v>21</v>
      </c>
      <c r="B82" s="41">
        <f t="shared" si="2"/>
        <v>0.46188021535170054</v>
      </c>
      <c r="C82" s="41">
        <f t="shared" si="2"/>
        <v>0.3779644730092272</v>
      </c>
      <c r="D82" s="41">
        <f t="shared" si="2"/>
        <v>0.39056673294247163</v>
      </c>
      <c r="E82" s="41">
        <f t="shared" si="2"/>
        <v>0.47809144373375745</v>
      </c>
      <c r="F82" s="41">
        <f t="shared" si="2"/>
        <v>0.3273268353539886</v>
      </c>
      <c r="G82" s="41">
        <f t="shared" si="2"/>
        <v>0.30860669992418382</v>
      </c>
      <c r="H82" s="33"/>
    </row>
    <row r="83" spans="1:8" ht="16.5" thickBot="1">
      <c r="A83" s="11" t="s">
        <v>23</v>
      </c>
      <c r="B83" s="41">
        <f t="shared" si="2"/>
        <v>0.34641016151377541</v>
      </c>
      <c r="C83" s="41">
        <f t="shared" si="2"/>
        <v>0.25197631533948478</v>
      </c>
      <c r="D83" s="41">
        <f t="shared" si="2"/>
        <v>0.39056673294247163</v>
      </c>
      <c r="E83" s="41">
        <f t="shared" si="2"/>
        <v>0.23904572186687872</v>
      </c>
      <c r="F83" s="41">
        <f t="shared" si="2"/>
        <v>0.43643578047198478</v>
      </c>
      <c r="G83" s="41">
        <f t="shared" si="2"/>
        <v>0.46291004988627571</v>
      </c>
      <c r="H83" s="33"/>
    </row>
    <row r="84" spans="1:8" ht="16.5" thickBot="1">
      <c r="A84" s="11" t="s">
        <v>25</v>
      </c>
      <c r="B84" s="41">
        <f t="shared" si="2"/>
        <v>0.34641016151377541</v>
      </c>
      <c r="C84" s="41">
        <f t="shared" si="2"/>
        <v>0.3779644730092272</v>
      </c>
      <c r="D84" s="41">
        <f t="shared" si="2"/>
        <v>0.39056673294247163</v>
      </c>
      <c r="E84" s="41">
        <f t="shared" si="2"/>
        <v>0.47809144373375745</v>
      </c>
      <c r="F84" s="41">
        <f t="shared" si="2"/>
        <v>0.3273268353539886</v>
      </c>
      <c r="G84" s="41">
        <f t="shared" si="2"/>
        <v>0.30860669992418382</v>
      </c>
      <c r="H84" s="33"/>
    </row>
    <row r="86" spans="1:8" ht="15.75" thickBot="1"/>
    <row r="87" spans="1:8" ht="16.5" thickBot="1">
      <c r="A87" s="49" t="s">
        <v>2</v>
      </c>
      <c r="B87" s="50"/>
      <c r="C87" s="5" t="s">
        <v>28</v>
      </c>
      <c r="D87" s="5" t="s">
        <v>29</v>
      </c>
    </row>
    <row r="88" spans="1:8" ht="16.5" thickBot="1">
      <c r="A88" s="48" t="s">
        <v>3</v>
      </c>
      <c r="B88" s="7" t="s">
        <v>4</v>
      </c>
      <c r="C88" s="5" t="s">
        <v>31</v>
      </c>
      <c r="D88" s="5">
        <v>4</v>
      </c>
    </row>
    <row r="89" spans="1:8" ht="32.25" customHeight="1" thickBot="1">
      <c r="A89" s="48" t="s">
        <v>5</v>
      </c>
      <c r="B89" s="7" t="s">
        <v>6</v>
      </c>
      <c r="C89" s="5" t="s">
        <v>31</v>
      </c>
      <c r="D89" s="5">
        <v>2</v>
      </c>
    </row>
    <row r="90" spans="1:8" ht="32.25" customHeight="1" thickBot="1">
      <c r="A90" s="48" t="s">
        <v>7</v>
      </c>
      <c r="B90" s="7" t="s">
        <v>8</v>
      </c>
      <c r="C90" s="5" t="s">
        <v>31</v>
      </c>
      <c r="D90" s="5">
        <v>3</v>
      </c>
    </row>
    <row r="91" spans="1:8" ht="48" customHeight="1" thickBot="1">
      <c r="A91" s="48" t="s">
        <v>9</v>
      </c>
      <c r="B91" s="7" t="s">
        <v>10</v>
      </c>
      <c r="C91" s="5" t="s">
        <v>31</v>
      </c>
      <c r="D91" s="5">
        <v>5</v>
      </c>
    </row>
    <row r="92" spans="1:8" ht="32.25" customHeight="1" thickBot="1">
      <c r="A92" s="48" t="s">
        <v>11</v>
      </c>
      <c r="B92" s="7" t="s">
        <v>12</v>
      </c>
      <c r="C92" s="5" t="s">
        <v>31</v>
      </c>
      <c r="D92" s="5">
        <v>2</v>
      </c>
    </row>
    <row r="93" spans="1:8" ht="48" customHeight="1" thickBot="1">
      <c r="A93" s="48" t="s">
        <v>13</v>
      </c>
      <c r="B93" s="7" t="s">
        <v>14</v>
      </c>
      <c r="C93" s="5" t="s">
        <v>31</v>
      </c>
      <c r="D93" s="5">
        <v>5</v>
      </c>
    </row>
    <row r="95" spans="1:8" ht="15.75" thickBot="1"/>
    <row r="96" spans="1:8" ht="16.5" thickBot="1">
      <c r="A96" s="23"/>
      <c r="B96" s="23" t="s">
        <v>3</v>
      </c>
      <c r="C96" s="23" t="s">
        <v>5</v>
      </c>
      <c r="D96" s="23" t="s">
        <v>7</v>
      </c>
      <c r="E96" s="23" t="s">
        <v>9</v>
      </c>
      <c r="F96" s="24" t="s">
        <v>11</v>
      </c>
      <c r="G96" s="23" t="s">
        <v>13</v>
      </c>
    </row>
    <row r="97" spans="1:7" ht="16.5" thickBot="1">
      <c r="A97" s="11" t="s">
        <v>17</v>
      </c>
      <c r="B97" s="41">
        <f>B80*D88</f>
        <v>2.3094010767585029</v>
      </c>
      <c r="C97" s="42">
        <f>C80*D89</f>
        <v>1.2598815766974241</v>
      </c>
      <c r="D97" s="42">
        <f>D80*D90</f>
        <v>1.5622669317698867</v>
      </c>
      <c r="E97" s="42">
        <f>E80*D91</f>
        <v>2.988071523335984</v>
      </c>
      <c r="F97" s="43">
        <f>F80*D92</f>
        <v>1.091089451179962</v>
      </c>
      <c r="G97" s="44">
        <f>G80*D93</f>
        <v>2.3145502494313783</v>
      </c>
    </row>
    <row r="98" spans="1:7" ht="16.5" thickBot="1">
      <c r="A98" s="11" t="s">
        <v>19</v>
      </c>
      <c r="B98" s="45">
        <f>B81*D88</f>
        <v>1.8475208614068022</v>
      </c>
      <c r="C98" s="42">
        <f>C81*D89</f>
        <v>1.2598815766974241</v>
      </c>
      <c r="D98" s="42">
        <f>D81*D90</f>
        <v>1.5622669317698867</v>
      </c>
      <c r="E98" s="42">
        <f>E81*D91</f>
        <v>1.7928429140015902</v>
      </c>
      <c r="F98" s="43">
        <f>F81*D92</f>
        <v>1.091089451179962</v>
      </c>
      <c r="G98" s="44">
        <f>G81*D93</f>
        <v>3.0860669992418384</v>
      </c>
    </row>
    <row r="99" spans="1:7" ht="16.5" thickBot="1">
      <c r="A99" s="11" t="s">
        <v>21</v>
      </c>
      <c r="B99" s="45">
        <f>B82*D88</f>
        <v>1.8475208614068022</v>
      </c>
      <c r="C99" s="42">
        <f>C82*D89</f>
        <v>0.7559289460184544</v>
      </c>
      <c r="D99" s="42">
        <f>D82*D90</f>
        <v>1.1717001988274149</v>
      </c>
      <c r="E99" s="42">
        <f>E82*D91</f>
        <v>2.3904572186687871</v>
      </c>
      <c r="F99" s="43">
        <f>F82*D92</f>
        <v>0.6546536707079772</v>
      </c>
      <c r="G99" s="44">
        <f>G82*D93</f>
        <v>1.5430334996209192</v>
      </c>
    </row>
    <row r="100" spans="1:7" ht="16.5" thickBot="1">
      <c r="A100" s="11" t="s">
        <v>23</v>
      </c>
      <c r="B100" s="45">
        <f>B83*D88</f>
        <v>1.3856406460551016</v>
      </c>
      <c r="C100" s="42">
        <f>C83*D89</f>
        <v>0.50395263067896956</v>
      </c>
      <c r="D100" s="42">
        <f>D83*D90</f>
        <v>1.1717001988274149</v>
      </c>
      <c r="E100" s="42">
        <f>E83*D91</f>
        <v>1.1952286093343936</v>
      </c>
      <c r="F100" s="43">
        <f>F83*D92</f>
        <v>0.87287156094396956</v>
      </c>
      <c r="G100" s="44">
        <f>G83*D93</f>
        <v>2.3145502494313783</v>
      </c>
    </row>
    <row r="101" spans="1:7" ht="16.5" thickBot="1">
      <c r="A101" s="11" t="s">
        <v>25</v>
      </c>
      <c r="B101" s="45">
        <f>B84*D88</f>
        <v>1.3856406460551016</v>
      </c>
      <c r="C101" s="42">
        <f>C84*D89</f>
        <v>0.7559289460184544</v>
      </c>
      <c r="D101" s="42">
        <f>D84*D90</f>
        <v>1.1717001988274149</v>
      </c>
      <c r="E101" s="42">
        <f>E84*D91</f>
        <v>2.3904572186687871</v>
      </c>
      <c r="F101" s="43">
        <f>F84*D92</f>
        <v>0.6546536707079772</v>
      </c>
      <c r="G101" s="44">
        <f t="shared" ref="G101" si="3">G84*D97</f>
        <v>0.48212604221418481</v>
      </c>
    </row>
    <row r="104" spans="1:7" ht="31.5">
      <c r="A104" s="37" t="s">
        <v>50</v>
      </c>
    </row>
    <row r="106" spans="1:7" ht="15" customHeight="1">
      <c r="A106" s="51" t="s">
        <v>51</v>
      </c>
      <c r="B106" s="51"/>
    </row>
    <row r="107" spans="1:7">
      <c r="A107" s="51"/>
      <c r="B107" s="51"/>
    </row>
    <row r="108" spans="1:7">
      <c r="A108" s="51"/>
      <c r="B108" s="51"/>
    </row>
    <row r="109" spans="1:7">
      <c r="A109" s="51"/>
      <c r="B109" s="51"/>
    </row>
    <row r="110" spans="1:7">
      <c r="A110" s="51"/>
      <c r="B110" s="51"/>
    </row>
    <row r="112" spans="1:7" ht="15.75">
      <c r="A112" s="38" t="s">
        <v>52</v>
      </c>
    </row>
    <row r="113" spans="1:8" ht="15.75">
      <c r="A113" s="38" t="s">
        <v>53</v>
      </c>
    </row>
    <row r="114" spans="1:8" ht="15.75" thickBot="1"/>
    <row r="115" spans="1:8" ht="16.5" customHeight="1" thickBot="1">
      <c r="A115" s="23"/>
      <c r="B115" s="23" t="s">
        <v>3</v>
      </c>
      <c r="C115" s="23" t="s">
        <v>5</v>
      </c>
      <c r="D115" s="23" t="s">
        <v>7</v>
      </c>
      <c r="E115" s="23" t="s">
        <v>9</v>
      </c>
      <c r="F115" s="24" t="s">
        <v>11</v>
      </c>
      <c r="G115" s="23" t="s">
        <v>13</v>
      </c>
      <c r="H115" s="53" t="s">
        <v>49</v>
      </c>
    </row>
    <row r="116" spans="1:8" ht="16.5" thickBot="1">
      <c r="A116" s="11" t="s">
        <v>54</v>
      </c>
      <c r="B116" s="41">
        <f>MAX(B97:B101)</f>
        <v>2.3094010767585029</v>
      </c>
      <c r="C116" s="41">
        <f t="shared" ref="C116:G116" si="4">MAX(C97:C101)</f>
        <v>1.2598815766974241</v>
      </c>
      <c r="D116" s="41">
        <f t="shared" si="4"/>
        <v>1.5622669317698867</v>
      </c>
      <c r="E116" s="41">
        <f t="shared" si="4"/>
        <v>2.988071523335984</v>
      </c>
      <c r="F116" s="41">
        <f t="shared" si="4"/>
        <v>1.091089451179962</v>
      </c>
      <c r="G116" s="41">
        <f t="shared" si="4"/>
        <v>3.0860669992418384</v>
      </c>
      <c r="H116" s="53"/>
    </row>
    <row r="117" spans="1:8" ht="16.5" thickBot="1">
      <c r="A117" s="11" t="s">
        <v>55</v>
      </c>
      <c r="B117" s="45">
        <f>MIN(B97:B101)</f>
        <v>1.3856406460551016</v>
      </c>
      <c r="C117" s="45">
        <f t="shared" ref="C117:G117" si="5">MIN(C97:C101)</f>
        <v>0.50395263067896956</v>
      </c>
      <c r="D117" s="45">
        <f t="shared" si="5"/>
        <v>1.1717001988274149</v>
      </c>
      <c r="E117" s="45">
        <f t="shared" si="5"/>
        <v>1.1952286093343936</v>
      </c>
      <c r="F117" s="45">
        <f t="shared" si="5"/>
        <v>0.6546536707079772</v>
      </c>
      <c r="G117" s="45">
        <f t="shared" si="5"/>
        <v>0.48212604221418481</v>
      </c>
      <c r="H117" s="53"/>
    </row>
    <row r="118" spans="1:8">
      <c r="H118" s="32"/>
    </row>
    <row r="119" spans="1:8">
      <c r="H119" s="32"/>
    </row>
    <row r="120" spans="1:8" ht="34.5" customHeight="1">
      <c r="A120" s="39" t="s">
        <v>56</v>
      </c>
      <c r="H120" s="32"/>
    </row>
    <row r="122" spans="1:8" ht="15" customHeight="1">
      <c r="A122" s="52" t="s">
        <v>57</v>
      </c>
      <c r="B122" s="52"/>
      <c r="C122" s="52"/>
    </row>
    <row r="123" spans="1:8">
      <c r="A123" s="52"/>
      <c r="B123" s="52"/>
      <c r="C123" s="52"/>
    </row>
    <row r="124" spans="1:8">
      <c r="A124" s="52"/>
      <c r="B124" s="52"/>
      <c r="C124" s="52"/>
    </row>
    <row r="125" spans="1:8">
      <c r="A125" s="52"/>
      <c r="B125" s="52"/>
      <c r="C125" s="52"/>
    </row>
    <row r="126" spans="1:8">
      <c r="A126" s="52"/>
      <c r="B126" s="52"/>
      <c r="C126" s="52"/>
    </row>
    <row r="127" spans="1:8">
      <c r="A127" s="52"/>
      <c r="B127" s="52"/>
      <c r="C127" s="52"/>
    </row>
    <row r="128" spans="1:8" ht="15.75" thickBot="1"/>
    <row r="129" spans="1:7" ht="16.5" thickBot="1">
      <c r="A129" s="23"/>
      <c r="B129" s="23" t="s">
        <v>3</v>
      </c>
      <c r="C129" s="23" t="s">
        <v>5</v>
      </c>
      <c r="D129" s="23" t="s">
        <v>7</v>
      </c>
      <c r="E129" s="23" t="s">
        <v>9</v>
      </c>
      <c r="F129" s="24" t="s">
        <v>11</v>
      </c>
      <c r="G129" s="23" t="s">
        <v>13</v>
      </c>
    </row>
    <row r="130" spans="1:7" ht="16.5" thickBot="1">
      <c r="A130" s="11" t="s">
        <v>17</v>
      </c>
      <c r="B130" s="41">
        <f>B68</f>
        <v>0.57735026918962573</v>
      </c>
      <c r="C130" s="41">
        <f>C68</f>
        <v>0.62994078834871203</v>
      </c>
      <c r="D130" s="41">
        <f>D68</f>
        <v>0.52075564392329554</v>
      </c>
      <c r="E130" s="41">
        <f>E68</f>
        <v>0.59761430466719678</v>
      </c>
      <c r="F130" s="41">
        <f>F68</f>
        <v>0.54554472558998102</v>
      </c>
      <c r="G130" s="41">
        <f>G68</f>
        <v>0.46291004988627571</v>
      </c>
    </row>
    <row r="131" spans="1:7" ht="16.5" thickBot="1">
      <c r="A131" s="11" t="s">
        <v>19</v>
      </c>
      <c r="B131" s="41">
        <f t="shared" ref="B131:G134" si="6">B69</f>
        <v>0.46188021535170054</v>
      </c>
      <c r="C131" s="41">
        <f t="shared" si="6"/>
        <v>0.62994078834871203</v>
      </c>
      <c r="D131" s="41">
        <f t="shared" si="6"/>
        <v>0.52075564392329554</v>
      </c>
      <c r="E131" s="41">
        <f t="shared" si="6"/>
        <v>0.35856858280031806</v>
      </c>
      <c r="F131" s="41">
        <f t="shared" si="6"/>
        <v>0.54554472558998102</v>
      </c>
      <c r="G131" s="41">
        <f t="shared" si="6"/>
        <v>0.61721339984836765</v>
      </c>
    </row>
    <row r="132" spans="1:7" ht="16.5" thickBot="1">
      <c r="A132" s="11" t="s">
        <v>21</v>
      </c>
      <c r="B132" s="41">
        <f t="shared" si="6"/>
        <v>0.46188021535170054</v>
      </c>
      <c r="C132" s="41">
        <f t="shared" si="6"/>
        <v>0.3779644730092272</v>
      </c>
      <c r="D132" s="41">
        <f t="shared" si="6"/>
        <v>0.39056673294247163</v>
      </c>
      <c r="E132" s="41">
        <f t="shared" si="6"/>
        <v>0.47809144373375745</v>
      </c>
      <c r="F132" s="41">
        <f t="shared" si="6"/>
        <v>0.3273268353539886</v>
      </c>
      <c r="G132" s="41">
        <f t="shared" si="6"/>
        <v>0.30860669992418382</v>
      </c>
    </row>
    <row r="133" spans="1:7" ht="16.5" thickBot="1">
      <c r="A133" s="11" t="s">
        <v>23</v>
      </c>
      <c r="B133" s="41">
        <f t="shared" si="6"/>
        <v>0.34641016151377541</v>
      </c>
      <c r="C133" s="41">
        <f t="shared" si="6"/>
        <v>0.25197631533948478</v>
      </c>
      <c r="D133" s="41">
        <f t="shared" si="6"/>
        <v>0.39056673294247163</v>
      </c>
      <c r="E133" s="41">
        <f t="shared" si="6"/>
        <v>0.23904572186687872</v>
      </c>
      <c r="F133" s="41">
        <f t="shared" si="6"/>
        <v>0.43643578047198478</v>
      </c>
      <c r="G133" s="41">
        <f t="shared" si="6"/>
        <v>0.46291004988627571</v>
      </c>
    </row>
    <row r="134" spans="1:7" ht="16.5" thickBot="1">
      <c r="A134" s="11" t="s">
        <v>25</v>
      </c>
      <c r="B134" s="41">
        <f t="shared" si="6"/>
        <v>0.34641016151377541</v>
      </c>
      <c r="C134" s="41">
        <f t="shared" si="6"/>
        <v>0.3779644730092272</v>
      </c>
      <c r="D134" s="41">
        <f t="shared" si="6"/>
        <v>0.39056673294247163</v>
      </c>
      <c r="E134" s="41">
        <f t="shared" si="6"/>
        <v>0.47809144373375745</v>
      </c>
      <c r="F134" s="41">
        <f t="shared" si="6"/>
        <v>0.3273268353539886</v>
      </c>
      <c r="G134" s="41">
        <f t="shared" si="6"/>
        <v>0.30860669992418382</v>
      </c>
    </row>
    <row r="136" spans="1:7" ht="15.75" thickBot="1"/>
    <row r="137" spans="1:7" ht="16.5" thickBot="1">
      <c r="A137" s="23"/>
      <c r="B137" s="23" t="s">
        <v>3</v>
      </c>
      <c r="C137" s="23" t="s">
        <v>5</v>
      </c>
      <c r="D137" s="23" t="s">
        <v>7</v>
      </c>
      <c r="E137" s="23" t="s">
        <v>9</v>
      </c>
      <c r="F137" s="24" t="s">
        <v>11</v>
      </c>
      <c r="G137" s="23" t="s">
        <v>13</v>
      </c>
    </row>
    <row r="138" spans="1:7" ht="16.5" thickBot="1">
      <c r="A138" s="11" t="s">
        <v>54</v>
      </c>
      <c r="B138" s="41">
        <f>B116</f>
        <v>2.3094010767585029</v>
      </c>
      <c r="C138" s="42">
        <f t="shared" ref="B138:H139" si="7">C116</f>
        <v>1.2598815766974241</v>
      </c>
      <c r="D138" s="42">
        <f t="shared" si="7"/>
        <v>1.5622669317698867</v>
      </c>
      <c r="E138" s="42">
        <f t="shared" si="7"/>
        <v>2.988071523335984</v>
      </c>
      <c r="F138" s="43">
        <f t="shared" si="7"/>
        <v>1.091089451179962</v>
      </c>
      <c r="G138" s="44">
        <f t="shared" si="7"/>
        <v>3.0860669992418384</v>
      </c>
    </row>
    <row r="139" spans="1:7" ht="16.5" thickBot="1">
      <c r="A139" s="11" t="s">
        <v>55</v>
      </c>
      <c r="B139" s="45">
        <f t="shared" si="7"/>
        <v>1.3856406460551016</v>
      </c>
      <c r="C139" s="42">
        <f t="shared" si="7"/>
        <v>0.50395263067896956</v>
      </c>
      <c r="D139" s="42">
        <f t="shared" si="7"/>
        <v>1.1717001988274149</v>
      </c>
      <c r="E139" s="42">
        <f t="shared" si="7"/>
        <v>1.1952286093343936</v>
      </c>
      <c r="F139" s="43">
        <f t="shared" si="7"/>
        <v>0.6546536707079772</v>
      </c>
      <c r="G139" s="44">
        <f t="shared" si="7"/>
        <v>0.48212604221418481</v>
      </c>
    </row>
    <row r="141" spans="1:7" ht="15.75" thickBot="1"/>
    <row r="142" spans="1:7" ht="16.5" thickBot="1">
      <c r="A142" s="23"/>
      <c r="B142" s="23" t="s">
        <v>58</v>
      </c>
      <c r="C142" s="23" t="s">
        <v>59</v>
      </c>
      <c r="D142" s="23" t="s">
        <v>60</v>
      </c>
      <c r="E142" t="s">
        <v>61</v>
      </c>
    </row>
    <row r="143" spans="1:7" ht="16.5" thickBot="1">
      <c r="A143" s="11" t="s">
        <v>17</v>
      </c>
      <c r="B143" s="64">
        <f>SQRT((B130-B138)^2)+((C130-C138)^2)+((D130-D138)^2)+((E130-E138)^2)+((F130-F138)^2)+((G130-G138)^2)</f>
        <v>16.106479109963281</v>
      </c>
      <c r="C143" s="35">
        <f>SQRT((B130-B139)^2)+((C130-C139)^2)+((D130-D139)^2)+((E130-E139)^2)+((F130-F139)^2)+((G130-G139)^2)</f>
        <v>1.617309079706579</v>
      </c>
      <c r="D143" s="47">
        <f>C143/(B143+C143)</f>
        <v>9.1250756463520141E-2</v>
      </c>
    </row>
    <row r="144" spans="1:7" ht="16.5" thickBot="1">
      <c r="A144" s="11" t="s">
        <v>19</v>
      </c>
      <c r="B144" s="64">
        <f>SQRT((B131-B138)^2)+((C131-C138)^2)+((D131-D138)^2)+((E131-E138)^2)+((F131-F138)^2)+((G131-G138)^2)</f>
        <v>16.63623487808692</v>
      </c>
      <c r="C144" s="35">
        <f>SQRT((B131-B139)^2)+((C131-C139)^2)+((D131-D139)^2)+((E131-E139)^2)+((F131-F139)^2)+((G131-G139)^2)</f>
        <v>2.0935156162330868</v>
      </c>
      <c r="D144" s="47">
        <f t="shared" ref="D144:D147" si="8">C144/(B144+C144)</f>
        <v>0.11177488012282744</v>
      </c>
    </row>
    <row r="145" spans="1:4" ht="16.5" thickBot="1">
      <c r="A145" s="11" t="s">
        <v>21</v>
      </c>
      <c r="B145" s="64">
        <f>SQRT((B132-B138)^2)+((C132-C138)^2)+((D132-D138)^2)+((E132-E138)^2)+((F132-F138)^2)+((G132-G138)^2)</f>
        <v>18.595799042735834</v>
      </c>
      <c r="C145" s="35">
        <f>SQRT((B132-B139)^2)+((C132-C139)^2)+((D132-D139)^2)+((E132-E139)^2)+((F132-F139)^2)+((G132-G139)^2)</f>
        <v>2.2013404716791669</v>
      </c>
      <c r="D145" s="47">
        <f t="shared" si="8"/>
        <v>0.10584823312616451</v>
      </c>
    </row>
    <row r="146" spans="1:4" ht="16.5" thickBot="1">
      <c r="A146" s="11" t="s">
        <v>23</v>
      </c>
      <c r="B146" s="64">
        <f>SQRT((B133-B138)^2)+((C133-C138)^2)+((D133-D138)^2)+((E133-E138)^2)+((F133-F138)^2)+((G133-G138)^2)</f>
        <v>19.218411953716618</v>
      </c>
      <c r="C146" s="35">
        <f>SQRT((B133-B139)^2)+((C133-C139)^2)+((D133-D139)^2)+((E133-E139)^2)+((F133-F139)^2)+((G133-G139)^2)</f>
        <v>2.6751660558247217</v>
      </c>
      <c r="D146" s="47">
        <f>C146/(B146+C146)</f>
        <v>0.12218953222990184</v>
      </c>
    </row>
    <row r="147" spans="1:4" ht="16.5" thickBot="1">
      <c r="A147" s="11" t="s">
        <v>25</v>
      </c>
      <c r="B147" s="64">
        <f>SQRT((B134-B138)^2)+((C134-C138)^2)+((D134-D138)^2)+((E134-E138)^2)+((F134-F138)^2)+((G134-G138)^2)</f>
        <v>18.711269096573758</v>
      </c>
      <c r="C147" s="35">
        <f>SQRT((B134-B139)^2)+((C134-C139)^2)+((D134-D139)^2)+((E134-E139)^2)+((F134-F139)^2)+((G134-G139)^2)</f>
        <v>2.3168105255170923</v>
      </c>
      <c r="D147" s="47">
        <f t="shared" si="8"/>
        <v>0.11017699034595575</v>
      </c>
    </row>
    <row r="150" spans="1:4" ht="15.75">
      <c r="A150" s="40" t="s">
        <v>62</v>
      </c>
    </row>
    <row r="152" spans="1:4" ht="15.75">
      <c r="A152" s="40" t="s">
        <v>65</v>
      </c>
    </row>
  </sheetData>
  <mergeCells count="21">
    <mergeCell ref="H115:H117"/>
    <mergeCell ref="A122:C127"/>
    <mergeCell ref="A74:B74"/>
    <mergeCell ref="H39:H45"/>
    <mergeCell ref="A47:B49"/>
    <mergeCell ref="H67:H72"/>
    <mergeCell ref="A76:B77"/>
    <mergeCell ref="A87:B87"/>
    <mergeCell ref="A106:B110"/>
    <mergeCell ref="A14:B14"/>
    <mergeCell ref="A16:B16"/>
    <mergeCell ref="C16:C21"/>
    <mergeCell ref="A24:B24"/>
    <mergeCell ref="H26:H31"/>
    <mergeCell ref="A36:B37"/>
    <mergeCell ref="A1:M1"/>
    <mergeCell ref="A2:M2"/>
    <mergeCell ref="A4:B4"/>
    <mergeCell ref="A6:B6"/>
    <mergeCell ref="E6:E12"/>
    <mergeCell ref="F6: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opLeftCell="A132" workbookViewId="0">
      <selection activeCell="I155" sqref="I155"/>
    </sheetView>
  </sheetViews>
  <sheetFormatPr defaultRowHeight="15"/>
  <cols>
    <col min="1" max="1" width="31" customWidth="1"/>
    <col min="2" max="2" width="23.140625" bestFit="1" customWidth="1"/>
    <col min="3" max="3" width="11.85546875" customWidth="1"/>
    <col min="4" max="4" width="14.140625" bestFit="1" customWidth="1"/>
    <col min="5" max="5" width="9.85546875" customWidth="1"/>
    <col min="6" max="6" width="13.140625" bestFit="1" customWidth="1"/>
    <col min="7" max="7" width="12.42578125" customWidth="1"/>
  </cols>
  <sheetData>
    <row r="1" spans="1:13" ht="23.25">
      <c r="A1" s="59" t="s">
        <v>27</v>
      </c>
      <c r="B1" s="59"/>
      <c r="C1" s="59"/>
      <c r="D1" s="59"/>
      <c r="E1" s="59"/>
      <c r="F1" s="59"/>
      <c r="G1" s="59"/>
      <c r="H1" s="59"/>
      <c r="I1" s="59"/>
      <c r="J1" s="59"/>
      <c r="K1" s="59"/>
      <c r="L1" s="59"/>
      <c r="M1" s="59"/>
    </row>
    <row r="2" spans="1:13" ht="23.25">
      <c r="A2" s="59" t="s">
        <v>0</v>
      </c>
      <c r="B2" s="59"/>
      <c r="C2" s="59"/>
      <c r="D2" s="59"/>
      <c r="E2" s="59"/>
      <c r="F2" s="59"/>
      <c r="G2" s="59"/>
      <c r="H2" s="59"/>
      <c r="I2" s="59"/>
      <c r="J2" s="59"/>
      <c r="K2" s="59"/>
      <c r="L2" s="59"/>
      <c r="M2" s="59"/>
    </row>
    <row r="3" spans="1:13">
      <c r="A3" s="1"/>
      <c r="B3" s="1"/>
      <c r="C3" s="1"/>
      <c r="D3" s="1"/>
      <c r="E3" s="2"/>
      <c r="F3" s="1"/>
      <c r="G3" s="1"/>
      <c r="H3" s="1"/>
      <c r="I3" s="1"/>
      <c r="J3" s="1"/>
      <c r="K3" s="1"/>
      <c r="L3" s="1"/>
      <c r="M3" s="1"/>
    </row>
    <row r="4" spans="1:13" ht="18.75">
      <c r="A4" s="63" t="s">
        <v>1</v>
      </c>
      <c r="B4" s="63"/>
      <c r="C4" s="3"/>
      <c r="D4" s="3"/>
      <c r="E4" s="3"/>
      <c r="F4" s="3"/>
      <c r="G4" s="3"/>
      <c r="H4" s="3"/>
      <c r="I4" s="3"/>
      <c r="J4" s="3"/>
      <c r="K4" s="3"/>
      <c r="L4" s="3"/>
      <c r="M4" s="3"/>
    </row>
    <row r="5" spans="1:13" ht="15.75" thickBot="1">
      <c r="A5" s="1"/>
      <c r="B5" s="1"/>
      <c r="C5" s="1"/>
      <c r="D5" s="1"/>
      <c r="E5" s="1"/>
      <c r="F5" s="1"/>
      <c r="G5" s="1"/>
      <c r="H5" s="1"/>
      <c r="I5" s="1"/>
      <c r="J5" s="1"/>
      <c r="K5" s="1"/>
      <c r="L5" s="1"/>
      <c r="M5" s="1"/>
    </row>
    <row r="6" spans="1:13" ht="32.25" customHeight="1" thickBot="1">
      <c r="A6" s="49" t="s">
        <v>2</v>
      </c>
      <c r="B6" s="50"/>
      <c r="C6" s="5" t="s">
        <v>28</v>
      </c>
      <c r="D6" s="5" t="s">
        <v>29</v>
      </c>
      <c r="E6" s="54" t="s">
        <v>41</v>
      </c>
      <c r="F6" s="60" t="s">
        <v>30</v>
      </c>
      <c r="G6" s="60"/>
      <c r="H6" s="60"/>
      <c r="I6" s="60"/>
      <c r="J6" s="60"/>
      <c r="K6" s="1"/>
      <c r="L6" s="1"/>
      <c r="M6" s="1"/>
    </row>
    <row r="7" spans="1:13" ht="16.5" thickBot="1">
      <c r="A7" s="6" t="s">
        <v>3</v>
      </c>
      <c r="B7" s="7" t="s">
        <v>4</v>
      </c>
      <c r="C7" s="5" t="s">
        <v>31</v>
      </c>
      <c r="D7" s="5">
        <v>4</v>
      </c>
      <c r="E7" s="54"/>
      <c r="F7" s="60"/>
      <c r="G7" s="60"/>
      <c r="H7" s="60"/>
      <c r="I7" s="60"/>
      <c r="J7" s="60"/>
      <c r="K7" s="1"/>
      <c r="L7" s="1"/>
      <c r="M7" s="1"/>
    </row>
    <row r="8" spans="1:13" ht="16.5" thickBot="1">
      <c r="A8" s="6" t="s">
        <v>5</v>
      </c>
      <c r="B8" s="7" t="s">
        <v>6</v>
      </c>
      <c r="C8" s="5" t="s">
        <v>31</v>
      </c>
      <c r="D8" s="5">
        <v>2</v>
      </c>
      <c r="E8" s="54"/>
      <c r="F8" s="60"/>
      <c r="G8" s="60"/>
      <c r="H8" s="60"/>
      <c r="I8" s="60"/>
      <c r="J8" s="60"/>
      <c r="K8" s="1"/>
      <c r="L8" s="1"/>
      <c r="M8" s="1"/>
    </row>
    <row r="9" spans="1:13" ht="16.5" thickBot="1">
      <c r="A9" s="6" t="s">
        <v>7</v>
      </c>
      <c r="B9" s="7" t="s">
        <v>8</v>
      </c>
      <c r="C9" s="5" t="s">
        <v>31</v>
      </c>
      <c r="D9" s="5">
        <v>3</v>
      </c>
      <c r="E9" s="54"/>
      <c r="F9" s="60"/>
      <c r="G9" s="60"/>
      <c r="H9" s="60"/>
      <c r="I9" s="60"/>
      <c r="J9" s="60"/>
      <c r="K9" s="1"/>
      <c r="L9" s="1"/>
      <c r="M9" s="1"/>
    </row>
    <row r="10" spans="1:13" ht="16.5" customHeight="1" thickBot="1">
      <c r="A10" s="6" t="s">
        <v>9</v>
      </c>
      <c r="B10" s="7" t="s">
        <v>10</v>
      </c>
      <c r="C10" s="5" t="s">
        <v>31</v>
      </c>
      <c r="D10" s="5">
        <v>5</v>
      </c>
      <c r="E10" s="54"/>
      <c r="F10" s="1"/>
      <c r="G10" s="1"/>
      <c r="H10" s="1"/>
      <c r="I10" s="1"/>
      <c r="J10" s="1"/>
      <c r="K10" s="1"/>
      <c r="L10" s="1"/>
      <c r="M10" s="1"/>
    </row>
    <row r="11" spans="1:13" ht="16.5" thickBot="1">
      <c r="A11" s="6" t="s">
        <v>11</v>
      </c>
      <c r="B11" s="7" t="s">
        <v>12</v>
      </c>
      <c r="C11" s="5" t="s">
        <v>31</v>
      </c>
      <c r="D11" s="5">
        <v>2</v>
      </c>
      <c r="E11" s="54"/>
      <c r="F11" s="1"/>
      <c r="G11" s="1"/>
      <c r="H11" s="1"/>
      <c r="I11" s="1"/>
      <c r="J11" s="1"/>
      <c r="K11" s="1"/>
      <c r="L11" s="1"/>
      <c r="M11" s="1"/>
    </row>
    <row r="12" spans="1:13" ht="20.25" customHeight="1" thickBot="1">
      <c r="A12" s="6" t="s">
        <v>13</v>
      </c>
      <c r="B12" s="7" t="s">
        <v>14</v>
      </c>
      <c r="C12" s="5" t="s">
        <v>31</v>
      </c>
      <c r="D12" s="5">
        <v>5</v>
      </c>
      <c r="E12" s="54"/>
      <c r="F12" s="1"/>
      <c r="G12" s="1"/>
      <c r="H12" s="1"/>
      <c r="I12" s="1"/>
      <c r="J12" s="1"/>
      <c r="K12" s="1"/>
      <c r="L12" s="1"/>
      <c r="M12" s="1"/>
    </row>
    <row r="13" spans="1:13">
      <c r="A13" s="1"/>
      <c r="B13" s="1"/>
      <c r="C13" s="1"/>
      <c r="D13" s="1"/>
      <c r="E13" s="1"/>
      <c r="F13" s="1"/>
      <c r="G13" s="1"/>
      <c r="H13" s="1"/>
      <c r="I13" s="1"/>
      <c r="J13" s="1"/>
      <c r="K13" s="1"/>
      <c r="L13" s="1"/>
      <c r="M13" s="1"/>
    </row>
    <row r="14" spans="1:13" ht="22.5" customHeight="1">
      <c r="A14" s="62" t="s">
        <v>15</v>
      </c>
      <c r="B14" s="62"/>
      <c r="C14" s="8"/>
      <c r="D14" s="1"/>
      <c r="E14" s="1"/>
      <c r="F14" s="1"/>
      <c r="G14" s="1"/>
      <c r="H14" s="1"/>
      <c r="I14" s="1"/>
      <c r="J14" s="1"/>
      <c r="K14" s="1"/>
      <c r="L14" s="1"/>
      <c r="M14" s="1"/>
    </row>
    <row r="15" spans="1:13" ht="15.75" thickBot="1">
      <c r="A15" s="1"/>
      <c r="B15" s="1"/>
      <c r="C15" s="1"/>
      <c r="D15" s="1"/>
      <c r="E15" s="1"/>
      <c r="F15" s="1"/>
      <c r="G15" s="1"/>
      <c r="H15" s="1"/>
      <c r="I15" s="1"/>
      <c r="J15" s="1"/>
      <c r="K15" s="1"/>
      <c r="L15" s="1"/>
      <c r="M15" s="1"/>
    </row>
    <row r="16" spans="1:13" ht="48" customHeight="1" thickBot="1">
      <c r="A16" s="61" t="s">
        <v>16</v>
      </c>
      <c r="B16" s="61"/>
      <c r="C16" s="54" t="s">
        <v>40</v>
      </c>
      <c r="D16" s="1"/>
      <c r="E16" s="1"/>
      <c r="F16" s="1"/>
      <c r="G16" s="1"/>
      <c r="H16" s="1"/>
      <c r="I16" s="1"/>
      <c r="J16" s="1"/>
      <c r="K16" s="1"/>
      <c r="L16" s="1"/>
      <c r="M16" s="1"/>
    </row>
    <row r="17" spans="1:13" ht="16.5" thickBot="1">
      <c r="A17" s="4" t="s">
        <v>17</v>
      </c>
      <c r="B17" s="10" t="s">
        <v>18</v>
      </c>
      <c r="C17" s="54"/>
      <c r="D17" s="1"/>
      <c r="E17" s="1"/>
      <c r="F17" s="1"/>
      <c r="G17" s="1"/>
      <c r="H17" s="1"/>
      <c r="I17" s="1"/>
      <c r="J17" s="1"/>
      <c r="K17" s="1"/>
      <c r="L17" s="1"/>
      <c r="M17" s="1"/>
    </row>
    <row r="18" spans="1:13" ht="17.25" customHeight="1" thickBot="1">
      <c r="A18" s="4" t="s">
        <v>19</v>
      </c>
      <c r="B18" s="10" t="s">
        <v>20</v>
      </c>
      <c r="C18" s="54"/>
      <c r="D18" s="1"/>
      <c r="E18" s="1"/>
      <c r="F18" s="1"/>
      <c r="G18" s="1"/>
      <c r="H18" s="1"/>
      <c r="I18" s="1"/>
      <c r="J18" s="1"/>
      <c r="K18" s="1"/>
      <c r="L18" s="1"/>
      <c r="M18" s="1"/>
    </row>
    <row r="19" spans="1:13" ht="18.75" customHeight="1" thickBot="1">
      <c r="A19" s="4" t="s">
        <v>21</v>
      </c>
      <c r="B19" s="10" t="s">
        <v>22</v>
      </c>
      <c r="C19" s="54"/>
      <c r="D19" s="1"/>
      <c r="E19" s="1"/>
      <c r="F19" s="1"/>
      <c r="G19" s="1"/>
      <c r="H19" s="1"/>
      <c r="I19" s="1"/>
      <c r="J19" s="1"/>
      <c r="K19" s="1"/>
    </row>
    <row r="20" spans="1:13" ht="17.25" customHeight="1" thickBot="1">
      <c r="A20" s="4" t="s">
        <v>23</v>
      </c>
      <c r="B20" s="10" t="s">
        <v>24</v>
      </c>
      <c r="C20" s="54"/>
      <c r="D20" s="1"/>
      <c r="E20" s="1"/>
      <c r="F20" s="1"/>
      <c r="G20" s="1"/>
      <c r="H20" s="1"/>
      <c r="I20" s="1"/>
      <c r="J20" s="1"/>
      <c r="K20" s="1"/>
      <c r="L20" s="1"/>
      <c r="M20" s="1"/>
    </row>
    <row r="21" spans="1:13" ht="21" customHeight="1" thickBot="1">
      <c r="A21" s="4" t="s">
        <v>25</v>
      </c>
      <c r="B21" s="10" t="s">
        <v>26</v>
      </c>
      <c r="C21" s="54"/>
      <c r="D21" s="1"/>
      <c r="E21" s="1"/>
      <c r="F21" s="1"/>
      <c r="G21" s="1"/>
      <c r="H21" s="1"/>
      <c r="I21" s="1"/>
      <c r="J21" s="1"/>
      <c r="K21" s="1"/>
      <c r="L21" s="1"/>
      <c r="M21" s="1"/>
    </row>
    <row r="22" spans="1:13">
      <c r="C22" s="32"/>
    </row>
    <row r="24" spans="1:13" ht="23.25" customHeight="1">
      <c r="A24" s="56" t="s">
        <v>32</v>
      </c>
      <c r="B24" s="56"/>
      <c r="C24" s="9"/>
      <c r="D24" s="9"/>
      <c r="E24" s="9"/>
      <c r="F24" s="9"/>
      <c r="G24" s="9"/>
    </row>
    <row r="25" spans="1:13" ht="16.5" thickBot="1">
      <c r="A25" s="9"/>
      <c r="B25" s="21" t="s">
        <v>4</v>
      </c>
      <c r="C25" s="21" t="s">
        <v>6</v>
      </c>
      <c r="D25" s="21" t="s">
        <v>8</v>
      </c>
      <c r="E25" s="21" t="s">
        <v>33</v>
      </c>
      <c r="F25" s="21" t="s">
        <v>12</v>
      </c>
      <c r="G25" s="21" t="s">
        <v>34</v>
      </c>
    </row>
    <row r="26" spans="1:13" ht="16.5" thickBot="1">
      <c r="A26" s="23"/>
      <c r="B26" s="23" t="s">
        <v>3</v>
      </c>
      <c r="C26" s="23" t="s">
        <v>5</v>
      </c>
      <c r="D26" s="23" t="s">
        <v>7</v>
      </c>
      <c r="E26" s="23" t="s">
        <v>9</v>
      </c>
      <c r="F26" s="24" t="s">
        <v>11</v>
      </c>
      <c r="G26" s="23" t="s">
        <v>13</v>
      </c>
      <c r="H26" s="54" t="s">
        <v>42</v>
      </c>
    </row>
    <row r="27" spans="1:13" ht="16.5" thickBot="1">
      <c r="A27" s="11" t="s">
        <v>17</v>
      </c>
      <c r="B27" s="12">
        <v>3</v>
      </c>
      <c r="C27" s="13">
        <v>2</v>
      </c>
      <c r="D27" s="13">
        <v>3</v>
      </c>
      <c r="E27" s="13">
        <v>2</v>
      </c>
      <c r="F27" s="16">
        <v>4</v>
      </c>
      <c r="G27" s="18">
        <v>3</v>
      </c>
      <c r="H27" s="54"/>
    </row>
    <row r="28" spans="1:13" ht="16.5" thickBot="1">
      <c r="A28" s="11" t="s">
        <v>19</v>
      </c>
      <c r="B28" s="14">
        <v>4</v>
      </c>
      <c r="C28" s="15">
        <v>5</v>
      </c>
      <c r="D28" s="15">
        <v>4</v>
      </c>
      <c r="E28" s="15">
        <v>3</v>
      </c>
      <c r="F28" s="17">
        <v>5</v>
      </c>
      <c r="G28" s="18">
        <v>4</v>
      </c>
      <c r="H28" s="54"/>
    </row>
    <row r="29" spans="1:13" ht="16.5" thickBot="1">
      <c r="A29" s="11" t="s">
        <v>21</v>
      </c>
      <c r="B29" s="14">
        <v>4</v>
      </c>
      <c r="C29" s="15">
        <v>3</v>
      </c>
      <c r="D29" s="15">
        <v>3</v>
      </c>
      <c r="E29" s="15">
        <v>4</v>
      </c>
      <c r="F29" s="17">
        <v>3</v>
      </c>
      <c r="G29" s="18">
        <v>2</v>
      </c>
      <c r="H29" s="54"/>
    </row>
    <row r="30" spans="1:13" ht="16.5" thickBot="1">
      <c r="A30" s="11" t="s">
        <v>23</v>
      </c>
      <c r="B30" s="14">
        <v>5</v>
      </c>
      <c r="C30" s="15">
        <v>5</v>
      </c>
      <c r="D30" s="15">
        <v>4</v>
      </c>
      <c r="E30" s="15">
        <v>5</v>
      </c>
      <c r="F30" s="17">
        <v>5</v>
      </c>
      <c r="G30" s="18">
        <v>3</v>
      </c>
      <c r="H30" s="54"/>
    </row>
    <row r="31" spans="1:13" ht="16.5" thickBot="1">
      <c r="A31" s="11" t="s">
        <v>25</v>
      </c>
      <c r="B31" s="14">
        <v>3</v>
      </c>
      <c r="C31" s="15">
        <v>3</v>
      </c>
      <c r="D31" s="15">
        <v>3</v>
      </c>
      <c r="E31" s="15">
        <v>4</v>
      </c>
      <c r="F31" s="17">
        <v>3</v>
      </c>
      <c r="G31" s="19">
        <v>2</v>
      </c>
      <c r="H31" s="54"/>
    </row>
    <row r="32" spans="1:13" ht="15.75">
      <c r="A32" s="9"/>
      <c r="B32" s="9"/>
      <c r="C32" s="9"/>
      <c r="D32" s="9"/>
      <c r="E32" s="9"/>
      <c r="F32" s="9"/>
      <c r="G32" s="9"/>
    </row>
    <row r="33" spans="1:8" ht="15.75">
      <c r="A33" s="20" t="s">
        <v>35</v>
      </c>
      <c r="B33" s="20"/>
      <c r="C33" s="9"/>
      <c r="D33" s="9"/>
      <c r="E33" s="9"/>
      <c r="F33" s="9"/>
      <c r="G33" s="9"/>
    </row>
    <row r="34" spans="1:8" ht="15.75">
      <c r="A34" s="9"/>
      <c r="B34" s="9"/>
      <c r="C34" s="9"/>
      <c r="D34" s="9"/>
      <c r="E34" s="9"/>
      <c r="F34" s="9"/>
      <c r="G34" s="9"/>
    </row>
    <row r="35" spans="1:8" ht="15.75">
      <c r="A35" s="22" t="s">
        <v>36</v>
      </c>
      <c r="B35" s="9"/>
      <c r="C35" s="9"/>
      <c r="D35" s="9"/>
      <c r="E35" s="9"/>
      <c r="F35" s="9"/>
      <c r="G35" s="9"/>
    </row>
    <row r="36" spans="1:8" ht="15.75">
      <c r="A36" s="57" t="s">
        <v>37</v>
      </c>
      <c r="B36" s="57"/>
      <c r="C36" s="9"/>
      <c r="D36" s="9"/>
      <c r="E36" s="9"/>
      <c r="F36" s="9"/>
      <c r="G36" s="9"/>
    </row>
    <row r="37" spans="1:8" ht="15.75">
      <c r="A37" s="57"/>
      <c r="B37" s="57"/>
      <c r="C37" s="9"/>
      <c r="D37" s="9"/>
      <c r="E37" s="9"/>
      <c r="F37" s="9"/>
      <c r="G37" s="9"/>
    </row>
    <row r="38" spans="1:8" ht="15.75" thickBot="1"/>
    <row r="39" spans="1:8" ht="16.5" customHeight="1" thickBot="1">
      <c r="A39" s="23" t="s">
        <v>64</v>
      </c>
      <c r="B39" s="23" t="s">
        <v>3</v>
      </c>
      <c r="C39" s="23" t="s">
        <v>5</v>
      </c>
      <c r="D39" s="23" t="s">
        <v>7</v>
      </c>
      <c r="E39" s="23" t="s">
        <v>9</v>
      </c>
      <c r="F39" s="24" t="s">
        <v>11</v>
      </c>
      <c r="G39" s="23" t="s">
        <v>13</v>
      </c>
      <c r="H39" s="53" t="s">
        <v>43</v>
      </c>
    </row>
    <row r="40" spans="1:8" ht="16.5" thickBot="1">
      <c r="A40" s="11" t="s">
        <v>17</v>
      </c>
      <c r="B40" s="12">
        <f>3*3</f>
        <v>9</v>
      </c>
      <c r="C40" s="13">
        <f>2*2</f>
        <v>4</v>
      </c>
      <c r="D40" s="13">
        <f>3*3</f>
        <v>9</v>
      </c>
      <c r="E40" s="13">
        <f>2*2</f>
        <v>4</v>
      </c>
      <c r="F40" s="16">
        <f>4*4</f>
        <v>16</v>
      </c>
      <c r="G40" s="18">
        <f>3*3</f>
        <v>9</v>
      </c>
      <c r="H40" s="53"/>
    </row>
    <row r="41" spans="1:8" ht="16.5" thickBot="1">
      <c r="A41" s="11" t="s">
        <v>19</v>
      </c>
      <c r="B41" s="14">
        <f>4*4</f>
        <v>16</v>
      </c>
      <c r="C41" s="15">
        <f>4*4</f>
        <v>16</v>
      </c>
      <c r="D41" s="15">
        <f>4*4</f>
        <v>16</v>
      </c>
      <c r="E41" s="15">
        <f>3*3</f>
        <v>9</v>
      </c>
      <c r="F41" s="17">
        <f>5*5</f>
        <v>25</v>
      </c>
      <c r="G41" s="18">
        <f>4*4</f>
        <v>16</v>
      </c>
      <c r="H41" s="53"/>
    </row>
    <row r="42" spans="1:8" ht="16.5" thickBot="1">
      <c r="A42" s="11" t="s">
        <v>21</v>
      </c>
      <c r="B42" s="14">
        <f>4*4</f>
        <v>16</v>
      </c>
      <c r="C42" s="15">
        <f>3*3</f>
        <v>9</v>
      </c>
      <c r="D42" s="15">
        <f>3*3</f>
        <v>9</v>
      </c>
      <c r="E42" s="15">
        <f>4*4</f>
        <v>16</v>
      </c>
      <c r="F42" s="17">
        <f>3*3</f>
        <v>9</v>
      </c>
      <c r="G42" s="18">
        <f>2*2</f>
        <v>4</v>
      </c>
      <c r="H42" s="53"/>
    </row>
    <row r="43" spans="1:8" ht="16.5" thickBot="1">
      <c r="A43" s="11" t="s">
        <v>23</v>
      </c>
      <c r="B43" s="14">
        <f>5*5</f>
        <v>25</v>
      </c>
      <c r="C43" s="15">
        <f>5*5</f>
        <v>25</v>
      </c>
      <c r="D43" s="15">
        <f>4*4</f>
        <v>16</v>
      </c>
      <c r="E43" s="15">
        <f>5*5</f>
        <v>25</v>
      </c>
      <c r="F43" s="17">
        <f>5*5</f>
        <v>25</v>
      </c>
      <c r="G43" s="18">
        <f>3*3</f>
        <v>9</v>
      </c>
      <c r="H43" s="53"/>
    </row>
    <row r="44" spans="1:8" ht="16.5" thickBot="1">
      <c r="A44" s="25" t="s">
        <v>25</v>
      </c>
      <c r="B44" s="26">
        <f>3*3</f>
        <v>9</v>
      </c>
      <c r="C44" s="27">
        <f>3*3</f>
        <v>9</v>
      </c>
      <c r="D44" s="27">
        <f>3*3</f>
        <v>9</v>
      </c>
      <c r="E44" s="27">
        <f>4*4</f>
        <v>16</v>
      </c>
      <c r="F44" s="28">
        <f>3*3</f>
        <v>9</v>
      </c>
      <c r="G44" s="29">
        <f>2*2</f>
        <v>4</v>
      </c>
      <c r="H44" s="53"/>
    </row>
    <row r="45" spans="1:8" ht="16.5" thickBot="1">
      <c r="A45" s="30" t="s">
        <v>38</v>
      </c>
      <c r="B45" s="31">
        <f>SUM(B40:B44)</f>
        <v>75</v>
      </c>
      <c r="C45" s="31">
        <f>SUM(C40:C44)</f>
        <v>63</v>
      </c>
      <c r="D45" s="31">
        <f>SUM(D40:D44)</f>
        <v>59</v>
      </c>
      <c r="E45" s="31">
        <f t="shared" ref="E45:G45" si="0">SUM(E40:E44)</f>
        <v>70</v>
      </c>
      <c r="F45" s="31">
        <f t="shared" si="0"/>
        <v>84</v>
      </c>
      <c r="G45" s="31">
        <f t="shared" si="0"/>
        <v>42</v>
      </c>
      <c r="H45" s="53"/>
    </row>
    <row r="47" spans="1:8" ht="15.75" customHeight="1">
      <c r="A47" s="58" t="s">
        <v>39</v>
      </c>
      <c r="B47" s="58"/>
    </row>
    <row r="48" spans="1:8">
      <c r="A48" s="58"/>
      <c r="B48" s="58"/>
    </row>
    <row r="49" spans="1:7" ht="34.5" customHeight="1">
      <c r="A49" s="58"/>
      <c r="B49" s="58"/>
    </row>
    <row r="50" spans="1:7" ht="15.75" thickBot="1"/>
    <row r="51" spans="1:7" ht="15.75" thickBot="1">
      <c r="A51" s="31" t="s">
        <v>45</v>
      </c>
      <c r="B51" s="31" t="s">
        <v>44</v>
      </c>
    </row>
    <row r="52" spans="1:7" ht="15.75" thickBot="1">
      <c r="A52" s="31">
        <v>75</v>
      </c>
      <c r="B52" s="34">
        <f t="shared" ref="B52:B57" si="1">SQRT(A52)</f>
        <v>8.6602540378443873</v>
      </c>
    </row>
    <row r="53" spans="1:7" ht="15.75" thickBot="1">
      <c r="A53" s="31">
        <v>63</v>
      </c>
      <c r="B53" s="34">
        <f t="shared" si="1"/>
        <v>7.9372539331937721</v>
      </c>
    </row>
    <row r="54" spans="1:7" ht="15.75" thickBot="1">
      <c r="A54" s="31">
        <v>59</v>
      </c>
      <c r="B54" s="34">
        <f t="shared" si="1"/>
        <v>7.6811457478686078</v>
      </c>
    </row>
    <row r="55" spans="1:7" ht="15.75" thickBot="1">
      <c r="A55" s="31">
        <v>70</v>
      </c>
      <c r="B55" s="34">
        <f t="shared" si="1"/>
        <v>8.3666002653407556</v>
      </c>
    </row>
    <row r="56" spans="1:7" ht="15.75" thickBot="1">
      <c r="A56" s="31">
        <v>84</v>
      </c>
      <c r="B56" s="34">
        <f t="shared" si="1"/>
        <v>9.1651513899116797</v>
      </c>
    </row>
    <row r="57" spans="1:7" ht="15.75" thickBot="1">
      <c r="A57" s="31">
        <v>42</v>
      </c>
      <c r="B57" s="34">
        <f t="shared" si="1"/>
        <v>6.4807406984078604</v>
      </c>
    </row>
    <row r="58" spans="1:7" ht="15.75" thickBot="1"/>
    <row r="59" spans="1:7" ht="16.5" thickBot="1">
      <c r="A59" s="23"/>
      <c r="B59" s="23" t="s">
        <v>3</v>
      </c>
      <c r="C59" s="23" t="s">
        <v>5</v>
      </c>
      <c r="D59" s="23" t="s">
        <v>7</v>
      </c>
      <c r="E59" s="23" t="s">
        <v>9</v>
      </c>
      <c r="F59" s="24" t="s">
        <v>11</v>
      </c>
      <c r="G59" s="23" t="s">
        <v>13</v>
      </c>
    </row>
    <row r="60" spans="1:7" ht="16.5" thickBot="1">
      <c r="A60" s="11" t="s">
        <v>17</v>
      </c>
      <c r="B60" s="12">
        <v>3</v>
      </c>
      <c r="C60" s="13">
        <v>2</v>
      </c>
      <c r="D60" s="13">
        <v>3</v>
      </c>
      <c r="E60" s="13">
        <v>2</v>
      </c>
      <c r="F60" s="16">
        <v>4</v>
      </c>
      <c r="G60" s="18">
        <v>3</v>
      </c>
    </row>
    <row r="61" spans="1:7" ht="16.5" thickBot="1">
      <c r="A61" s="11" t="s">
        <v>19</v>
      </c>
      <c r="B61" s="14">
        <v>4</v>
      </c>
      <c r="C61" s="15">
        <v>5</v>
      </c>
      <c r="D61" s="15">
        <v>4</v>
      </c>
      <c r="E61" s="15">
        <v>3</v>
      </c>
      <c r="F61" s="17">
        <v>5</v>
      </c>
      <c r="G61" s="18">
        <v>4</v>
      </c>
    </row>
    <row r="62" spans="1:7" ht="16.5" thickBot="1">
      <c r="A62" s="11" t="s">
        <v>21</v>
      </c>
      <c r="B62" s="14">
        <v>4</v>
      </c>
      <c r="C62" s="15">
        <v>3</v>
      </c>
      <c r="D62" s="15">
        <v>3</v>
      </c>
      <c r="E62" s="15">
        <v>4</v>
      </c>
      <c r="F62" s="17">
        <v>3</v>
      </c>
      <c r="G62" s="18">
        <v>2</v>
      </c>
    </row>
    <row r="63" spans="1:7" ht="16.5" thickBot="1">
      <c r="A63" s="11" t="s">
        <v>23</v>
      </c>
      <c r="B63" s="14">
        <v>5</v>
      </c>
      <c r="C63" s="15">
        <v>5</v>
      </c>
      <c r="D63" s="15">
        <v>4</v>
      </c>
      <c r="E63" s="15">
        <v>5</v>
      </c>
      <c r="F63" s="17">
        <v>5</v>
      </c>
      <c r="G63" s="18">
        <v>3</v>
      </c>
    </row>
    <row r="64" spans="1:7" ht="16.5" thickBot="1">
      <c r="A64" s="11" t="s">
        <v>25</v>
      </c>
      <c r="B64" s="14">
        <v>3</v>
      </c>
      <c r="C64" s="15">
        <v>3</v>
      </c>
      <c r="D64" s="15">
        <v>3</v>
      </c>
      <c r="E64" s="15">
        <v>4</v>
      </c>
      <c r="F64" s="17">
        <v>3</v>
      </c>
      <c r="G64" s="19">
        <v>2</v>
      </c>
    </row>
    <row r="66" spans="1:8" ht="15.75" thickBot="1"/>
    <row r="67" spans="1:8" ht="16.5" customHeight="1" thickBot="1">
      <c r="A67" s="23"/>
      <c r="B67" s="23" t="s">
        <v>3</v>
      </c>
      <c r="C67" s="23" t="s">
        <v>5</v>
      </c>
      <c r="D67" s="23" t="s">
        <v>7</v>
      </c>
      <c r="E67" s="23" t="s">
        <v>9</v>
      </c>
      <c r="F67" s="24" t="s">
        <v>11</v>
      </c>
      <c r="G67" s="23" t="s">
        <v>13</v>
      </c>
      <c r="H67" s="53" t="s">
        <v>46</v>
      </c>
    </row>
    <row r="68" spans="1:8" ht="16.5" thickBot="1">
      <c r="A68" s="11" t="s">
        <v>17</v>
      </c>
      <c r="B68" s="41">
        <f>B60/B52</f>
        <v>0.34641016151377541</v>
      </c>
      <c r="C68" s="42">
        <f>C60/B53</f>
        <v>0.25197631533948478</v>
      </c>
      <c r="D68" s="42">
        <f>D60/B54</f>
        <v>0.39056673294247163</v>
      </c>
      <c r="E68" s="42">
        <f>E60/B55</f>
        <v>0.23904572186687872</v>
      </c>
      <c r="F68" s="43">
        <f>F60/B56</f>
        <v>0.43643578047198478</v>
      </c>
      <c r="G68" s="44">
        <f>G60/B57</f>
        <v>0.46291004988627571</v>
      </c>
      <c r="H68" s="53"/>
    </row>
    <row r="69" spans="1:8" ht="16.5" thickBot="1">
      <c r="A69" s="11" t="s">
        <v>19</v>
      </c>
      <c r="B69" s="45">
        <f>B61/B52</f>
        <v>0.46188021535170054</v>
      </c>
      <c r="C69" s="46">
        <f>C61/B53</f>
        <v>0.62994078834871203</v>
      </c>
      <c r="D69" s="42">
        <f>D61/B54</f>
        <v>0.52075564392329554</v>
      </c>
      <c r="E69" s="42">
        <f>E61/B55</f>
        <v>0.35856858280031806</v>
      </c>
      <c r="F69" s="43">
        <f>F61/B56</f>
        <v>0.54554472558998102</v>
      </c>
      <c r="G69" s="44">
        <f>G61/B57</f>
        <v>0.61721339984836765</v>
      </c>
      <c r="H69" s="53"/>
    </row>
    <row r="70" spans="1:8" ht="16.5" thickBot="1">
      <c r="A70" s="11" t="s">
        <v>21</v>
      </c>
      <c r="B70" s="45">
        <f>B62/B52</f>
        <v>0.46188021535170054</v>
      </c>
      <c r="C70" s="46">
        <f>C62/B53</f>
        <v>0.3779644730092272</v>
      </c>
      <c r="D70" s="42">
        <f>D62/B54</f>
        <v>0.39056673294247163</v>
      </c>
      <c r="E70" s="42">
        <f>E62/B55</f>
        <v>0.47809144373375745</v>
      </c>
      <c r="F70" s="43">
        <f>F62/B56</f>
        <v>0.3273268353539886</v>
      </c>
      <c r="G70" s="44">
        <f>G62/B57</f>
        <v>0.30860669992418382</v>
      </c>
      <c r="H70" s="53"/>
    </row>
    <row r="71" spans="1:8" ht="16.5" thickBot="1">
      <c r="A71" s="11" t="s">
        <v>23</v>
      </c>
      <c r="B71" s="45">
        <f>B63/B52</f>
        <v>0.57735026918962573</v>
      </c>
      <c r="C71" s="46">
        <f>C63/B53</f>
        <v>0.62994078834871203</v>
      </c>
      <c r="D71" s="42">
        <f>D63/B54</f>
        <v>0.52075564392329554</v>
      </c>
      <c r="E71" s="42">
        <f>E63/B55</f>
        <v>0.59761430466719678</v>
      </c>
      <c r="F71" s="43">
        <f>F63/B56</f>
        <v>0.54554472558998102</v>
      </c>
      <c r="G71" s="44">
        <f>G63/B57</f>
        <v>0.46291004988627571</v>
      </c>
      <c r="H71" s="53"/>
    </row>
    <row r="72" spans="1:8" ht="16.5" thickBot="1">
      <c r="A72" s="11" t="s">
        <v>25</v>
      </c>
      <c r="B72" s="45">
        <f>B64/B52</f>
        <v>0.34641016151377541</v>
      </c>
      <c r="C72" s="46">
        <f>C64/B53</f>
        <v>0.3779644730092272</v>
      </c>
      <c r="D72" s="42">
        <f>D64/B54</f>
        <v>0.39056673294247163</v>
      </c>
      <c r="E72" s="42">
        <f>E64/B55</f>
        <v>0.47809144373375745</v>
      </c>
      <c r="F72" s="43">
        <f>F64/B56</f>
        <v>0.3273268353539886</v>
      </c>
      <c r="G72" s="44">
        <f>G64/B57</f>
        <v>0.30860669992418382</v>
      </c>
      <c r="H72" s="53"/>
    </row>
    <row r="73" spans="1:8">
      <c r="H73" s="32"/>
    </row>
    <row r="74" spans="1:8" ht="15.75">
      <c r="A74" s="36" t="s">
        <v>47</v>
      </c>
    </row>
    <row r="75" spans="1:8" ht="12.75" customHeight="1"/>
    <row r="76" spans="1:8" ht="15.75" customHeight="1">
      <c r="A76" s="55" t="s">
        <v>48</v>
      </c>
      <c r="B76" s="55"/>
    </row>
    <row r="77" spans="1:8" ht="30.75" customHeight="1">
      <c r="A77" s="55"/>
      <c r="B77" s="55"/>
    </row>
    <row r="78" spans="1:8" ht="15.75" thickBot="1"/>
    <row r="79" spans="1:8" ht="16.5" thickBot="1">
      <c r="A79" s="23"/>
      <c r="B79" s="23" t="s">
        <v>3</v>
      </c>
      <c r="C79" s="23" t="s">
        <v>5</v>
      </c>
      <c r="D79" s="23" t="s">
        <v>7</v>
      </c>
      <c r="E79" s="23" t="s">
        <v>9</v>
      </c>
      <c r="F79" s="24" t="s">
        <v>11</v>
      </c>
      <c r="G79" s="23" t="s">
        <v>13</v>
      </c>
      <c r="H79" s="33"/>
    </row>
    <row r="80" spans="1:8" ht="16.5" thickBot="1">
      <c r="A80" s="11" t="s">
        <v>17</v>
      </c>
      <c r="B80" s="41">
        <f>B68</f>
        <v>0.34641016151377541</v>
      </c>
      <c r="C80" s="41">
        <f>C68</f>
        <v>0.25197631533948478</v>
      </c>
      <c r="D80" s="41">
        <f t="shared" ref="D80:G80" si="2">D68</f>
        <v>0.39056673294247163</v>
      </c>
      <c r="E80" s="41">
        <f t="shared" si="2"/>
        <v>0.23904572186687872</v>
      </c>
      <c r="F80" s="41">
        <f t="shared" si="2"/>
        <v>0.43643578047198478</v>
      </c>
      <c r="G80" s="41">
        <f t="shared" si="2"/>
        <v>0.46291004988627571</v>
      </c>
      <c r="H80" s="33"/>
    </row>
    <row r="81" spans="1:8" ht="16.5" thickBot="1">
      <c r="A81" s="11" t="s">
        <v>19</v>
      </c>
      <c r="B81" s="41">
        <f t="shared" ref="B81:G84" si="3">B69</f>
        <v>0.46188021535170054</v>
      </c>
      <c r="C81" s="41">
        <f t="shared" si="3"/>
        <v>0.62994078834871203</v>
      </c>
      <c r="D81" s="41">
        <f t="shared" si="3"/>
        <v>0.52075564392329554</v>
      </c>
      <c r="E81" s="41">
        <f t="shared" si="3"/>
        <v>0.35856858280031806</v>
      </c>
      <c r="F81" s="41">
        <f t="shared" si="3"/>
        <v>0.54554472558998102</v>
      </c>
      <c r="G81" s="41">
        <f t="shared" si="3"/>
        <v>0.61721339984836765</v>
      </c>
      <c r="H81" s="33"/>
    </row>
    <row r="82" spans="1:8" ht="16.5" thickBot="1">
      <c r="A82" s="11" t="s">
        <v>21</v>
      </c>
      <c r="B82" s="41">
        <f t="shared" si="3"/>
        <v>0.46188021535170054</v>
      </c>
      <c r="C82" s="41">
        <f t="shared" si="3"/>
        <v>0.3779644730092272</v>
      </c>
      <c r="D82" s="41">
        <f t="shared" si="3"/>
        <v>0.39056673294247163</v>
      </c>
      <c r="E82" s="41">
        <f t="shared" si="3"/>
        <v>0.47809144373375745</v>
      </c>
      <c r="F82" s="41">
        <f t="shared" si="3"/>
        <v>0.3273268353539886</v>
      </c>
      <c r="G82" s="41">
        <f t="shared" si="3"/>
        <v>0.30860669992418382</v>
      </c>
      <c r="H82" s="33"/>
    </row>
    <row r="83" spans="1:8" ht="16.5" thickBot="1">
      <c r="A83" s="11" t="s">
        <v>23</v>
      </c>
      <c r="B83" s="41">
        <f t="shared" si="3"/>
        <v>0.57735026918962573</v>
      </c>
      <c r="C83" s="41">
        <f t="shared" si="3"/>
        <v>0.62994078834871203</v>
      </c>
      <c r="D83" s="41">
        <f t="shared" si="3"/>
        <v>0.52075564392329554</v>
      </c>
      <c r="E83" s="41">
        <f t="shared" si="3"/>
        <v>0.59761430466719678</v>
      </c>
      <c r="F83" s="41">
        <f t="shared" si="3"/>
        <v>0.54554472558998102</v>
      </c>
      <c r="G83" s="41">
        <f t="shared" si="3"/>
        <v>0.46291004988627571</v>
      </c>
      <c r="H83" s="33"/>
    </row>
    <row r="84" spans="1:8" ht="16.5" thickBot="1">
      <c r="A84" s="11" t="s">
        <v>25</v>
      </c>
      <c r="B84" s="41">
        <f t="shared" si="3"/>
        <v>0.34641016151377541</v>
      </c>
      <c r="C84" s="41">
        <f t="shared" si="3"/>
        <v>0.3779644730092272</v>
      </c>
      <c r="D84" s="41">
        <f t="shared" si="3"/>
        <v>0.39056673294247163</v>
      </c>
      <c r="E84" s="41">
        <f t="shared" si="3"/>
        <v>0.47809144373375745</v>
      </c>
      <c r="F84" s="41">
        <f t="shared" si="3"/>
        <v>0.3273268353539886</v>
      </c>
      <c r="G84" s="41">
        <f t="shared" si="3"/>
        <v>0.30860669992418382</v>
      </c>
      <c r="H84" s="33"/>
    </row>
    <row r="86" spans="1:8" ht="15.75" thickBot="1"/>
    <row r="87" spans="1:8" ht="16.5" thickBot="1">
      <c r="A87" s="49" t="s">
        <v>2</v>
      </c>
      <c r="B87" s="50"/>
      <c r="C87" s="5" t="s">
        <v>28</v>
      </c>
      <c r="D87" s="5" t="s">
        <v>29</v>
      </c>
    </row>
    <row r="88" spans="1:8" ht="16.5" thickBot="1">
      <c r="A88" s="6" t="s">
        <v>3</v>
      </c>
      <c r="B88" s="7" t="s">
        <v>4</v>
      </c>
      <c r="C88" s="5" t="s">
        <v>31</v>
      </c>
      <c r="D88" s="5">
        <v>4</v>
      </c>
    </row>
    <row r="89" spans="1:8" ht="16.5" thickBot="1">
      <c r="A89" s="6" t="s">
        <v>5</v>
      </c>
      <c r="B89" s="7" t="s">
        <v>6</v>
      </c>
      <c r="C89" s="5" t="s">
        <v>31</v>
      </c>
      <c r="D89" s="5">
        <v>2</v>
      </c>
    </row>
    <row r="90" spans="1:8" ht="16.5" thickBot="1">
      <c r="A90" s="6" t="s">
        <v>7</v>
      </c>
      <c r="B90" s="7" t="s">
        <v>8</v>
      </c>
      <c r="C90" s="5" t="s">
        <v>31</v>
      </c>
      <c r="D90" s="5">
        <v>3</v>
      </c>
    </row>
    <row r="91" spans="1:8" ht="16.5" thickBot="1">
      <c r="A91" s="6" t="s">
        <v>9</v>
      </c>
      <c r="B91" s="7" t="s">
        <v>10</v>
      </c>
      <c r="C91" s="5" t="s">
        <v>31</v>
      </c>
      <c r="D91" s="5">
        <v>5</v>
      </c>
    </row>
    <row r="92" spans="1:8" ht="16.5" thickBot="1">
      <c r="A92" s="6" t="s">
        <v>11</v>
      </c>
      <c r="B92" s="7" t="s">
        <v>12</v>
      </c>
      <c r="C92" s="5" t="s">
        <v>31</v>
      </c>
      <c r="D92" s="5">
        <v>2</v>
      </c>
    </row>
    <row r="93" spans="1:8" ht="16.5" thickBot="1">
      <c r="A93" s="6" t="s">
        <v>13</v>
      </c>
      <c r="B93" s="7" t="s">
        <v>14</v>
      </c>
      <c r="C93" s="5" t="s">
        <v>31</v>
      </c>
      <c r="D93" s="5">
        <v>5</v>
      </c>
    </row>
    <row r="95" spans="1:8" ht="15.75" thickBot="1"/>
    <row r="96" spans="1:8" ht="16.5" thickBot="1">
      <c r="A96" s="23"/>
      <c r="B96" s="23" t="s">
        <v>3</v>
      </c>
      <c r="C96" s="23" t="s">
        <v>5</v>
      </c>
      <c r="D96" s="23" t="s">
        <v>7</v>
      </c>
      <c r="E96" s="23" t="s">
        <v>9</v>
      </c>
      <c r="F96" s="24" t="s">
        <v>11</v>
      </c>
      <c r="G96" s="23" t="s">
        <v>13</v>
      </c>
    </row>
    <row r="97" spans="1:7" ht="16.5" thickBot="1">
      <c r="A97" s="11" t="s">
        <v>17</v>
      </c>
      <c r="B97" s="41">
        <f>B80*D88</f>
        <v>1.3856406460551016</v>
      </c>
      <c r="C97" s="42">
        <f>C80*D89</f>
        <v>0.50395263067896956</v>
      </c>
      <c r="D97" s="42">
        <f>D80*D90</f>
        <v>1.1717001988274149</v>
      </c>
      <c r="E97" s="42">
        <f>E80*D91</f>
        <v>1.1952286093343936</v>
      </c>
      <c r="F97" s="43">
        <f>F80*D92</f>
        <v>0.87287156094396956</v>
      </c>
      <c r="G97" s="44">
        <f>G80*D93</f>
        <v>2.3145502494313783</v>
      </c>
    </row>
    <row r="98" spans="1:7" ht="16.5" thickBot="1">
      <c r="A98" s="11" t="s">
        <v>19</v>
      </c>
      <c r="B98" s="45">
        <f>B81*D88</f>
        <v>1.8475208614068022</v>
      </c>
      <c r="C98" s="42">
        <f>C81*D89</f>
        <v>1.2598815766974241</v>
      </c>
      <c r="D98" s="42">
        <f>D81*D90</f>
        <v>1.5622669317698867</v>
      </c>
      <c r="E98" s="42">
        <f>E81*D91</f>
        <v>1.7928429140015902</v>
      </c>
      <c r="F98" s="43">
        <f>F81*D92</f>
        <v>1.091089451179962</v>
      </c>
      <c r="G98" s="44">
        <f>G81*D93</f>
        <v>3.0860669992418384</v>
      </c>
    </row>
    <row r="99" spans="1:7" ht="16.5" thickBot="1">
      <c r="A99" s="11" t="s">
        <v>21</v>
      </c>
      <c r="B99" s="45">
        <f>B82*D88</f>
        <v>1.8475208614068022</v>
      </c>
      <c r="C99" s="42">
        <f>C82*D89</f>
        <v>0.7559289460184544</v>
      </c>
      <c r="D99" s="42">
        <f>D82*D90</f>
        <v>1.1717001988274149</v>
      </c>
      <c r="E99" s="42">
        <f>E82*D91</f>
        <v>2.3904572186687871</v>
      </c>
      <c r="F99" s="43">
        <f>F82*D92</f>
        <v>0.6546536707079772</v>
      </c>
      <c r="G99" s="44">
        <f>G82*D93</f>
        <v>1.5430334996209192</v>
      </c>
    </row>
    <row r="100" spans="1:7" ht="16.5" thickBot="1">
      <c r="A100" s="11" t="s">
        <v>23</v>
      </c>
      <c r="B100" s="45">
        <f>B83*D88</f>
        <v>2.3094010767585029</v>
      </c>
      <c r="C100" s="42">
        <f>C83*D89</f>
        <v>1.2598815766974241</v>
      </c>
      <c r="D100" s="42">
        <f>D83*D90</f>
        <v>1.5622669317698867</v>
      </c>
      <c r="E100" s="42">
        <f>E83*D91</f>
        <v>2.988071523335984</v>
      </c>
      <c r="F100" s="43">
        <f>F83*D92</f>
        <v>1.091089451179962</v>
      </c>
      <c r="G100" s="44">
        <f>G83*D93</f>
        <v>2.3145502494313783</v>
      </c>
    </row>
    <row r="101" spans="1:7" ht="16.5" thickBot="1">
      <c r="A101" s="11" t="s">
        <v>25</v>
      </c>
      <c r="B101" s="45">
        <f>B84*D88</f>
        <v>1.3856406460551016</v>
      </c>
      <c r="C101" s="42">
        <f>C84*D89</f>
        <v>0.7559289460184544</v>
      </c>
      <c r="D101" s="42">
        <f>D84*D90</f>
        <v>1.1717001988274149</v>
      </c>
      <c r="E101" s="42">
        <f>E84*D91</f>
        <v>2.3904572186687871</v>
      </c>
      <c r="F101" s="43">
        <f>F84*D92</f>
        <v>0.6546536707079772</v>
      </c>
      <c r="G101" s="44">
        <f t="shared" ref="G101" si="4">G84*D97</f>
        <v>0.36159453166063854</v>
      </c>
    </row>
    <row r="104" spans="1:7" ht="15.75">
      <c r="A104" s="37" t="s">
        <v>50</v>
      </c>
    </row>
    <row r="106" spans="1:7" ht="15.75" customHeight="1">
      <c r="A106" s="51" t="s">
        <v>51</v>
      </c>
      <c r="B106" s="51"/>
    </row>
    <row r="107" spans="1:7" ht="15" customHeight="1">
      <c r="A107" s="51"/>
      <c r="B107" s="51"/>
    </row>
    <row r="108" spans="1:7" ht="15" customHeight="1">
      <c r="A108" s="51"/>
      <c r="B108" s="51"/>
    </row>
    <row r="109" spans="1:7" ht="22.5" customHeight="1">
      <c r="A109" s="51"/>
      <c r="B109" s="51"/>
    </row>
    <row r="110" spans="1:7">
      <c r="A110" s="51"/>
      <c r="B110" s="51"/>
    </row>
    <row r="112" spans="1:7" ht="15.75">
      <c r="A112" s="38" t="s">
        <v>52</v>
      </c>
    </row>
    <row r="113" spans="1:8" ht="15.75">
      <c r="A113" s="38" t="s">
        <v>53</v>
      </c>
    </row>
    <row r="114" spans="1:8" ht="15.75" thickBot="1"/>
    <row r="115" spans="1:8" ht="16.5" customHeight="1" thickBot="1">
      <c r="A115" s="23"/>
      <c r="B115" s="23" t="s">
        <v>3</v>
      </c>
      <c r="C115" s="23" t="s">
        <v>5</v>
      </c>
      <c r="D115" s="23" t="s">
        <v>7</v>
      </c>
      <c r="E115" s="23" t="s">
        <v>9</v>
      </c>
      <c r="F115" s="24" t="s">
        <v>11</v>
      </c>
      <c r="G115" s="23" t="s">
        <v>13</v>
      </c>
      <c r="H115" s="53" t="s">
        <v>49</v>
      </c>
    </row>
    <row r="116" spans="1:8" ht="16.5" thickBot="1">
      <c r="A116" s="11" t="s">
        <v>54</v>
      </c>
      <c r="B116" s="41">
        <f>B100</f>
        <v>2.3094010767585029</v>
      </c>
      <c r="C116" s="42">
        <f>C98</f>
        <v>1.2598815766974241</v>
      </c>
      <c r="D116" s="42">
        <f>D100</f>
        <v>1.5622669317698867</v>
      </c>
      <c r="E116" s="42">
        <f>E100</f>
        <v>2.988071523335984</v>
      </c>
      <c r="F116" s="43">
        <f>F100</f>
        <v>1.091089451179962</v>
      </c>
      <c r="G116" s="44">
        <f>G98</f>
        <v>3.0860669992418384</v>
      </c>
      <c r="H116" s="53"/>
    </row>
    <row r="117" spans="1:8" ht="16.5" thickBot="1">
      <c r="A117" s="11" t="s">
        <v>55</v>
      </c>
      <c r="B117" s="45">
        <f>B97</f>
        <v>1.3856406460551016</v>
      </c>
      <c r="C117" s="42">
        <f>C97</f>
        <v>0.50395263067896956</v>
      </c>
      <c r="D117" s="42">
        <f>D97</f>
        <v>1.1717001988274149</v>
      </c>
      <c r="E117" s="42">
        <f>E97</f>
        <v>1.1952286093343936</v>
      </c>
      <c r="F117" s="43">
        <f>F101</f>
        <v>0.6546536707079772</v>
      </c>
      <c r="G117" s="44">
        <f>G101</f>
        <v>0.36159453166063854</v>
      </c>
      <c r="H117" s="53"/>
    </row>
    <row r="118" spans="1:8">
      <c r="H118" s="32"/>
    </row>
    <row r="119" spans="1:8">
      <c r="H119" s="32"/>
    </row>
    <row r="120" spans="1:8" ht="17.25">
      <c r="A120" s="39" t="s">
        <v>56</v>
      </c>
      <c r="H120" s="32"/>
    </row>
    <row r="122" spans="1:8" ht="15.75" customHeight="1">
      <c r="A122" s="52" t="s">
        <v>57</v>
      </c>
      <c r="B122" s="52"/>
      <c r="C122" s="52"/>
    </row>
    <row r="123" spans="1:8">
      <c r="A123" s="52"/>
      <c r="B123" s="52"/>
      <c r="C123" s="52"/>
    </row>
    <row r="124" spans="1:8">
      <c r="A124" s="52"/>
      <c r="B124" s="52"/>
      <c r="C124" s="52"/>
    </row>
    <row r="125" spans="1:8">
      <c r="A125" s="52"/>
      <c r="B125" s="52"/>
      <c r="C125" s="52"/>
    </row>
    <row r="126" spans="1:8">
      <c r="A126" s="52"/>
      <c r="B126" s="52"/>
      <c r="C126" s="52"/>
    </row>
    <row r="127" spans="1:8">
      <c r="A127" s="52"/>
      <c r="B127" s="52"/>
      <c r="C127" s="52"/>
    </row>
    <row r="128" spans="1:8" ht="15.75" thickBot="1"/>
    <row r="129" spans="1:7" ht="16.5" thickBot="1">
      <c r="A129" s="23"/>
      <c r="B129" s="23" t="s">
        <v>3</v>
      </c>
      <c r="C129" s="23" t="s">
        <v>5</v>
      </c>
      <c r="D129" s="23" t="s">
        <v>7</v>
      </c>
      <c r="E129" s="23" t="s">
        <v>9</v>
      </c>
      <c r="F129" s="24" t="s">
        <v>11</v>
      </c>
      <c r="G129" s="23" t="s">
        <v>13</v>
      </c>
    </row>
    <row r="130" spans="1:7" ht="16.5" thickBot="1">
      <c r="A130" s="11" t="s">
        <v>17</v>
      </c>
      <c r="B130" s="41">
        <f>B68</f>
        <v>0.34641016151377541</v>
      </c>
      <c r="C130" s="41">
        <f>C68</f>
        <v>0.25197631533948478</v>
      </c>
      <c r="D130" s="41">
        <f>D68</f>
        <v>0.39056673294247163</v>
      </c>
      <c r="E130" s="41">
        <f>E68</f>
        <v>0.23904572186687872</v>
      </c>
      <c r="F130" s="41">
        <f>F68</f>
        <v>0.43643578047198478</v>
      </c>
      <c r="G130" s="41">
        <f>G68</f>
        <v>0.46291004988627571</v>
      </c>
    </row>
    <row r="131" spans="1:7" ht="16.5" thickBot="1">
      <c r="A131" s="11" t="s">
        <v>19</v>
      </c>
      <c r="B131" s="41">
        <f t="shared" ref="B131:G134" si="5">B69</f>
        <v>0.46188021535170054</v>
      </c>
      <c r="C131" s="41">
        <f t="shared" si="5"/>
        <v>0.62994078834871203</v>
      </c>
      <c r="D131" s="41">
        <f t="shared" si="5"/>
        <v>0.52075564392329554</v>
      </c>
      <c r="E131" s="41">
        <f t="shared" si="5"/>
        <v>0.35856858280031806</v>
      </c>
      <c r="F131" s="41">
        <f t="shared" si="5"/>
        <v>0.54554472558998102</v>
      </c>
      <c r="G131" s="41">
        <f t="shared" si="5"/>
        <v>0.61721339984836765</v>
      </c>
    </row>
    <row r="132" spans="1:7" ht="16.5" thickBot="1">
      <c r="A132" s="11" t="s">
        <v>21</v>
      </c>
      <c r="B132" s="41">
        <f t="shared" si="5"/>
        <v>0.46188021535170054</v>
      </c>
      <c r="C132" s="41">
        <f t="shared" si="5"/>
        <v>0.3779644730092272</v>
      </c>
      <c r="D132" s="41">
        <f t="shared" si="5"/>
        <v>0.39056673294247163</v>
      </c>
      <c r="E132" s="41">
        <f t="shared" si="5"/>
        <v>0.47809144373375745</v>
      </c>
      <c r="F132" s="41">
        <f t="shared" si="5"/>
        <v>0.3273268353539886</v>
      </c>
      <c r="G132" s="41">
        <f t="shared" si="5"/>
        <v>0.30860669992418382</v>
      </c>
    </row>
    <row r="133" spans="1:7" ht="16.5" thickBot="1">
      <c r="A133" s="11" t="s">
        <v>23</v>
      </c>
      <c r="B133" s="41">
        <f t="shared" si="5"/>
        <v>0.57735026918962573</v>
      </c>
      <c r="C133" s="41">
        <f t="shared" si="5"/>
        <v>0.62994078834871203</v>
      </c>
      <c r="D133" s="41">
        <f t="shared" si="5"/>
        <v>0.52075564392329554</v>
      </c>
      <c r="E133" s="41">
        <f t="shared" si="5"/>
        <v>0.59761430466719678</v>
      </c>
      <c r="F133" s="41">
        <f t="shared" si="5"/>
        <v>0.54554472558998102</v>
      </c>
      <c r="G133" s="41">
        <f t="shared" si="5"/>
        <v>0.46291004988627571</v>
      </c>
    </row>
    <row r="134" spans="1:7" ht="16.5" thickBot="1">
      <c r="A134" s="11" t="s">
        <v>25</v>
      </c>
      <c r="B134" s="41">
        <f t="shared" si="5"/>
        <v>0.34641016151377541</v>
      </c>
      <c r="C134" s="41">
        <f t="shared" si="5"/>
        <v>0.3779644730092272</v>
      </c>
      <c r="D134" s="41">
        <f t="shared" si="5"/>
        <v>0.39056673294247163</v>
      </c>
      <c r="E134" s="41">
        <f t="shared" si="5"/>
        <v>0.47809144373375745</v>
      </c>
      <c r="F134" s="41">
        <f t="shared" si="5"/>
        <v>0.3273268353539886</v>
      </c>
      <c r="G134" s="41">
        <f t="shared" si="5"/>
        <v>0.30860669992418382</v>
      </c>
    </row>
    <row r="136" spans="1:7" ht="15.75" thickBot="1"/>
    <row r="137" spans="1:7" ht="16.5" thickBot="1">
      <c r="A137" s="23"/>
      <c r="B137" s="23" t="s">
        <v>3</v>
      </c>
      <c r="C137" s="23" t="s">
        <v>5</v>
      </c>
      <c r="D137" s="23" t="s">
        <v>7</v>
      </c>
      <c r="E137" s="23" t="s">
        <v>9</v>
      </c>
      <c r="F137" s="24" t="s">
        <v>11</v>
      </c>
      <c r="G137" s="23" t="s">
        <v>13</v>
      </c>
    </row>
    <row r="138" spans="1:7" ht="16.5" thickBot="1">
      <c r="A138" s="11" t="s">
        <v>54</v>
      </c>
      <c r="B138" s="41">
        <f>B116</f>
        <v>2.3094010767585029</v>
      </c>
      <c r="C138" s="42">
        <f t="shared" ref="B138:G139" si="6">C116</f>
        <v>1.2598815766974241</v>
      </c>
      <c r="D138" s="42">
        <f t="shared" si="6"/>
        <v>1.5622669317698867</v>
      </c>
      <c r="E138" s="42">
        <f t="shared" si="6"/>
        <v>2.988071523335984</v>
      </c>
      <c r="F138" s="43">
        <f t="shared" si="6"/>
        <v>1.091089451179962</v>
      </c>
      <c r="G138" s="44">
        <f t="shared" si="6"/>
        <v>3.0860669992418384</v>
      </c>
    </row>
    <row r="139" spans="1:7" ht="16.5" thickBot="1">
      <c r="A139" s="11" t="s">
        <v>55</v>
      </c>
      <c r="B139" s="45">
        <f t="shared" si="6"/>
        <v>1.3856406460551016</v>
      </c>
      <c r="C139" s="42">
        <f t="shared" si="6"/>
        <v>0.50395263067896956</v>
      </c>
      <c r="D139" s="42">
        <f t="shared" si="6"/>
        <v>1.1717001988274149</v>
      </c>
      <c r="E139" s="42">
        <f t="shared" si="6"/>
        <v>1.1952286093343936</v>
      </c>
      <c r="F139" s="43">
        <f t="shared" si="6"/>
        <v>0.6546536707079772</v>
      </c>
      <c r="G139" s="44">
        <f t="shared" si="6"/>
        <v>0.36159453166063854</v>
      </c>
    </row>
    <row r="141" spans="1:7" ht="15.75" thickBot="1"/>
    <row r="142" spans="1:7" ht="16.5" thickBot="1">
      <c r="A142" s="23"/>
      <c r="B142" s="23" t="s">
        <v>58</v>
      </c>
      <c r="C142" s="23" t="s">
        <v>59</v>
      </c>
      <c r="D142" s="23" t="s">
        <v>60</v>
      </c>
      <c r="E142" t="s">
        <v>61</v>
      </c>
    </row>
    <row r="143" spans="1:7" ht="16.5" thickBot="1">
      <c r="A143" s="11" t="s">
        <v>17</v>
      </c>
      <c r="B143" s="64">
        <f>SQRT((B130-B138)^2)+((C130-C138)^2)+((D130-D138)^2)+((E130-E138)^2)+((F130-F138)^2)+((G130-G138)^2)</f>
        <v>19.218411953716618</v>
      </c>
      <c r="C143" s="35">
        <f>SQRT((B130-B139)^2)+((C130-C139)^2)+((D130-D139)^2)+((E130-E139)^2)+((F130-F139)^2)+((G130-G139)^2)</f>
        <v>2.6850616356969046</v>
      </c>
      <c r="D143" s="47">
        <f>C143/(B143+C143)</f>
        <v>0.12258611058816989</v>
      </c>
    </row>
    <row r="144" spans="1:7" ht="16.5" thickBot="1">
      <c r="A144" s="11" t="s">
        <v>19</v>
      </c>
      <c r="B144" s="64">
        <f>SQRT((B131-B138)^2)+((C131-C138)^2)+((D131-D138)^2)+((E131-E138)^2)+((F131-F138)^2)+((G131-G138)^2)</f>
        <v>16.63623487808692</v>
      </c>
      <c r="C144" s="35">
        <f>SQRT((B131-B139)^2)+((C131-C139)^2)+((D131-D139)^2)+((E131-E139)^2)+((F131-F139)^2)+((G131-G139)^2)</f>
        <v>2.1406080278140767</v>
      </c>
      <c r="D144" s="47">
        <f t="shared" ref="D144:D147" si="7">C144/(B144+C144)</f>
        <v>0.1140025529606656</v>
      </c>
    </row>
    <row r="145" spans="1:4" ht="16.5" thickBot="1">
      <c r="A145" s="11" t="s">
        <v>21</v>
      </c>
      <c r="B145" s="64">
        <f>SQRT((B132-B138)^2)+((C132-C138)^2)+((D132-D138)^2)+((E132-E138)^2)+((F132-F138)^2)+((G132-G138)^2)</f>
        <v>18.595799042735834</v>
      </c>
      <c r="C145" s="35">
        <f>SQRT((B132-B139)^2)+((C132-C139)^2)+((D132-D139)^2)+((E132-E139)^2)+((F132-F139)^2)+((G132-G139)^2)</f>
        <v>2.1740392198425429</v>
      </c>
      <c r="D145" s="47">
        <f t="shared" si="7"/>
        <v>0.10467290078804191</v>
      </c>
    </row>
    <row r="146" spans="1:4" ht="16.5" thickBot="1">
      <c r="A146" s="11" t="s">
        <v>23</v>
      </c>
      <c r="B146" s="64">
        <f>SQRT((B133-B138)^2)+((C133-C138)^2)+((D133-D138)^2)+((E133-E138)^2)+((F133-F138)^2)+((G133-G138)^2)</f>
        <v>16.106479109963281</v>
      </c>
      <c r="C146" s="35">
        <f>SQRT((B133-B139)^2)+((C133-C139)^2)+((D133-D139)^2)+((E133-E139)^2)+((F133-F139)^2)+((G133-G139)^2)</f>
        <v>1.6272046595787621</v>
      </c>
      <c r="D146" s="47">
        <f>C146/(B146+C146)</f>
        <v>9.175784798720267E-2</v>
      </c>
    </row>
    <row r="147" spans="1:4" ht="16.5" thickBot="1">
      <c r="A147" s="11" t="s">
        <v>25</v>
      </c>
      <c r="B147" s="64">
        <f>SQRT((B134-B138)^2)+((C134-C138)^2)+((D134-D138)^2)+((E134-E138)^2)+((F134-F138)^2)+((G134-G138)^2)</f>
        <v>18.711269096573758</v>
      </c>
      <c r="C147" s="35">
        <f>SQRT((B134-B139)^2)+((C134-C139)^2)+((D134-D139)^2)+((E134-E139)^2)+((F134-F139)^2)+((G134-G139)^2)</f>
        <v>2.2895092736804683</v>
      </c>
      <c r="D147" s="47">
        <f t="shared" si="7"/>
        <v>0.10902021026627083</v>
      </c>
    </row>
    <row r="150" spans="1:4" ht="15.75">
      <c r="A150" s="40" t="s">
        <v>62</v>
      </c>
    </row>
    <row r="152" spans="1:4" ht="15.75">
      <c r="A152" s="40" t="s">
        <v>63</v>
      </c>
    </row>
  </sheetData>
  <mergeCells count="20">
    <mergeCell ref="A1:M1"/>
    <mergeCell ref="A2:M2"/>
    <mergeCell ref="A6:B6"/>
    <mergeCell ref="F6:J9"/>
    <mergeCell ref="A16:B16"/>
    <mergeCell ref="A14:B14"/>
    <mergeCell ref="A4:B4"/>
    <mergeCell ref="A24:B24"/>
    <mergeCell ref="A36:B37"/>
    <mergeCell ref="A47:B49"/>
    <mergeCell ref="E6:E12"/>
    <mergeCell ref="C16:C21"/>
    <mergeCell ref="A87:B87"/>
    <mergeCell ref="A106:B110"/>
    <mergeCell ref="A122:C127"/>
    <mergeCell ref="H115:H117"/>
    <mergeCell ref="H26:H31"/>
    <mergeCell ref="H39:H45"/>
    <mergeCell ref="H67:H72"/>
    <mergeCell ref="A76:B77"/>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Topsis</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admin</cp:lastModifiedBy>
  <dcterms:created xsi:type="dcterms:W3CDTF">2019-06-20T03:43:52Z</dcterms:created>
  <dcterms:modified xsi:type="dcterms:W3CDTF">2019-07-24T03:26:51Z</dcterms:modified>
</cp:coreProperties>
</file>