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EN364\Lab3\"/>
    </mc:Choice>
  </mc:AlternateContent>
  <xr:revisionPtr revIDLastSave="0" documentId="13_ncr:1_{0BE37A93-8BA1-4DA7-9FAA-BD3B4D2912D7}" xr6:coauthVersionLast="36" xr6:coauthVersionMax="36" xr10:uidLastSave="{00000000-0000-0000-0000-000000000000}"/>
  <bookViews>
    <workbookView xWindow="0" yWindow="0" windowWidth="28800" windowHeight="12225" activeTab="1" xr2:uid="{2A487344-3757-4A9E-80F0-CE0E30A4B1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35" i="2" s="1"/>
  <c r="F21" i="2"/>
  <c r="F22" i="2"/>
  <c r="C26" i="2"/>
  <c r="C15" i="2"/>
  <c r="D9" i="2"/>
  <c r="D8" i="2"/>
  <c r="C15" i="1"/>
  <c r="C8" i="1"/>
  <c r="C7" i="1"/>
  <c r="C6" i="1"/>
</calcChain>
</file>

<file path=xl/sharedStrings.xml><?xml version="1.0" encoding="utf-8"?>
<sst xmlns="http://schemas.openxmlformats.org/spreadsheetml/2006/main" count="49" uniqueCount="37">
  <si>
    <t>n</t>
  </si>
  <si>
    <t>ms</t>
  </si>
  <si>
    <t>mp</t>
  </si>
  <si>
    <t>g</t>
  </si>
  <si>
    <t>keq</t>
  </si>
  <si>
    <t>xt0</t>
  </si>
  <si>
    <t>xtn</t>
  </si>
  <si>
    <t>points</t>
  </si>
  <si>
    <t>x</t>
  </si>
  <si>
    <t>y</t>
  </si>
  <si>
    <t>kg</t>
  </si>
  <si>
    <t>m/s^2</t>
  </si>
  <si>
    <t>N/m</t>
  </si>
  <si>
    <t>m</t>
  </si>
  <si>
    <t>u</t>
  </si>
  <si>
    <t>Coulomb Friction Calculation</t>
  </si>
  <si>
    <t>zeta</t>
  </si>
  <si>
    <t>Ip</t>
  </si>
  <si>
    <t>w_n,p</t>
  </si>
  <si>
    <t>I_p</t>
  </si>
  <si>
    <t>estimate period</t>
  </si>
  <si>
    <t xml:space="preserve">period </t>
  </si>
  <si>
    <t>s</t>
  </si>
  <si>
    <t>omega_d</t>
  </si>
  <si>
    <t>rad/s</t>
  </si>
  <si>
    <t>damped natural frequency</t>
  </si>
  <si>
    <t>damping ratio calculation</t>
  </si>
  <si>
    <t>t</t>
  </si>
  <si>
    <t>t0</t>
  </si>
  <si>
    <t>tn</t>
  </si>
  <si>
    <t xml:space="preserve">undamped nat freq </t>
  </si>
  <si>
    <t>omega_n</t>
  </si>
  <si>
    <t>mass moment of inertia pivot</t>
  </si>
  <si>
    <t>Ic</t>
  </si>
  <si>
    <t>kg m ^2</t>
  </si>
  <si>
    <t>c calculation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</si>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</sst>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FDF4-E57B-4720-8510-56007315A0AE}">
  <dimension ref="A1:D15"/>
  <sheetViews>
    <sheetView workbookViewId="0">
      <selection activeCell="B3" sqref="B3:D3"/>
    </sheetView>
  </sheetViews>
  <sheetFormatPr defaultRowHeight="15" x14ac:dyDescent="0.25"/>
  <sheetData>
    <row r="1" spans="1:4" x14ac:dyDescent="0.25">
      <c r="A1" s="1" t="s">
        <v>15</v>
      </c>
      <c r="B1" s="1"/>
      <c r="C1" s="1"/>
      <c r="D1" s="1"/>
    </row>
    <row r="2" spans="1:4" x14ac:dyDescent="0.25">
      <c r="B2" t="s">
        <v>0</v>
      </c>
      <c r="C2">
        <v>3</v>
      </c>
    </row>
    <row r="3" spans="1:4" x14ac:dyDescent="0.25">
      <c r="B3" t="s">
        <v>1</v>
      </c>
      <c r="C3">
        <v>1.1499999999999999</v>
      </c>
      <c r="D3" t="s">
        <v>10</v>
      </c>
    </row>
    <row r="4" spans="1:4" x14ac:dyDescent="0.25">
      <c r="B4" t="s">
        <v>2</v>
      </c>
      <c r="C4">
        <v>0.78</v>
      </c>
      <c r="D4" t="s">
        <v>10</v>
      </c>
    </row>
    <row r="5" spans="1:4" x14ac:dyDescent="0.25">
      <c r="B5" t="s">
        <v>3</v>
      </c>
      <c r="C5">
        <v>9.81</v>
      </c>
      <c r="D5" t="s">
        <v>11</v>
      </c>
    </row>
    <row r="6" spans="1:4" x14ac:dyDescent="0.25">
      <c r="B6" t="s">
        <v>4</v>
      </c>
      <c r="C6">
        <f>294*2</f>
        <v>588</v>
      </c>
      <c r="D6" t="s">
        <v>12</v>
      </c>
    </row>
    <row r="7" spans="1:4" x14ac:dyDescent="0.25">
      <c r="B7" t="s">
        <v>5</v>
      </c>
      <c r="C7">
        <f>D12/100</f>
        <v>2.2166600000000002E-2</v>
      </c>
      <c r="D7" t="s">
        <v>13</v>
      </c>
    </row>
    <row r="8" spans="1:4" x14ac:dyDescent="0.25">
      <c r="B8" t="s">
        <v>6</v>
      </c>
      <c r="C8">
        <f>D13/100</f>
        <v>7.4996300000000002E-3</v>
      </c>
      <c r="D8" t="s">
        <v>13</v>
      </c>
    </row>
    <row r="9" spans="1:4" x14ac:dyDescent="0.25">
      <c r="B9" t="s">
        <v>14</v>
      </c>
    </row>
    <row r="11" spans="1:4" x14ac:dyDescent="0.25">
      <c r="C11" t="s">
        <v>8</v>
      </c>
      <c r="D11" t="s">
        <v>9</v>
      </c>
    </row>
    <row r="12" spans="1:4" x14ac:dyDescent="0.25">
      <c r="B12" t="s">
        <v>7</v>
      </c>
      <c r="C12">
        <v>1.4470000000000001</v>
      </c>
      <c r="D12">
        <v>2.2166600000000001</v>
      </c>
    </row>
    <row r="13" spans="1:4" x14ac:dyDescent="0.25">
      <c r="C13">
        <v>2.14</v>
      </c>
      <c r="D13">
        <v>0.74996300000000005</v>
      </c>
    </row>
    <row r="15" spans="1:4" x14ac:dyDescent="0.25">
      <c r="B15" t="s">
        <v>14</v>
      </c>
      <c r="C15">
        <f>(C7-C8)*(C6)/(C2*4*(C3+C4)*C5)</f>
        <v>3.7958598342602713E-2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4969-8B03-4E45-ABEF-447925B5BB49}">
  <dimension ref="B2:F35"/>
  <sheetViews>
    <sheetView tabSelected="1" workbookViewId="0">
      <selection activeCell="D36" sqref="D36"/>
    </sheetView>
  </sheetViews>
  <sheetFormatPr defaultRowHeight="15" x14ac:dyDescent="0.25"/>
  <cols>
    <col min="3" max="3" width="12.85546875" customWidth="1"/>
  </cols>
  <sheetData>
    <row r="2" spans="2:5" x14ac:dyDescent="0.25">
      <c r="B2" t="s">
        <v>16</v>
      </c>
    </row>
    <row r="3" spans="2:5" x14ac:dyDescent="0.25">
      <c r="B3" t="s">
        <v>19</v>
      </c>
    </row>
    <row r="4" spans="2:5" x14ac:dyDescent="0.25">
      <c r="B4" t="s">
        <v>18</v>
      </c>
    </row>
    <row r="7" spans="2:5" x14ac:dyDescent="0.25">
      <c r="B7" s="1" t="s">
        <v>20</v>
      </c>
      <c r="C7" s="1"/>
      <c r="D7" s="1"/>
    </row>
    <row r="8" spans="2:5" x14ac:dyDescent="0.25">
      <c r="B8" t="s">
        <v>27</v>
      </c>
      <c r="C8">
        <v>8.3740000000000006</v>
      </c>
      <c r="D8">
        <f>C9-C8</f>
        <v>1.0129999999999999</v>
      </c>
    </row>
    <row r="9" spans="2:5" x14ac:dyDescent="0.25">
      <c r="C9">
        <v>9.3870000000000005</v>
      </c>
      <c r="D9">
        <f>C10-C9</f>
        <v>1.0079999999999991</v>
      </c>
    </row>
    <row r="10" spans="2:5" x14ac:dyDescent="0.25">
      <c r="C10">
        <v>10.395</v>
      </c>
    </row>
    <row r="12" spans="2:5" x14ac:dyDescent="0.25">
      <c r="C12" t="s">
        <v>21</v>
      </c>
      <c r="D12">
        <v>1.01</v>
      </c>
      <c r="E12" t="s">
        <v>22</v>
      </c>
    </row>
    <row r="14" spans="2:5" x14ac:dyDescent="0.25">
      <c r="B14" t="s">
        <v>25</v>
      </c>
    </row>
    <row r="15" spans="2:5" x14ac:dyDescent="0.25">
      <c r="B15" t="s">
        <v>23</v>
      </c>
      <c r="C15">
        <f>2*PI()/D12</f>
        <v>6.2209755516629563</v>
      </c>
      <c r="D15" t="s">
        <v>24</v>
      </c>
    </row>
    <row r="17" spans="2:6" x14ac:dyDescent="0.25">
      <c r="B17" t="s">
        <v>26</v>
      </c>
    </row>
    <row r="18" spans="2:6" x14ac:dyDescent="0.25">
      <c r="C18" t="s">
        <v>0</v>
      </c>
      <c r="D18">
        <v>2</v>
      </c>
    </row>
    <row r="19" spans="2:6" x14ac:dyDescent="0.25">
      <c r="C19" t="s">
        <v>28</v>
      </c>
      <c r="D19">
        <v>8.3740000000000006</v>
      </c>
    </row>
    <row r="20" spans="2:6" x14ac:dyDescent="0.25">
      <c r="C20" t="s">
        <v>5</v>
      </c>
      <c r="D20">
        <v>27.536899999999999</v>
      </c>
    </row>
    <row r="21" spans="2:6" x14ac:dyDescent="0.25">
      <c r="C21" t="s">
        <v>29</v>
      </c>
      <c r="D21">
        <v>10.395</v>
      </c>
      <c r="F21">
        <f>(1/D18)*LN(D20/D22)</f>
        <v>1.1908540195471266E-2</v>
      </c>
    </row>
    <row r="22" spans="2:6" x14ac:dyDescent="0.25">
      <c r="C22" t="s">
        <v>6</v>
      </c>
      <c r="D22">
        <v>26.8888</v>
      </c>
      <c r="F22">
        <f>2*PI()*D23/SQRT(1-D23^2)</f>
        <v>1.1875241440363333E-2</v>
      </c>
    </row>
    <row r="23" spans="2:6" x14ac:dyDescent="0.25">
      <c r="C23" t="s">
        <v>16</v>
      </c>
      <c r="D23">
        <v>1.89E-3</v>
      </c>
    </row>
    <row r="25" spans="2:6" x14ac:dyDescent="0.25">
      <c r="B25" t="s">
        <v>30</v>
      </c>
    </row>
    <row r="26" spans="2:6" x14ac:dyDescent="0.25">
      <c r="B26" t="s">
        <v>31</v>
      </c>
      <c r="C26">
        <f>C15/(SQRT(1-D23^2))</f>
        <v>6.2209866626661077</v>
      </c>
    </row>
    <row r="28" spans="2:6" x14ac:dyDescent="0.25">
      <c r="B28" t="s">
        <v>32</v>
      </c>
    </row>
    <row r="29" spans="2:6" x14ac:dyDescent="0.25">
      <c r="B29" t="s">
        <v>33</v>
      </c>
      <c r="C29">
        <v>1.4E-3</v>
      </c>
      <c r="D29" t="s">
        <v>34</v>
      </c>
    </row>
    <row r="30" spans="2:6" x14ac:dyDescent="0.25">
      <c r="B30" t="s">
        <v>17</v>
      </c>
      <c r="C30">
        <f>C29+(C32+C33)*((0.23)^2)</f>
        <v>0.10349700000000001</v>
      </c>
      <c r="D30" t="s">
        <v>34</v>
      </c>
    </row>
    <row r="32" spans="2:6" x14ac:dyDescent="0.25">
      <c r="B32" t="s">
        <v>2</v>
      </c>
      <c r="C32">
        <v>0.78</v>
      </c>
      <c r="D32" t="s">
        <v>10</v>
      </c>
    </row>
    <row r="33" spans="2:4" x14ac:dyDescent="0.25">
      <c r="B33" t="s">
        <v>1</v>
      </c>
      <c r="C33">
        <v>1.1499999999999999</v>
      </c>
      <c r="D33" t="s">
        <v>10</v>
      </c>
    </row>
    <row r="34" spans="2:4" x14ac:dyDescent="0.25">
      <c r="B34" t="s">
        <v>35</v>
      </c>
    </row>
    <row r="35" spans="2:4" x14ac:dyDescent="0.25">
      <c r="B35" t="s">
        <v>36</v>
      </c>
      <c r="C35">
        <f>D23*2*C30*C26</f>
        <v>2.4337660660461065E-3</v>
      </c>
    </row>
  </sheetData>
  <mergeCells count="1"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McMillon, Abigail</dc:creator>
  <cp:lastModifiedBy>McMillon, Abigail</cp:lastModifiedBy>
  <dcterms:created xsi:type="dcterms:W3CDTF">2022-09-13T17:58:13Z</dcterms:created>
  <dcterms:modified xsi:type="dcterms:W3CDTF">2022-09-13T19:01:16Z</dcterms:modified>
</cp:coreProperties>
</file>