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calli\Documents\Projects\Automated-Cell-Culture\"/>
    </mc:Choice>
  </mc:AlternateContent>
  <xr:revisionPtr revIDLastSave="0" documentId="8_{BC047C23-49B8-4B29-84E6-A0887F89F8D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Group1" sheetId="2" r:id="rId1"/>
    <sheet name="Group2" sheetId="1" r:id="rId2"/>
    <sheet name="Group 3" sheetId="3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27" i="1" l="1"/>
  <c r="AI127" i="1"/>
  <c r="AP132" i="1"/>
  <c r="AP131" i="1"/>
  <c r="AP130" i="1"/>
  <c r="AP129" i="1"/>
  <c r="AP128" i="1"/>
  <c r="AP127" i="1"/>
  <c r="AM132" i="1"/>
  <c r="AM131" i="1"/>
  <c r="AM130" i="1"/>
  <c r="AM129" i="1"/>
  <c r="AM128" i="1"/>
  <c r="AM127" i="1"/>
  <c r="AL132" i="1"/>
  <c r="AL131" i="1"/>
  <c r="AL130" i="1"/>
  <c r="AL129" i="1"/>
  <c r="AL128" i="1"/>
  <c r="AL127" i="1"/>
  <c r="AI132" i="1"/>
  <c r="AI131" i="1"/>
  <c r="AI130" i="1"/>
  <c r="AI129" i="1"/>
  <c r="AI128" i="1"/>
  <c r="AE132" i="1"/>
  <c r="AE131" i="1"/>
  <c r="AE130" i="1"/>
  <c r="AE129" i="1"/>
  <c r="AE128" i="1"/>
  <c r="AE127" i="1"/>
  <c r="AB127" i="1"/>
  <c r="AB132" i="1"/>
  <c r="AB131" i="1"/>
  <c r="AB130" i="1"/>
  <c r="AB129" i="1"/>
  <c r="AB128" i="1"/>
  <c r="AA132" i="1"/>
  <c r="AA131" i="1"/>
  <c r="AA130" i="1"/>
  <c r="AA129" i="1"/>
  <c r="AA128" i="1"/>
  <c r="X127" i="1"/>
  <c r="X132" i="1"/>
  <c r="X131" i="1"/>
  <c r="X130" i="1"/>
  <c r="X129" i="1"/>
  <c r="X128" i="1"/>
  <c r="Z127" i="1"/>
  <c r="Y132" i="1"/>
  <c r="Y130" i="1"/>
  <c r="Y129" i="1"/>
  <c r="Y128" i="1"/>
  <c r="Y127" i="1"/>
  <c r="AP82" i="1"/>
  <c r="AP77" i="1"/>
  <c r="AP78" i="1"/>
  <c r="AP79" i="1"/>
  <c r="AP80" i="1"/>
  <c r="AP81" i="1"/>
  <c r="AM82" i="1"/>
  <c r="AM78" i="1"/>
  <c r="AM79" i="1"/>
  <c r="AM80" i="1"/>
  <c r="AM81" i="1"/>
  <c r="AM77" i="1"/>
  <c r="AN77" i="1"/>
  <c r="AL82" i="1"/>
  <c r="AL78" i="1"/>
  <c r="AL79" i="1"/>
  <c r="AL80" i="1"/>
  <c r="AL81" i="1"/>
  <c r="AL77" i="1"/>
  <c r="AJ82" i="1"/>
  <c r="AI78" i="1"/>
  <c r="AI79" i="1"/>
  <c r="AI80" i="1"/>
  <c r="AI81" i="1"/>
  <c r="AI82" i="1"/>
  <c r="AI77" i="1"/>
  <c r="AK77" i="1"/>
  <c r="AK78" i="1"/>
  <c r="AK79" i="1"/>
  <c r="AK80" i="1"/>
  <c r="AK81" i="1"/>
  <c r="AK82" i="1"/>
  <c r="AJ77" i="1"/>
  <c r="AE81" i="1"/>
  <c r="AE78" i="1"/>
  <c r="AE79" i="1"/>
  <c r="AE80" i="1"/>
  <c r="AE82" i="1"/>
  <c r="AE77" i="1"/>
  <c r="AD77" i="1"/>
  <c r="AB82" i="1"/>
  <c r="AB77" i="1"/>
  <c r="AA77" i="1"/>
  <c r="AB78" i="1"/>
  <c r="AB79" i="1"/>
  <c r="AB80" i="1"/>
  <c r="AB81" i="1"/>
  <c r="AD80" i="1"/>
  <c r="AD78" i="1"/>
  <c r="AD79" i="1"/>
  <c r="AD81" i="1"/>
  <c r="AD82" i="1"/>
  <c r="AC78" i="1"/>
  <c r="AC77" i="1"/>
  <c r="AC79" i="1"/>
  <c r="AC80" i="1"/>
  <c r="AC81" i="1"/>
  <c r="AC82" i="1"/>
  <c r="X77" i="1"/>
  <c r="AA82" i="1"/>
  <c r="AA78" i="1"/>
  <c r="AA79" i="1"/>
  <c r="AA80" i="1"/>
  <c r="AA81" i="1"/>
  <c r="Z77" i="1"/>
  <c r="X82" i="1"/>
  <c r="X78" i="1"/>
  <c r="X79" i="1"/>
  <c r="X80" i="1"/>
  <c r="X81" i="1"/>
  <c r="Y77" i="1"/>
  <c r="Z78" i="1"/>
  <c r="Z79" i="1"/>
  <c r="Z80" i="1"/>
  <c r="Z81" i="1"/>
  <c r="Z82" i="1"/>
  <c r="AD30" i="1"/>
  <c r="AD39" i="1" s="1"/>
  <c r="AO35" i="1"/>
  <c r="AO31" i="1"/>
  <c r="AO32" i="1"/>
  <c r="AO33" i="1"/>
  <c r="AO34" i="1"/>
  <c r="AO30" i="1"/>
  <c r="AM35" i="1"/>
  <c r="AM31" i="1"/>
  <c r="AM32" i="1"/>
  <c r="AM33" i="1"/>
  <c r="AM34" i="1"/>
  <c r="AL30" i="1"/>
  <c r="AL35" i="1"/>
  <c r="AL34" i="1"/>
  <c r="AL33" i="1"/>
  <c r="AL32" i="1"/>
  <c r="AL31" i="1"/>
  <c r="AK31" i="1"/>
  <c r="AK32" i="1"/>
  <c r="AK33" i="1"/>
  <c r="AK34" i="1"/>
  <c r="AK35" i="1"/>
  <c r="AK30" i="1"/>
  <c r="AH31" i="1"/>
  <c r="AH32" i="1"/>
  <c r="AH33" i="1"/>
  <c r="AH34" i="1"/>
  <c r="AH35" i="1"/>
  <c r="AH30" i="1"/>
  <c r="X30" i="1"/>
  <c r="AE35" i="1"/>
  <c r="AE31" i="1"/>
  <c r="AE32" i="1"/>
  <c r="AE33" i="1"/>
  <c r="AE34" i="1"/>
  <c r="AE30" i="1"/>
  <c r="AD35" i="1"/>
  <c r="AD31" i="1"/>
  <c r="AD32" i="1"/>
  <c r="AD33" i="1"/>
  <c r="AD34" i="1"/>
  <c r="AB31" i="1"/>
  <c r="AB32" i="1"/>
  <c r="AB33" i="1"/>
  <c r="AB34" i="1"/>
  <c r="AB35" i="1"/>
  <c r="AB30" i="1"/>
  <c r="AC30" i="1"/>
  <c r="AA34" i="1"/>
  <c r="AA31" i="1"/>
  <c r="AA32" i="1"/>
  <c r="AA33" i="1"/>
  <c r="AA35" i="1"/>
  <c r="AA30" i="1"/>
  <c r="X31" i="1"/>
  <c r="X32" i="1"/>
  <c r="X33" i="1"/>
  <c r="X34" i="1"/>
  <c r="X35" i="1"/>
  <c r="AM30" i="1"/>
  <c r="Y30" i="1"/>
  <c r="H3" i="3"/>
  <c r="AK130" i="1" l="1"/>
  <c r="AJ130" i="1"/>
  <c r="AK131" i="1"/>
  <c r="AK132" i="1"/>
  <c r="AJ132" i="1"/>
  <c r="AJ129" i="1"/>
  <c r="AO82" i="1"/>
  <c r="AO81" i="1"/>
  <c r="AO80" i="1"/>
  <c r="AO79" i="1"/>
  <c r="AO78" i="1"/>
  <c r="AO77" i="1"/>
  <c r="AB6" i="2"/>
  <c r="AB7" i="2"/>
  <c r="AB8" i="2"/>
  <c r="AB9" i="2"/>
  <c r="AB10" i="2"/>
  <c r="AB5" i="2"/>
  <c r="AA6" i="2"/>
  <c r="AA7" i="2"/>
  <c r="AA8" i="2"/>
  <c r="AA9" i="2"/>
  <c r="AA10" i="2"/>
  <c r="AA5" i="2"/>
  <c r="AN82" i="1"/>
  <c r="Y82" i="1"/>
  <c r="AN81" i="1"/>
  <c r="AJ81" i="1"/>
  <c r="AJ90" i="1" s="1"/>
  <c r="Y81" i="1"/>
  <c r="AN80" i="1"/>
  <c r="AJ80" i="1"/>
  <c r="Y80" i="1"/>
  <c r="AN79" i="1"/>
  <c r="AJ79" i="1"/>
  <c r="Y79" i="1"/>
  <c r="AN78" i="1"/>
  <c r="AJ78" i="1"/>
  <c r="Y78" i="1"/>
  <c r="AN35" i="1"/>
  <c r="AC35" i="1"/>
  <c r="AH41" i="1" s="1"/>
  <c r="AN34" i="1"/>
  <c r="AC34" i="1"/>
  <c r="AN33" i="1"/>
  <c r="AC33" i="1"/>
  <c r="AN32" i="1"/>
  <c r="AC32" i="1"/>
  <c r="AN31" i="1"/>
  <c r="AC31" i="1"/>
  <c r="AN30" i="1"/>
  <c r="AL39" i="1" s="1"/>
  <c r="AO132" i="1"/>
  <c r="AN132" i="1"/>
  <c r="AD132" i="1"/>
  <c r="AC132" i="1"/>
  <c r="Z132" i="1"/>
  <c r="AO131" i="1"/>
  <c r="AN131" i="1"/>
  <c r="AJ131" i="1"/>
  <c r="AD131" i="1"/>
  <c r="AC131" i="1"/>
  <c r="Z131" i="1"/>
  <c r="Y131" i="1"/>
  <c r="AO130" i="1"/>
  <c r="AN130" i="1"/>
  <c r="AD130" i="1"/>
  <c r="AC130" i="1"/>
  <c r="Z130" i="1"/>
  <c r="AO129" i="1"/>
  <c r="AN129" i="1"/>
  <c r="AK129" i="1"/>
  <c r="AD129" i="1"/>
  <c r="AC129" i="1"/>
  <c r="Z129" i="1"/>
  <c r="AO128" i="1"/>
  <c r="AN128" i="1"/>
  <c r="AK128" i="1"/>
  <c r="AJ128" i="1"/>
  <c r="AD128" i="1"/>
  <c r="AC128" i="1"/>
  <c r="Z128" i="1"/>
  <c r="AO127" i="1"/>
  <c r="AN127" i="1"/>
  <c r="AK127" i="1"/>
  <c r="AJ127" i="1"/>
  <c r="AD127" i="1"/>
  <c r="AC127" i="1"/>
  <c r="Z30" i="1"/>
  <c r="AC39" i="1" s="1"/>
  <c r="L92" i="1"/>
  <c r="R92" i="1" s="1"/>
  <c r="L91" i="1"/>
  <c r="R91" i="1" s="1"/>
  <c r="L64" i="1"/>
  <c r="R64" i="1" s="1"/>
  <c r="L65" i="1"/>
  <c r="R65" i="1" s="1"/>
  <c r="L66" i="1"/>
  <c r="R66" i="1" s="1"/>
  <c r="L43" i="1"/>
  <c r="R43" i="1" s="1"/>
  <c r="Q5" i="1"/>
  <c r="Q6" i="1"/>
  <c r="Q7" i="1"/>
  <c r="Q8" i="1"/>
  <c r="Q9" i="1"/>
  <c r="Q16" i="1"/>
  <c r="Q17" i="1"/>
  <c r="Q18" i="1"/>
  <c r="Q19" i="1"/>
  <c r="Q20" i="1"/>
  <c r="Q21" i="1"/>
  <c r="Q28" i="1"/>
  <c r="Q29" i="1"/>
  <c r="Q30" i="1"/>
  <c r="Q31" i="1"/>
  <c r="Q32" i="1"/>
  <c r="Q33" i="1"/>
  <c r="Q40" i="1"/>
  <c r="Q41" i="1"/>
  <c r="Q42" i="1"/>
  <c r="Q43" i="1"/>
  <c r="Q44" i="1"/>
  <c r="Q45" i="1"/>
  <c r="Q52" i="1"/>
  <c r="Q53" i="1"/>
  <c r="Q54" i="1"/>
  <c r="Q55" i="1"/>
  <c r="Q56" i="1"/>
  <c r="Q57" i="1"/>
  <c r="Q64" i="1"/>
  <c r="Q65" i="1"/>
  <c r="Q66" i="1"/>
  <c r="Q67" i="1"/>
  <c r="Q68" i="1"/>
  <c r="Q69" i="1"/>
  <c r="Q76" i="1"/>
  <c r="Q77" i="1"/>
  <c r="Q78" i="1"/>
  <c r="Q79" i="1"/>
  <c r="Q80" i="1"/>
  <c r="Q81" i="1"/>
  <c r="Q88" i="1"/>
  <c r="Q89" i="1"/>
  <c r="Q90" i="1"/>
  <c r="Q91" i="1"/>
  <c r="Q92" i="1"/>
  <c r="Q93" i="1"/>
  <c r="Q100" i="1"/>
  <c r="Q101" i="1"/>
  <c r="Q102" i="1"/>
  <c r="Q103" i="1"/>
  <c r="Q104" i="1"/>
  <c r="Q105" i="1"/>
  <c r="Q113" i="1"/>
  <c r="Q114" i="1"/>
  <c r="Q115" i="1"/>
  <c r="Q116" i="1"/>
  <c r="Q117" i="1"/>
  <c r="Q118" i="1"/>
  <c r="Q125" i="1"/>
  <c r="Q126" i="1"/>
  <c r="Q127" i="1"/>
  <c r="Q128" i="1"/>
  <c r="Q129" i="1"/>
  <c r="Q130" i="1"/>
  <c r="Q137" i="1"/>
  <c r="Q138" i="1"/>
  <c r="Q139" i="1"/>
  <c r="Q140" i="1"/>
  <c r="Q141" i="1"/>
  <c r="Q142" i="1"/>
  <c r="Q4" i="1"/>
  <c r="O4" i="1"/>
  <c r="J137" i="1"/>
  <c r="J138" i="1"/>
  <c r="J139" i="1"/>
  <c r="J140" i="1"/>
  <c r="J141" i="1"/>
  <c r="J142" i="1"/>
  <c r="L93" i="1"/>
  <c r="R93" i="1" s="1"/>
  <c r="L100" i="1"/>
  <c r="R100" i="1" s="1"/>
  <c r="L101" i="1"/>
  <c r="R101" i="1" s="1"/>
  <c r="L102" i="1"/>
  <c r="R102" i="1" s="1"/>
  <c r="L103" i="1"/>
  <c r="R103" i="1" s="1"/>
  <c r="L104" i="1"/>
  <c r="R104" i="1" s="1"/>
  <c r="L105" i="1"/>
  <c r="R105" i="1" s="1"/>
  <c r="L113" i="1"/>
  <c r="R113" i="1" s="1"/>
  <c r="L114" i="1"/>
  <c r="R114" i="1" s="1"/>
  <c r="L115" i="1"/>
  <c r="R115" i="1" s="1"/>
  <c r="L116" i="1"/>
  <c r="R116" i="1" s="1"/>
  <c r="L117" i="1"/>
  <c r="R117" i="1" s="1"/>
  <c r="L118" i="1"/>
  <c r="R118" i="1" s="1"/>
  <c r="L125" i="1"/>
  <c r="R125" i="1" s="1"/>
  <c r="L126" i="1"/>
  <c r="R126" i="1" s="1"/>
  <c r="L127" i="1"/>
  <c r="R127" i="1" s="1"/>
  <c r="L128" i="1"/>
  <c r="R128" i="1" s="1"/>
  <c r="L129" i="1"/>
  <c r="R129" i="1" s="1"/>
  <c r="L130" i="1"/>
  <c r="R130" i="1" s="1"/>
  <c r="L137" i="1"/>
  <c r="R137" i="1" s="1"/>
  <c r="L138" i="1"/>
  <c r="R138" i="1" s="1"/>
  <c r="L139" i="1"/>
  <c r="R139" i="1" s="1"/>
  <c r="L140" i="1"/>
  <c r="R140" i="1" s="1"/>
  <c r="L141" i="1"/>
  <c r="R141" i="1" s="1"/>
  <c r="L142" i="1"/>
  <c r="R142" i="1" s="1"/>
  <c r="J100" i="1"/>
  <c r="J101" i="1"/>
  <c r="J102" i="1"/>
  <c r="J103" i="1"/>
  <c r="J104" i="1"/>
  <c r="J105" i="1"/>
  <c r="J113" i="1"/>
  <c r="J114" i="1"/>
  <c r="J115" i="1"/>
  <c r="J116" i="1"/>
  <c r="J117" i="1"/>
  <c r="J118" i="1"/>
  <c r="J125" i="1"/>
  <c r="J126" i="1"/>
  <c r="J127" i="1"/>
  <c r="J128" i="1"/>
  <c r="J129" i="1"/>
  <c r="J130" i="1"/>
  <c r="L9" i="1"/>
  <c r="R9" i="1" s="1"/>
  <c r="L90" i="1"/>
  <c r="R90" i="1" s="1"/>
  <c r="L89" i="1"/>
  <c r="R89" i="1" s="1"/>
  <c r="L88" i="1"/>
  <c r="R88" i="1" s="1"/>
  <c r="L81" i="1"/>
  <c r="R81" i="1" s="1"/>
  <c r="L80" i="1"/>
  <c r="R80" i="1" s="1"/>
  <c r="L79" i="1"/>
  <c r="R79" i="1" s="1"/>
  <c r="L78" i="1"/>
  <c r="R78" i="1" s="1"/>
  <c r="L77" i="1"/>
  <c r="R77" i="1" s="1"/>
  <c r="L76" i="1"/>
  <c r="R76" i="1" s="1"/>
  <c r="L69" i="1"/>
  <c r="R69" i="1" s="1"/>
  <c r="L68" i="1"/>
  <c r="R68" i="1" s="1"/>
  <c r="L67" i="1"/>
  <c r="R67" i="1" s="1"/>
  <c r="L57" i="1"/>
  <c r="R57" i="1" s="1"/>
  <c r="L56" i="1"/>
  <c r="R56" i="1" s="1"/>
  <c r="L55" i="1"/>
  <c r="R55" i="1" s="1"/>
  <c r="L54" i="1"/>
  <c r="R54" i="1" s="1"/>
  <c r="L53" i="1"/>
  <c r="R53" i="1" s="1"/>
  <c r="L52" i="1"/>
  <c r="R52" i="1" s="1"/>
  <c r="L45" i="1"/>
  <c r="R45" i="1" s="1"/>
  <c r="L44" i="1"/>
  <c r="R44" i="1" s="1"/>
  <c r="L42" i="1"/>
  <c r="R42" i="1" s="1"/>
  <c r="L41" i="1"/>
  <c r="R41" i="1" s="1"/>
  <c r="L40" i="1"/>
  <c r="R40" i="1" s="1"/>
  <c r="L33" i="1"/>
  <c r="R33" i="1" s="1"/>
  <c r="L32" i="1"/>
  <c r="R32" i="1" s="1"/>
  <c r="L31" i="1"/>
  <c r="R31" i="1" s="1"/>
  <c r="L30" i="1"/>
  <c r="R30" i="1" s="1"/>
  <c r="L29" i="1"/>
  <c r="R29" i="1" s="1"/>
  <c r="L28" i="1"/>
  <c r="R28" i="1" s="1"/>
  <c r="L21" i="1"/>
  <c r="R21" i="1" s="1"/>
  <c r="L20" i="1"/>
  <c r="R20" i="1" s="1"/>
  <c r="L19" i="1"/>
  <c r="R19" i="1" s="1"/>
  <c r="L18" i="1"/>
  <c r="R18" i="1" s="1"/>
  <c r="L17" i="1"/>
  <c r="R17" i="1" s="1"/>
  <c r="L16" i="1"/>
  <c r="R16" i="1" s="1"/>
  <c r="J88" i="1"/>
  <c r="J64" i="1"/>
  <c r="Z31" i="1"/>
  <c r="Z32" i="1"/>
  <c r="Z33" i="1"/>
  <c r="Z34" i="1"/>
  <c r="Z35" i="1"/>
  <c r="AI30" i="1"/>
  <c r="AI31" i="1"/>
  <c r="AI32" i="1"/>
  <c r="AI33" i="1"/>
  <c r="AI34" i="1"/>
  <c r="AI35" i="1"/>
  <c r="AJ30" i="1"/>
  <c r="AJ31" i="1"/>
  <c r="AJ32" i="1"/>
  <c r="AJ33" i="1"/>
  <c r="AJ34" i="1"/>
  <c r="AJ35" i="1"/>
  <c r="J52" i="1"/>
  <c r="J53" i="1"/>
  <c r="J54" i="1"/>
  <c r="J55" i="1"/>
  <c r="J56" i="1"/>
  <c r="J57" i="1"/>
  <c r="J65" i="1"/>
  <c r="J66" i="1"/>
  <c r="J67" i="1"/>
  <c r="J68" i="1"/>
  <c r="J69" i="1"/>
  <c r="J76" i="1"/>
  <c r="J77" i="1"/>
  <c r="J78" i="1"/>
  <c r="J79" i="1"/>
  <c r="J80" i="1"/>
  <c r="J81" i="1"/>
  <c r="J89" i="1"/>
  <c r="J90" i="1"/>
  <c r="J91" i="1"/>
  <c r="J92" i="1"/>
  <c r="J93" i="1"/>
  <c r="L4" i="1"/>
  <c r="R4" i="1" s="1"/>
  <c r="L5" i="1"/>
  <c r="R5" i="1" s="1"/>
  <c r="L6" i="1"/>
  <c r="R6" i="1" s="1"/>
  <c r="L7" i="1"/>
  <c r="R7" i="1" s="1"/>
  <c r="L8" i="1"/>
  <c r="R8" i="1" s="1"/>
  <c r="Y31" i="1"/>
  <c r="Y32" i="1"/>
  <c r="Y33" i="1"/>
  <c r="Y34" i="1"/>
  <c r="Y35" i="1"/>
  <c r="AK141" i="1" l="1"/>
  <c r="AK41" i="1"/>
  <c r="AH139" i="1"/>
  <c r="AG39" i="1"/>
  <c r="AK40" i="1"/>
  <c r="AH140" i="1"/>
  <c r="AB139" i="1"/>
  <c r="AJ89" i="1"/>
  <c r="AJ91" i="1"/>
  <c r="AK39" i="1"/>
  <c r="AO41" i="1"/>
  <c r="AO40" i="1"/>
  <c r="N16" i="1"/>
  <c r="AG89" i="1"/>
  <c r="AH91" i="1"/>
  <c r="AO39" i="1"/>
  <c r="AG90" i="1"/>
  <c r="AK139" i="1"/>
  <c r="AB141" i="1"/>
  <c r="AG41" i="1"/>
  <c r="AC141" i="1"/>
  <c r="AH141" i="1"/>
  <c r="AI141" i="1"/>
  <c r="AB140" i="1"/>
  <c r="AC140" i="1"/>
  <c r="AI140" i="1"/>
  <c r="AC139" i="1"/>
  <c r="AI139" i="1"/>
  <c r="AE141" i="1"/>
  <c r="AF141" i="1"/>
  <c r="AL141" i="1"/>
  <c r="AE140" i="1"/>
  <c r="AF140" i="1"/>
  <c r="AK140" i="1"/>
  <c r="AL140" i="1"/>
  <c r="AE139" i="1"/>
  <c r="AF139" i="1"/>
  <c r="AL139" i="1"/>
  <c r="AA91" i="1"/>
  <c r="AB91" i="1"/>
  <c r="AA90" i="1"/>
  <c r="AB90" i="1"/>
  <c r="AA89" i="1"/>
  <c r="AB89" i="1"/>
  <c r="AD91" i="1"/>
  <c r="AE91" i="1"/>
  <c r="AD90" i="1"/>
  <c r="AE90" i="1"/>
  <c r="AD89" i="1"/>
  <c r="AE89" i="1"/>
  <c r="AH90" i="1"/>
  <c r="AH89" i="1"/>
  <c r="AK91" i="1"/>
  <c r="AK90" i="1"/>
  <c r="AK89" i="1"/>
  <c r="AG91" i="1"/>
  <c r="AD40" i="1"/>
  <c r="AL40" i="1"/>
  <c r="AD41" i="1"/>
  <c r="AL41" i="1"/>
  <c r="AH39" i="1"/>
  <c r="AP39" i="1"/>
  <c r="AH40" i="1"/>
  <c r="AP40" i="1"/>
  <c r="AP41" i="1"/>
  <c r="AG40" i="1"/>
  <c r="AC41" i="1"/>
  <c r="AC40" i="1"/>
  <c r="O16" i="1"/>
  <c r="N9" i="1"/>
  <c r="O9" i="1"/>
  <c r="N8" i="1"/>
  <c r="O8" i="1"/>
  <c r="N7" i="1"/>
  <c r="O7" i="1"/>
  <c r="N6" i="1"/>
  <c r="O6" i="1"/>
  <c r="N5" i="1"/>
  <c r="O5" i="1"/>
  <c r="N93" i="1"/>
  <c r="O93" i="1"/>
  <c r="N92" i="1"/>
  <c r="O92" i="1"/>
  <c r="N91" i="1"/>
  <c r="O91" i="1"/>
  <c r="N90" i="1"/>
  <c r="O90" i="1"/>
  <c r="N89" i="1"/>
  <c r="O89" i="1"/>
  <c r="N81" i="1"/>
  <c r="O81" i="1"/>
  <c r="N80" i="1"/>
  <c r="O80" i="1"/>
  <c r="N79" i="1"/>
  <c r="O79" i="1"/>
  <c r="N78" i="1"/>
  <c r="O78" i="1"/>
  <c r="N77" i="1"/>
  <c r="O77" i="1"/>
  <c r="N76" i="1"/>
  <c r="O76" i="1"/>
  <c r="N69" i="1"/>
  <c r="O69" i="1"/>
  <c r="N68" i="1"/>
  <c r="O68" i="1"/>
  <c r="N67" i="1"/>
  <c r="O67" i="1"/>
  <c r="N66" i="1"/>
  <c r="O66" i="1"/>
  <c r="N65" i="1"/>
  <c r="O65" i="1"/>
  <c r="N57" i="1"/>
  <c r="O57" i="1"/>
  <c r="N56" i="1"/>
  <c r="O56" i="1"/>
  <c r="N55" i="1"/>
  <c r="O55" i="1"/>
  <c r="N54" i="1"/>
  <c r="O54" i="1"/>
  <c r="N53" i="1"/>
  <c r="O53" i="1"/>
  <c r="N52" i="1"/>
  <c r="O52" i="1"/>
  <c r="N45" i="1"/>
  <c r="O45" i="1"/>
  <c r="N44" i="1"/>
  <c r="O44" i="1"/>
  <c r="N43" i="1"/>
  <c r="O43" i="1"/>
  <c r="N42" i="1"/>
  <c r="O42" i="1"/>
  <c r="N41" i="1"/>
  <c r="O41" i="1"/>
  <c r="N40" i="1"/>
  <c r="O40" i="1"/>
  <c r="N33" i="1"/>
  <c r="O33" i="1"/>
  <c r="N32" i="1"/>
  <c r="O32" i="1"/>
  <c r="N31" i="1"/>
  <c r="O31" i="1"/>
  <c r="N30" i="1"/>
  <c r="O30" i="1"/>
  <c r="N29" i="1"/>
  <c r="O29" i="1"/>
  <c r="N28" i="1"/>
  <c r="O28" i="1"/>
  <c r="N21" i="1"/>
  <c r="O21" i="1"/>
  <c r="N20" i="1"/>
  <c r="O20" i="1"/>
  <c r="N19" i="1"/>
  <c r="O19" i="1"/>
  <c r="N18" i="1"/>
  <c r="O18" i="1"/>
  <c r="N17" i="1"/>
  <c r="O17" i="1"/>
  <c r="N64" i="1"/>
  <c r="O64" i="1"/>
  <c r="N88" i="1"/>
  <c r="O88" i="1"/>
  <c r="N130" i="1"/>
  <c r="O130" i="1"/>
  <c r="N129" i="1"/>
  <c r="O129" i="1"/>
  <c r="N128" i="1"/>
  <c r="O128" i="1"/>
  <c r="N127" i="1"/>
  <c r="O127" i="1"/>
  <c r="N126" i="1"/>
  <c r="O126" i="1"/>
  <c r="N125" i="1"/>
  <c r="O125" i="1"/>
  <c r="N118" i="1"/>
  <c r="O118" i="1"/>
  <c r="N117" i="1"/>
  <c r="O117" i="1"/>
  <c r="N116" i="1"/>
  <c r="O116" i="1"/>
  <c r="N115" i="1"/>
  <c r="O115" i="1"/>
  <c r="N114" i="1"/>
  <c r="O114" i="1"/>
  <c r="N113" i="1"/>
  <c r="O113" i="1"/>
  <c r="N105" i="1"/>
  <c r="O105" i="1"/>
  <c r="N104" i="1"/>
  <c r="O104" i="1"/>
  <c r="N103" i="1"/>
  <c r="O103" i="1"/>
  <c r="N102" i="1"/>
  <c r="O102" i="1"/>
  <c r="N101" i="1"/>
  <c r="O101" i="1"/>
  <c r="N100" i="1"/>
  <c r="O100" i="1"/>
  <c r="N142" i="1"/>
  <c r="O142" i="1"/>
  <c r="N141" i="1"/>
  <c r="O141" i="1"/>
  <c r="N140" i="1"/>
  <c r="O140" i="1"/>
  <c r="N139" i="1"/>
  <c r="O139" i="1"/>
  <c r="N138" i="1"/>
  <c r="O138" i="1"/>
  <c r="N137" i="1"/>
  <c r="O137" i="1"/>
  <c r="N4" i="1"/>
</calcChain>
</file>

<file path=xl/sharedStrings.xml><?xml version="1.0" encoding="utf-8"?>
<sst xmlns="http://schemas.openxmlformats.org/spreadsheetml/2006/main" count="554" uniqueCount="127">
  <si>
    <t>Group 3</t>
  </si>
  <si>
    <t>0 hour incubation</t>
  </si>
  <si>
    <t>data</t>
  </si>
  <si>
    <t>29/01/2025 16:41:04+00:00</t>
  </si>
  <si>
    <t>normal</t>
  </si>
  <si>
    <t>dm</t>
  </si>
  <si>
    <t>hela</t>
  </si>
  <si>
    <t>Value</t>
  </si>
  <si>
    <t>error bar min hela</t>
  </si>
  <si>
    <t>error bar max hela</t>
  </si>
  <si>
    <t>DM growth rate, (0-48 hours)</t>
  </si>
  <si>
    <t>Hela growth rate, (0, 48 hours)</t>
  </si>
  <si>
    <t xml:space="preserve"> A</t>
  </si>
  <si>
    <t xml:space="preserve"> B</t>
  </si>
  <si>
    <t>5.0 x 10^4</t>
  </si>
  <si>
    <t xml:space="preserve"> C</t>
  </si>
  <si>
    <t>3.9 x 10^4</t>
  </si>
  <si>
    <t xml:space="preserve"> D</t>
  </si>
  <si>
    <t>3.04 x 10^4</t>
  </si>
  <si>
    <t xml:space="preserve"> E</t>
  </si>
  <si>
    <t>2.37 x 10^4</t>
  </si>
  <si>
    <t xml:space="preserve"> F</t>
  </si>
  <si>
    <t>1.85 x 10^4</t>
  </si>
  <si>
    <t xml:space="preserve"> G</t>
  </si>
  <si>
    <t>1.5 x 10^4</t>
  </si>
  <si>
    <t xml:space="preserve"> H</t>
  </si>
  <si>
    <t>24 hour incubation</t>
  </si>
  <si>
    <t>28/01/2025 16:04:44+00:00</t>
  </si>
  <si>
    <t>48 hour incubation</t>
  </si>
  <si>
    <t>24/01/2025 14:36:15+00:00</t>
  </si>
  <si>
    <t>72 hour incubation</t>
  </si>
  <si>
    <t>27/01/2025 15:40:57+00:00</t>
  </si>
  <si>
    <t xml:space="preserve">Glutamine Relevant </t>
  </si>
  <si>
    <t>0.5,2  glutamine 0 hours</t>
  </si>
  <si>
    <t>DM</t>
  </si>
  <si>
    <t>average DM</t>
  </si>
  <si>
    <t>average hela</t>
  </si>
  <si>
    <t>max DM (error bar)</t>
  </si>
  <si>
    <t>min</t>
  </si>
  <si>
    <t>max hela</t>
  </si>
  <si>
    <t>0 hour</t>
  </si>
  <si>
    <t>PBS</t>
  </si>
  <si>
    <t>HeLa</t>
  </si>
  <si>
    <t>Medium</t>
  </si>
  <si>
    <t>A</t>
  </si>
  <si>
    <t>B</t>
  </si>
  <si>
    <t>C</t>
  </si>
  <si>
    <t>D</t>
  </si>
  <si>
    <t>E</t>
  </si>
  <si>
    <t>F</t>
  </si>
  <si>
    <t>G</t>
  </si>
  <si>
    <t>H</t>
  </si>
  <si>
    <t>0.5,2  glutamine 48 hours</t>
  </si>
  <si>
    <t>48 hour</t>
  </si>
  <si>
    <t>5, 8  glutamine 0 hours</t>
  </si>
  <si>
    <t>Glutamine 0.5mM &amp; 2mM Avg</t>
  </si>
  <si>
    <t>Glutamine 5mM &amp; 8mM Avg</t>
  </si>
  <si>
    <t>Normal</t>
  </si>
  <si>
    <t>Cell Conc x10^4</t>
  </si>
  <si>
    <t>SEM 0hr</t>
  </si>
  <si>
    <t>0-hour</t>
  </si>
  <si>
    <t>48-hour</t>
  </si>
  <si>
    <t>SEM 48hr</t>
  </si>
  <si>
    <t>0.5mM</t>
  </si>
  <si>
    <t>5mM</t>
  </si>
  <si>
    <t>2mM</t>
  </si>
  <si>
    <t>8mM</t>
  </si>
  <si>
    <t>5, 8  glutamine 48 hours (spillage)</t>
  </si>
  <si>
    <t>2.5, 5 FBS 0 hours</t>
  </si>
  <si>
    <t>FBS part</t>
  </si>
  <si>
    <t>0-hour for 2.5mM &amp; 5mM</t>
  </si>
  <si>
    <t>0-hour for 15mM &amp; 25mM</t>
  </si>
  <si>
    <t>2.5, 5 FBS 48 hours</t>
  </si>
  <si>
    <t>48-hour for 2.5mM &amp; 5mM</t>
  </si>
  <si>
    <t>48-hour for 15mM &amp; 25mM</t>
  </si>
  <si>
    <t>10, 12.5 FBS 0 hours</t>
  </si>
  <si>
    <t>FBS 2.5mM &amp; 5mM Avg</t>
  </si>
  <si>
    <t>FBS 10mM &amp; 12.5mM Avg</t>
  </si>
  <si>
    <t>Cell Conc</t>
  </si>
  <si>
    <t>2.5mM</t>
  </si>
  <si>
    <t>10mM</t>
  </si>
  <si>
    <t>12.5mM</t>
  </si>
  <si>
    <t>10, 12.5 FBS 48 hours</t>
  </si>
  <si>
    <t>growth rate</t>
  </si>
  <si>
    <t>2.5, 5 Glucose 0 hour</t>
  </si>
  <si>
    <t>Glucose Outlined Part Relevant to discussion</t>
  </si>
  <si>
    <t>Normal Cells</t>
  </si>
  <si>
    <t>DM Cells</t>
  </si>
  <si>
    <t>HeLa Cells</t>
  </si>
  <si>
    <t>2.5, 5 Glucose 48 hour</t>
  </si>
  <si>
    <t>15, 25 Glucose 0 hour</t>
  </si>
  <si>
    <t>Glucose 2.5mM &amp; 5mM Avg</t>
  </si>
  <si>
    <t>15mM</t>
  </si>
  <si>
    <t>25mM</t>
  </si>
  <si>
    <t>15, 25 Glucose 48 hour</t>
  </si>
  <si>
    <t xml:space="preserve">              15:1</t>
  </si>
  <si>
    <t>FBS 2.5%</t>
  </si>
  <si>
    <t>Hela</t>
  </si>
  <si>
    <t>3.9x10^4</t>
  </si>
  <si>
    <t>2.37x10^4</t>
  </si>
  <si>
    <t>1.85x10^4</t>
  </si>
  <si>
    <t xml:space="preserve">              40:1</t>
  </si>
  <si>
    <t xml:space="preserve">              40:1              </t>
  </si>
  <si>
    <t>Glutamine</t>
  </si>
  <si>
    <t xml:space="preserve">Stiffness Type </t>
  </si>
  <si>
    <t>Medium type</t>
  </si>
  <si>
    <t>Cell type</t>
  </si>
  <si>
    <t>Cell conc.</t>
  </si>
  <si>
    <t>Trial 1</t>
  </si>
  <si>
    <t>Trial 2</t>
  </si>
  <si>
    <t>Trial 3</t>
  </si>
  <si>
    <t>Avg Cell Count</t>
  </si>
  <si>
    <t>SEM</t>
  </si>
  <si>
    <t>DM doubling time (hrs)</t>
  </si>
  <si>
    <t>HeLa doubling time (hrs)</t>
  </si>
  <si>
    <t xml:space="preserve"> </t>
  </si>
  <si>
    <t>concentration</t>
  </si>
  <si>
    <t xml:space="preserve">dm average </t>
  </si>
  <si>
    <t>hela average</t>
  </si>
  <si>
    <t>error bar min value dm</t>
  </si>
  <si>
    <t>error bar max value dm</t>
  </si>
  <si>
    <t>Density 1</t>
  </si>
  <si>
    <t>Density 2</t>
  </si>
  <si>
    <t>Density 3</t>
  </si>
  <si>
    <t>3.90x10^4</t>
  </si>
  <si>
    <t xml:space="preserve">             Soft (40 : 1)</t>
  </si>
  <si>
    <t xml:space="preserve">           Stiff (15 :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</si>
</sst>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b/>
      <sz val="11"/>
      <color theme="1"/>
      <name val="Aptos Narrow"/>
      <family val="2"/>
      <scheme val="minor"/>
    </font>
    <font>
      <sz val="7"/>
      <color rgb="FF000000"/>
      <name val="Arial"/>
      <family val="2"/>
    </font>
    <font>
      <sz val="10"/>
      <name val="Arial"/>
      <family val="2"/>
    </font>
    <font>
      <sz val="10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1"/>
      <color rgb="FF006CBE"/>
      <name val="Consolas"/>
      <family val="2"/>
    </font>
    <font>
      <sz val="11"/>
      <color rgb="FF000000"/>
      <name val="Aptos Narrow"/>
      <family val="2"/>
      <scheme val="minor"/>
    </font>
    <font>
      <b/>
      <sz val="11"/>
      <color rgb="FFFFFFFF"/>
      <name val="Aptos Narrow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E8F3FF"/>
        <bgColor rgb="FF000000"/>
      </patternFill>
    </fill>
    <fill>
      <patternFill patternType="solid">
        <fgColor rgb="FF7EB2DB"/>
        <bgColor rgb="FF000000"/>
      </patternFill>
    </fill>
    <fill>
      <patternFill patternType="solid">
        <fgColor rgb="FF6FA9D6"/>
        <bgColor rgb="FF000000"/>
      </patternFill>
    </fill>
    <fill>
      <patternFill patternType="solid">
        <fgColor rgb="FF247CBD"/>
        <bgColor rgb="FF000000"/>
      </patternFill>
    </fill>
    <fill>
      <patternFill patternType="solid">
        <fgColor rgb="FF428EC7"/>
        <bgColor rgb="FF000000"/>
      </patternFill>
    </fill>
    <fill>
      <patternFill patternType="solid">
        <fgColor rgb="FF5197CC"/>
        <bgColor rgb="FF000000"/>
      </patternFill>
    </fill>
    <fill>
      <patternFill patternType="solid">
        <fgColor rgb="FF60A0D1"/>
        <bgColor rgb="FF000000"/>
      </patternFill>
    </fill>
    <fill>
      <patternFill patternType="solid">
        <fgColor rgb="FF8DBCE0"/>
        <bgColor rgb="FF000000"/>
      </patternFill>
    </fill>
    <fill>
      <patternFill patternType="solid">
        <fgColor rgb="FF3385C2"/>
        <bgColor rgb="FF000000"/>
      </patternFill>
    </fill>
    <fill>
      <patternFill patternType="solid">
        <fgColor rgb="FF9CC5E5"/>
        <bgColor rgb="FF000000"/>
      </patternFill>
    </fill>
    <fill>
      <patternFill patternType="solid">
        <fgColor rgb="FFABCEEA"/>
        <bgColor rgb="FF000000"/>
      </patternFill>
    </fill>
    <fill>
      <patternFill patternType="solid">
        <fgColor rgb="FFBAD7EF"/>
        <bgColor rgb="FF000000"/>
      </patternFill>
    </fill>
    <fill>
      <patternFill patternType="solid">
        <fgColor rgb="FFC9E0F4"/>
        <bgColor rgb="FF000000"/>
      </patternFill>
    </fill>
    <fill>
      <patternFill patternType="solid">
        <fgColor rgb="FFD8E9F9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FFF3CA"/>
        <bgColor rgb="FF000000"/>
      </patternFill>
    </fill>
    <fill>
      <patternFill patternType="solid">
        <fgColor rgb="FFE3F2D9"/>
        <bgColor rgb="FF000000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0E6F5"/>
        <bgColor rgb="FFC0E6F5"/>
      </patternFill>
    </fill>
    <fill>
      <patternFill patternType="solid">
        <fgColor rgb="FF156082"/>
        <bgColor rgb="FF156082"/>
      </patternFill>
    </fill>
    <fill>
      <patternFill patternType="solid">
        <fgColor theme="4" tint="0.39997558519241921"/>
        <bgColor indexed="64"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355">
    <xf numFmtId="0" fontId="0" fillId="0" borderId="0" xfId="0"/>
    <xf numFmtId="0" fontId="3" fillId="2" borderId="4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3" fillId="4" borderId="4" xfId="0" applyFont="1" applyFill="1" applyBorder="1" applyAlignment="1">
      <alignment wrapText="1"/>
    </xf>
    <xf numFmtId="0" fontId="3" fillId="5" borderId="4" xfId="0" applyFont="1" applyFill="1" applyBorder="1" applyAlignment="1">
      <alignment wrapText="1"/>
    </xf>
    <xf numFmtId="0" fontId="3" fillId="6" borderId="4" xfId="0" applyFont="1" applyFill="1" applyBorder="1" applyAlignment="1">
      <alignment wrapText="1"/>
    </xf>
    <xf numFmtId="0" fontId="3" fillId="7" borderId="4" xfId="0" applyFont="1" applyFill="1" applyBorder="1" applyAlignment="1">
      <alignment wrapText="1"/>
    </xf>
    <xf numFmtId="0" fontId="3" fillId="8" borderId="4" xfId="0" applyFont="1" applyFill="1" applyBorder="1" applyAlignment="1">
      <alignment wrapText="1"/>
    </xf>
    <xf numFmtId="0" fontId="3" fillId="9" borderId="4" xfId="0" applyFont="1" applyFill="1" applyBorder="1" applyAlignment="1">
      <alignment wrapText="1"/>
    </xf>
    <xf numFmtId="0" fontId="3" fillId="10" borderId="4" xfId="0" applyFont="1" applyFill="1" applyBorder="1" applyAlignment="1">
      <alignment wrapText="1"/>
    </xf>
    <xf numFmtId="0" fontId="3" fillId="11" borderId="4" xfId="0" applyFont="1" applyFill="1" applyBorder="1" applyAlignment="1">
      <alignment wrapText="1"/>
    </xf>
    <xf numFmtId="0" fontId="3" fillId="12" borderId="4" xfId="0" applyFont="1" applyFill="1" applyBorder="1" applyAlignment="1">
      <alignment wrapText="1"/>
    </xf>
    <xf numFmtId="0" fontId="3" fillId="13" borderId="4" xfId="0" applyFont="1" applyFill="1" applyBorder="1" applyAlignment="1">
      <alignment wrapText="1"/>
    </xf>
    <xf numFmtId="0" fontId="3" fillId="14" borderId="4" xfId="0" applyFont="1" applyFill="1" applyBorder="1" applyAlignment="1">
      <alignment wrapText="1"/>
    </xf>
    <xf numFmtId="0" fontId="3" fillId="15" borderId="4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3" fillId="13" borderId="5" xfId="0" applyFont="1" applyFill="1" applyBorder="1" applyAlignment="1">
      <alignment wrapText="1"/>
    </xf>
    <xf numFmtId="0" fontId="3" fillId="14" borderId="5" xfId="0" applyFont="1" applyFill="1" applyBorder="1" applyAlignment="1">
      <alignment wrapText="1"/>
    </xf>
    <xf numFmtId="0" fontId="3" fillId="5" borderId="5" xfId="0" applyFont="1" applyFill="1" applyBorder="1" applyAlignment="1">
      <alignment wrapText="1"/>
    </xf>
    <xf numFmtId="0" fontId="3" fillId="15" borderId="5" xfId="0" applyFont="1" applyFill="1" applyBorder="1" applyAlignment="1">
      <alignment wrapText="1"/>
    </xf>
    <xf numFmtId="0" fontId="3" fillId="11" borderId="5" xfId="0" applyFont="1" applyFill="1" applyBorder="1" applyAlignment="1">
      <alignment wrapText="1"/>
    </xf>
    <xf numFmtId="0" fontId="3" fillId="4" borderId="6" xfId="0" applyFont="1" applyFill="1" applyBorder="1" applyAlignment="1">
      <alignment wrapText="1"/>
    </xf>
    <xf numFmtId="0" fontId="3" fillId="4" borderId="0" xfId="0" applyFont="1" applyFill="1" applyAlignment="1">
      <alignment wrapText="1"/>
    </xf>
    <xf numFmtId="0" fontId="3" fillId="15" borderId="6" xfId="0" applyFont="1" applyFill="1" applyBorder="1" applyAlignment="1">
      <alignment wrapText="1"/>
    </xf>
    <xf numFmtId="0" fontId="3" fillId="9" borderId="1" xfId="0" applyFont="1" applyFill="1" applyBorder="1" applyAlignment="1">
      <alignment wrapText="1"/>
    </xf>
    <xf numFmtId="0" fontId="3" fillId="12" borderId="1" xfId="0" applyFont="1" applyFill="1" applyBorder="1" applyAlignment="1">
      <alignment wrapText="1"/>
    </xf>
    <xf numFmtId="0" fontId="3" fillId="15" borderId="1" xfId="0" applyFont="1" applyFill="1" applyBorder="1" applyAlignment="1">
      <alignment wrapText="1"/>
    </xf>
    <xf numFmtId="0" fontId="3" fillId="9" borderId="7" xfId="0" applyFont="1" applyFill="1" applyBorder="1" applyAlignment="1">
      <alignment wrapText="1"/>
    </xf>
    <xf numFmtId="0" fontId="3" fillId="11" borderId="7" xfId="0" applyFont="1" applyFill="1" applyBorder="1" applyAlignment="1">
      <alignment wrapText="1"/>
    </xf>
    <xf numFmtId="0" fontId="3" fillId="9" borderId="5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3" fillId="12" borderId="5" xfId="0" applyFont="1" applyFill="1" applyBorder="1" applyAlignment="1">
      <alignment wrapText="1"/>
    </xf>
    <xf numFmtId="0" fontId="3" fillId="10" borderId="5" xfId="0" applyFont="1" applyFill="1" applyBorder="1" applyAlignment="1">
      <alignment wrapText="1"/>
    </xf>
    <xf numFmtId="0" fontId="3" fillId="8" borderId="5" xfId="0" applyFont="1" applyFill="1" applyBorder="1" applyAlignment="1">
      <alignment wrapText="1"/>
    </xf>
    <xf numFmtId="0" fontId="3" fillId="7" borderId="5" xfId="0" applyFont="1" applyFill="1" applyBorder="1" applyAlignment="1">
      <alignment wrapText="1"/>
    </xf>
    <xf numFmtId="0" fontId="3" fillId="11" borderId="2" xfId="0" applyFont="1" applyFill="1" applyBorder="1" applyAlignment="1">
      <alignment wrapText="1"/>
    </xf>
    <xf numFmtId="0" fontId="3" fillId="9" borderId="2" xfId="0" applyFont="1" applyFill="1" applyBorder="1" applyAlignment="1">
      <alignment wrapText="1"/>
    </xf>
    <xf numFmtId="0" fontId="3" fillId="12" borderId="2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6" borderId="5" xfId="0" applyFont="1" applyFill="1" applyBorder="1" applyAlignment="1">
      <alignment wrapText="1"/>
    </xf>
    <xf numFmtId="0" fontId="3" fillId="4" borderId="5" xfId="0" applyFont="1" applyFill="1" applyBorder="1" applyAlignment="1">
      <alignment wrapText="1"/>
    </xf>
    <xf numFmtId="0" fontId="3" fillId="9" borderId="0" xfId="0" applyFont="1" applyFill="1" applyAlignment="1">
      <alignment wrapText="1"/>
    </xf>
    <xf numFmtId="0" fontId="3" fillId="10" borderId="6" xfId="0" applyFont="1" applyFill="1" applyBorder="1" applyAlignment="1">
      <alignment wrapText="1"/>
    </xf>
    <xf numFmtId="0" fontId="3" fillId="3" borderId="6" xfId="0" applyFont="1" applyFill="1" applyBorder="1" applyAlignment="1">
      <alignment wrapText="1"/>
    </xf>
    <xf numFmtId="0" fontId="3" fillId="9" borderId="6" xfId="0" applyFont="1" applyFill="1" applyBorder="1" applyAlignment="1">
      <alignment wrapText="1"/>
    </xf>
    <xf numFmtId="0" fontId="3" fillId="5" borderId="6" xfId="0" applyFont="1" applyFill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3" fillId="10" borderId="0" xfId="0" applyFont="1" applyFill="1" applyAlignment="1">
      <alignment wrapText="1"/>
    </xf>
    <xf numFmtId="0" fontId="3" fillId="11" borderId="6" xfId="0" applyFont="1" applyFill="1" applyBorder="1" applyAlignment="1">
      <alignment wrapText="1"/>
    </xf>
    <xf numFmtId="0" fontId="3" fillId="8" borderId="6" xfId="0" applyFont="1" applyFill="1" applyBorder="1" applyAlignment="1">
      <alignment wrapText="1"/>
    </xf>
    <xf numFmtId="0" fontId="3" fillId="7" borderId="6" xfId="0" applyFont="1" applyFill="1" applyBorder="1" applyAlignment="1">
      <alignment wrapText="1"/>
    </xf>
    <xf numFmtId="0" fontId="3" fillId="12" borderId="6" xfId="0" applyFont="1" applyFill="1" applyBorder="1" applyAlignment="1">
      <alignment wrapText="1"/>
    </xf>
    <xf numFmtId="0" fontId="3" fillId="13" borderId="6" xfId="0" applyFont="1" applyFill="1" applyBorder="1" applyAlignment="1">
      <alignment wrapText="1"/>
    </xf>
    <xf numFmtId="0" fontId="3" fillId="12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3" fillId="11" borderId="0" xfId="0" applyFont="1" applyFill="1" applyAlignment="1">
      <alignment wrapText="1"/>
    </xf>
    <xf numFmtId="0" fontId="3" fillId="8" borderId="0" xfId="0" applyFont="1" applyFill="1" applyAlignment="1">
      <alignment wrapText="1"/>
    </xf>
    <xf numFmtId="0" fontId="3" fillId="15" borderId="0" xfId="0" applyFont="1" applyFill="1" applyAlignment="1">
      <alignment wrapText="1"/>
    </xf>
    <xf numFmtId="0" fontId="3" fillId="14" borderId="6" xfId="0" applyFont="1" applyFill="1" applyBorder="1" applyAlignment="1">
      <alignment wrapText="1"/>
    </xf>
    <xf numFmtId="0" fontId="3" fillId="12" borderId="8" xfId="0" applyFont="1" applyFill="1" applyBorder="1" applyAlignment="1">
      <alignment wrapText="1"/>
    </xf>
    <xf numFmtId="0" fontId="3" fillId="12" borderId="9" xfId="0" applyFont="1" applyFill="1" applyBorder="1" applyAlignment="1">
      <alignment wrapText="1"/>
    </xf>
    <xf numFmtId="0" fontId="3" fillId="12" borderId="10" xfId="0" applyFont="1" applyFill="1" applyBorder="1" applyAlignment="1">
      <alignment wrapText="1"/>
    </xf>
    <xf numFmtId="0" fontId="3" fillId="14" borderId="0" xfId="0" applyFont="1" applyFill="1" applyAlignment="1">
      <alignment wrapText="1"/>
    </xf>
    <xf numFmtId="0" fontId="3" fillId="9" borderId="3" xfId="0" applyFont="1" applyFill="1" applyBorder="1" applyAlignment="1">
      <alignment wrapText="1"/>
    </xf>
    <xf numFmtId="0" fontId="3" fillId="9" borderId="11" xfId="0" applyFont="1" applyFill="1" applyBorder="1" applyAlignment="1">
      <alignment wrapText="1"/>
    </xf>
    <xf numFmtId="0" fontId="3" fillId="13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17" borderId="0" xfId="0" applyFill="1"/>
    <xf numFmtId="0" fontId="0" fillId="17" borderId="17" xfId="0" applyFill="1" applyBorder="1" applyAlignment="1">
      <alignment horizontal="center"/>
    </xf>
    <xf numFmtId="0" fontId="1" fillId="18" borderId="1" xfId="1" applyFill="1" applyBorder="1" applyAlignment="1">
      <alignment vertical="center" wrapText="1"/>
    </xf>
    <xf numFmtId="0" fontId="2" fillId="18" borderId="1" xfId="1" applyFont="1" applyFill="1" applyBorder="1" applyAlignment="1">
      <alignment horizontal="center" vertical="center" wrapText="1"/>
    </xf>
    <xf numFmtId="0" fontId="2" fillId="18" borderId="3" xfId="1" applyFont="1" applyFill="1" applyBorder="1" applyAlignment="1">
      <alignment horizontal="center" vertical="center" wrapText="1"/>
    </xf>
    <xf numFmtId="0" fontId="1" fillId="0" borderId="0" xfId="1"/>
    <xf numFmtId="0" fontId="1" fillId="0" borderId="16" xfId="1" applyBorder="1"/>
    <xf numFmtId="0" fontId="3" fillId="19" borderId="1" xfId="1" applyFont="1" applyFill="1" applyBorder="1" applyAlignment="1">
      <alignment horizontal="center" vertical="center" wrapText="1"/>
    </xf>
    <xf numFmtId="0" fontId="3" fillId="19" borderId="9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left" vertical="center" wrapText="1"/>
    </xf>
    <xf numFmtId="0" fontId="5" fillId="0" borderId="16" xfId="1" applyFont="1" applyBorder="1" applyAlignment="1">
      <alignment horizontal="left" vertical="center" wrapText="1"/>
    </xf>
    <xf numFmtId="0" fontId="3" fillId="19" borderId="7" xfId="1" applyFont="1" applyFill="1" applyBorder="1" applyAlignment="1">
      <alignment horizontal="center" vertical="center" wrapText="1"/>
    </xf>
    <xf numFmtId="0" fontId="3" fillId="20" borderId="18" xfId="1" applyFont="1" applyFill="1" applyBorder="1" applyAlignment="1">
      <alignment horizontal="center" vertical="center" wrapText="1"/>
    </xf>
    <xf numFmtId="0" fontId="3" fillId="20" borderId="19" xfId="1" applyFont="1" applyFill="1" applyBorder="1" applyAlignment="1">
      <alignment horizontal="center" vertical="center" wrapText="1"/>
    </xf>
    <xf numFmtId="0" fontId="3" fillId="21" borderId="19" xfId="1" applyFont="1" applyFill="1" applyBorder="1" applyAlignment="1">
      <alignment horizontal="center" vertical="center" wrapText="1"/>
    </xf>
    <xf numFmtId="0" fontId="3" fillId="22" borderId="19" xfId="1" applyFont="1" applyFill="1" applyBorder="1" applyAlignment="1">
      <alignment horizontal="center" vertical="center" wrapText="1"/>
    </xf>
    <xf numFmtId="0" fontId="3" fillId="20" borderId="20" xfId="1" applyFont="1" applyFill="1" applyBorder="1" applyAlignment="1">
      <alignment horizontal="center" vertical="center" wrapText="1"/>
    </xf>
    <xf numFmtId="0" fontId="3" fillId="20" borderId="2" xfId="1" applyFont="1" applyFill="1" applyBorder="1" applyAlignment="1">
      <alignment horizontal="center" vertical="center" wrapText="1"/>
    </xf>
    <xf numFmtId="0" fontId="3" fillId="23" borderId="1" xfId="1" applyFont="1" applyFill="1" applyBorder="1" applyAlignment="1">
      <alignment horizontal="center" vertical="center" wrapText="1"/>
    </xf>
    <xf numFmtId="0" fontId="3" fillId="24" borderId="1" xfId="1" applyFont="1" applyFill="1" applyBorder="1" applyAlignment="1">
      <alignment horizontal="center" vertical="center" wrapText="1"/>
    </xf>
    <xf numFmtId="0" fontId="3" fillId="25" borderId="1" xfId="1" applyFont="1" applyFill="1" applyBorder="1" applyAlignment="1">
      <alignment horizontal="center" vertical="center" wrapText="1"/>
    </xf>
    <xf numFmtId="0" fontId="3" fillId="26" borderId="1" xfId="1" applyFont="1" applyFill="1" applyBorder="1" applyAlignment="1">
      <alignment horizontal="center" vertical="center" wrapText="1"/>
    </xf>
    <xf numFmtId="0" fontId="3" fillId="27" borderId="1" xfId="1" applyFont="1" applyFill="1" applyBorder="1" applyAlignment="1">
      <alignment horizontal="center" vertical="center" wrapText="1"/>
    </xf>
    <xf numFmtId="0" fontId="3" fillId="28" borderId="1" xfId="1" applyFont="1" applyFill="1" applyBorder="1" applyAlignment="1">
      <alignment horizontal="center" vertical="center" wrapText="1"/>
    </xf>
    <xf numFmtId="0" fontId="3" fillId="20" borderId="21" xfId="1" applyFont="1" applyFill="1" applyBorder="1" applyAlignment="1">
      <alignment horizontal="center" vertical="center" wrapText="1"/>
    </xf>
    <xf numFmtId="0" fontId="3" fillId="20" borderId="1" xfId="1" applyFont="1" applyFill="1" applyBorder="1" applyAlignment="1">
      <alignment horizontal="center" vertical="center" wrapText="1"/>
    </xf>
    <xf numFmtId="0" fontId="3" fillId="29" borderId="1" xfId="1" applyFont="1" applyFill="1" applyBorder="1" applyAlignment="1">
      <alignment horizontal="center" vertical="center" wrapText="1"/>
    </xf>
    <xf numFmtId="0" fontId="3" fillId="21" borderId="1" xfId="1" applyFont="1" applyFill="1" applyBorder="1" applyAlignment="1">
      <alignment horizontal="center" vertical="center" wrapText="1"/>
    </xf>
    <xf numFmtId="0" fontId="3" fillId="22" borderId="1" xfId="1" applyFont="1" applyFill="1" applyBorder="1" applyAlignment="1">
      <alignment horizontal="center" vertical="center" wrapText="1"/>
    </xf>
    <xf numFmtId="0" fontId="3" fillId="20" borderId="22" xfId="1" applyFont="1" applyFill="1" applyBorder="1" applyAlignment="1">
      <alignment horizontal="center" vertical="center" wrapText="1"/>
    </xf>
    <xf numFmtId="0" fontId="3" fillId="19" borderId="2" xfId="1" applyFont="1" applyFill="1" applyBorder="1" applyAlignment="1">
      <alignment horizontal="center" vertical="center" wrapText="1"/>
    </xf>
    <xf numFmtId="0" fontId="3" fillId="30" borderId="1" xfId="1" applyFont="1" applyFill="1" applyBorder="1" applyAlignment="1">
      <alignment horizontal="center" vertical="center" wrapText="1"/>
    </xf>
    <xf numFmtId="0" fontId="3" fillId="20" borderId="23" xfId="1" applyFont="1" applyFill="1" applyBorder="1" applyAlignment="1">
      <alignment horizontal="center" vertical="center" wrapText="1"/>
    </xf>
    <xf numFmtId="0" fontId="3" fillId="20" borderId="24" xfId="1" applyFont="1" applyFill="1" applyBorder="1" applyAlignment="1">
      <alignment horizontal="center" vertical="center" wrapText="1"/>
    </xf>
    <xf numFmtId="0" fontId="3" fillId="22" borderId="24" xfId="1" applyFont="1" applyFill="1" applyBorder="1" applyAlignment="1">
      <alignment horizontal="center" vertical="center" wrapText="1"/>
    </xf>
    <xf numFmtId="0" fontId="3" fillId="20" borderId="25" xfId="1" applyFont="1" applyFill="1" applyBorder="1" applyAlignment="1">
      <alignment horizontal="center" vertical="center" wrapText="1"/>
    </xf>
    <xf numFmtId="0" fontId="3" fillId="20" borderId="26" xfId="1" applyFont="1" applyFill="1" applyBorder="1" applyAlignment="1">
      <alignment horizontal="center" vertical="center" wrapText="1"/>
    </xf>
    <xf numFmtId="0" fontId="3" fillId="20" borderId="27" xfId="1" applyFont="1" applyFill="1" applyBorder="1" applyAlignment="1">
      <alignment horizontal="center" vertical="center" wrapText="1"/>
    </xf>
    <xf numFmtId="0" fontId="3" fillId="20" borderId="3" xfId="1" applyFont="1" applyFill="1" applyBorder="1" applyAlignment="1">
      <alignment horizontal="center" vertical="center" wrapText="1"/>
    </xf>
    <xf numFmtId="0" fontId="3" fillId="21" borderId="3" xfId="1" applyFont="1" applyFill="1" applyBorder="1" applyAlignment="1">
      <alignment horizontal="center" vertical="center" wrapText="1"/>
    </xf>
    <xf numFmtId="0" fontId="3" fillId="22" borderId="3" xfId="1" applyFont="1" applyFill="1" applyBorder="1" applyAlignment="1">
      <alignment horizontal="center" vertical="center" wrapText="1"/>
    </xf>
    <xf numFmtId="0" fontId="3" fillId="20" borderId="28" xfId="1" applyFont="1" applyFill="1" applyBorder="1" applyAlignment="1">
      <alignment horizontal="center" vertical="center" wrapText="1"/>
    </xf>
    <xf numFmtId="0" fontId="3" fillId="19" borderId="4" xfId="1" applyFont="1" applyFill="1" applyBorder="1" applyAlignment="1">
      <alignment horizontal="center" vertical="center" wrapText="1"/>
    </xf>
    <xf numFmtId="0" fontId="3" fillId="19" borderId="3" xfId="1" applyFont="1" applyFill="1" applyBorder="1" applyAlignment="1">
      <alignment horizontal="center" vertical="center" wrapText="1"/>
    </xf>
    <xf numFmtId="0" fontId="3" fillId="21" borderId="18" xfId="1" applyFont="1" applyFill="1" applyBorder="1" applyAlignment="1">
      <alignment horizontal="center" vertical="center" wrapText="1"/>
    </xf>
    <xf numFmtId="0" fontId="3" fillId="28" borderId="19" xfId="1" applyFont="1" applyFill="1" applyBorder="1" applyAlignment="1">
      <alignment horizontal="center" vertical="center" wrapText="1"/>
    </xf>
    <xf numFmtId="0" fontId="3" fillId="23" borderId="19" xfId="1" applyFont="1" applyFill="1" applyBorder="1" applyAlignment="1">
      <alignment horizontal="center" vertical="center" wrapText="1"/>
    </xf>
    <xf numFmtId="0" fontId="3" fillId="24" borderId="19" xfId="1" applyFont="1" applyFill="1" applyBorder="1" applyAlignment="1">
      <alignment horizontal="center" vertical="center" wrapText="1"/>
    </xf>
    <xf numFmtId="0" fontId="3" fillId="30" borderId="20" xfId="1" applyFont="1" applyFill="1" applyBorder="1" applyAlignment="1">
      <alignment horizontal="center" vertical="center" wrapText="1"/>
    </xf>
    <xf numFmtId="0" fontId="3" fillId="31" borderId="1" xfId="1" applyFont="1" applyFill="1" applyBorder="1" applyAlignment="1">
      <alignment horizontal="center" vertical="center" wrapText="1"/>
    </xf>
    <xf numFmtId="0" fontId="3" fillId="22" borderId="21" xfId="1" applyFont="1" applyFill="1" applyBorder="1" applyAlignment="1">
      <alignment horizontal="center" vertical="center" wrapText="1"/>
    </xf>
    <xf numFmtId="0" fontId="3" fillId="23" borderId="22" xfId="1" applyFont="1" applyFill="1" applyBorder="1" applyAlignment="1">
      <alignment horizontal="center" vertical="center" wrapText="1"/>
    </xf>
    <xf numFmtId="0" fontId="3" fillId="22" borderId="23" xfId="1" applyFont="1" applyFill="1" applyBorder="1" applyAlignment="1">
      <alignment horizontal="center" vertical="center" wrapText="1"/>
    </xf>
    <xf numFmtId="0" fontId="3" fillId="21" borderId="24" xfId="1" applyFont="1" applyFill="1" applyBorder="1" applyAlignment="1">
      <alignment horizontal="center" vertical="center" wrapText="1"/>
    </xf>
    <xf numFmtId="0" fontId="3" fillId="24" borderId="24" xfId="1" applyFont="1" applyFill="1" applyBorder="1" applyAlignment="1">
      <alignment horizontal="center" vertical="center" wrapText="1"/>
    </xf>
    <xf numFmtId="0" fontId="3" fillId="30" borderId="24" xfId="1" applyFont="1" applyFill="1" applyBorder="1" applyAlignment="1">
      <alignment horizontal="center" vertical="center" wrapText="1"/>
    </xf>
    <xf numFmtId="0" fontId="3" fillId="28" borderId="25" xfId="1" applyFont="1" applyFill="1" applyBorder="1" applyAlignment="1">
      <alignment horizontal="center" vertical="center" wrapText="1"/>
    </xf>
    <xf numFmtId="0" fontId="3" fillId="24" borderId="3" xfId="1" applyFont="1" applyFill="1" applyBorder="1" applyAlignment="1">
      <alignment horizontal="center" vertical="center" wrapText="1"/>
    </xf>
    <xf numFmtId="0" fontId="3" fillId="23" borderId="3" xfId="1" applyFont="1" applyFill="1" applyBorder="1" applyAlignment="1">
      <alignment horizontal="center" vertical="center" wrapText="1"/>
    </xf>
    <xf numFmtId="0" fontId="3" fillId="30" borderId="3" xfId="1" applyFont="1" applyFill="1" applyBorder="1" applyAlignment="1">
      <alignment horizontal="center" vertical="center" wrapText="1"/>
    </xf>
    <xf numFmtId="0" fontId="3" fillId="29" borderId="3" xfId="1" applyFont="1" applyFill="1" applyBorder="1" applyAlignment="1">
      <alignment horizontal="center" vertical="center" wrapText="1"/>
    </xf>
    <xf numFmtId="0" fontId="3" fillId="27" borderId="3" xfId="1" applyFont="1" applyFill="1" applyBorder="1" applyAlignment="1">
      <alignment horizontal="center" vertical="center" wrapText="1"/>
    </xf>
    <xf numFmtId="0" fontId="3" fillId="24" borderId="28" xfId="1" applyFont="1" applyFill="1" applyBorder="1" applyAlignment="1">
      <alignment horizontal="center" vertical="center" wrapText="1"/>
    </xf>
    <xf numFmtId="0" fontId="3" fillId="20" borderId="4" xfId="1" applyFont="1" applyFill="1" applyBorder="1" applyAlignment="1">
      <alignment horizontal="center" vertical="center" wrapText="1"/>
    </xf>
    <xf numFmtId="0" fontId="3" fillId="21" borderId="22" xfId="1" applyFont="1" applyFill="1" applyBorder="1" applyAlignment="1">
      <alignment horizontal="center" vertical="center" wrapText="1"/>
    </xf>
    <xf numFmtId="0" fontId="3" fillId="19" borderId="23" xfId="1" applyFont="1" applyFill="1" applyBorder="1" applyAlignment="1">
      <alignment horizontal="center" vertical="center" wrapText="1"/>
    </xf>
    <xf numFmtId="0" fontId="3" fillId="27" borderId="24" xfId="1" applyFont="1" applyFill="1" applyBorder="1" applyAlignment="1">
      <alignment horizontal="center" vertical="center" wrapText="1"/>
    </xf>
    <xf numFmtId="0" fontId="3" fillId="26" borderId="24" xfId="1" applyFont="1" applyFill="1" applyBorder="1" applyAlignment="1">
      <alignment horizontal="center" vertical="center" wrapText="1"/>
    </xf>
    <xf numFmtId="0" fontId="3" fillId="24" borderId="25" xfId="1" applyFont="1" applyFill="1" applyBorder="1" applyAlignment="1">
      <alignment horizontal="center" vertical="center" wrapText="1"/>
    </xf>
    <xf numFmtId="0" fontId="4" fillId="33" borderId="17" xfId="0" applyFont="1" applyFill="1" applyBorder="1"/>
    <xf numFmtId="0" fontId="4" fillId="33" borderId="32" xfId="0" applyFont="1" applyFill="1" applyBorder="1"/>
    <xf numFmtId="0" fontId="0" fillId="34" borderId="17" xfId="0" applyFill="1" applyBorder="1"/>
    <xf numFmtId="0" fontId="0" fillId="35" borderId="17" xfId="0" applyFill="1" applyBorder="1"/>
    <xf numFmtId="0" fontId="0" fillId="34" borderId="36" xfId="0" applyFill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18" borderId="1" xfId="0" applyFill="1" applyBorder="1" applyAlignment="1">
      <alignment vertical="center" wrapText="1"/>
    </xf>
    <xf numFmtId="0" fontId="2" fillId="18" borderId="1" xfId="0" applyFont="1" applyFill="1" applyBorder="1" applyAlignment="1">
      <alignment horizontal="center" vertical="center" wrapText="1"/>
    </xf>
    <xf numFmtId="0" fontId="6" fillId="18" borderId="1" xfId="2" applyFill="1" applyBorder="1" applyAlignment="1">
      <alignment vertical="center" wrapText="1"/>
    </xf>
    <xf numFmtId="0" fontId="2" fillId="18" borderId="1" xfId="2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 wrapText="1"/>
    </xf>
    <xf numFmtId="0" fontId="3" fillId="19" borderId="9" xfId="0" applyFont="1" applyFill="1" applyBorder="1" applyAlignment="1">
      <alignment horizontal="center" vertical="center" wrapText="1"/>
    </xf>
    <xf numFmtId="0" fontId="3" fillId="19" borderId="1" xfId="2" applyFont="1" applyFill="1" applyBorder="1" applyAlignment="1">
      <alignment horizontal="center" vertical="center" wrapText="1"/>
    </xf>
    <xf numFmtId="0" fontId="3" fillId="19" borderId="9" xfId="2" applyFont="1" applyFill="1" applyBorder="1" applyAlignment="1">
      <alignment horizontal="center" vertical="center" wrapText="1"/>
    </xf>
    <xf numFmtId="0" fontId="3" fillId="19" borderId="7" xfId="0" applyFont="1" applyFill="1" applyBorder="1" applyAlignment="1">
      <alignment horizontal="center" vertical="center" wrapText="1"/>
    </xf>
    <xf numFmtId="0" fontId="3" fillId="23" borderId="18" xfId="0" applyFont="1" applyFill="1" applyBorder="1" applyAlignment="1">
      <alignment horizontal="center" vertical="center" wrapText="1"/>
    </xf>
    <xf numFmtId="0" fontId="3" fillId="27" borderId="19" xfId="0" applyFont="1" applyFill="1" applyBorder="1" applyAlignment="1">
      <alignment horizontal="center" vertical="center" wrapText="1"/>
    </xf>
    <xf numFmtId="0" fontId="3" fillId="29" borderId="19" xfId="0" applyFont="1" applyFill="1" applyBorder="1" applyAlignment="1">
      <alignment horizontal="center" vertical="center" wrapText="1"/>
    </xf>
    <xf numFmtId="0" fontId="3" fillId="19" borderId="19" xfId="0" applyFont="1" applyFill="1" applyBorder="1" applyAlignment="1">
      <alignment horizontal="center" vertical="center" wrapText="1"/>
    </xf>
    <xf numFmtId="0" fontId="3" fillId="36" borderId="19" xfId="0" applyFont="1" applyFill="1" applyBorder="1" applyAlignment="1">
      <alignment horizontal="center" vertical="center" wrapText="1"/>
    </xf>
    <xf numFmtId="0" fontId="3" fillId="26" borderId="19" xfId="0" applyFont="1" applyFill="1" applyBorder="1" applyAlignment="1">
      <alignment horizontal="center" vertical="center" wrapText="1"/>
    </xf>
    <xf numFmtId="0" fontId="3" fillId="26" borderId="20" xfId="0" applyFont="1" applyFill="1" applyBorder="1" applyAlignment="1">
      <alignment horizontal="center" vertical="center" wrapText="1"/>
    </xf>
    <xf numFmtId="0" fontId="3" fillId="25" borderId="2" xfId="0" applyFont="1" applyFill="1" applyBorder="1" applyAlignment="1">
      <alignment horizontal="center" vertical="center" wrapText="1"/>
    </xf>
    <xf numFmtId="0" fontId="3" fillId="19" borderId="7" xfId="2" applyFont="1" applyFill="1" applyBorder="1" applyAlignment="1">
      <alignment horizontal="center" vertical="center" wrapText="1"/>
    </xf>
    <xf numFmtId="0" fontId="3" fillId="30" borderId="18" xfId="2" applyFont="1" applyFill="1" applyBorder="1" applyAlignment="1">
      <alignment horizontal="center" vertical="center" wrapText="1"/>
    </xf>
    <xf numFmtId="0" fontId="3" fillId="30" borderId="19" xfId="2" applyFont="1" applyFill="1" applyBorder="1" applyAlignment="1">
      <alignment horizontal="center" vertical="center" wrapText="1"/>
    </xf>
    <xf numFmtId="0" fontId="3" fillId="19" borderId="19" xfId="2" applyFont="1" applyFill="1" applyBorder="1" applyAlignment="1">
      <alignment horizontal="center" vertical="center" wrapText="1"/>
    </xf>
    <xf numFmtId="0" fontId="3" fillId="28" borderId="19" xfId="2" applyFont="1" applyFill="1" applyBorder="1" applyAlignment="1">
      <alignment horizontal="center" vertical="center" wrapText="1"/>
    </xf>
    <xf numFmtId="0" fontId="3" fillId="21" borderId="19" xfId="2" applyFont="1" applyFill="1" applyBorder="1" applyAlignment="1">
      <alignment horizontal="center" vertical="center" wrapText="1"/>
    </xf>
    <xf numFmtId="0" fontId="3" fillId="28" borderId="20" xfId="2" applyFont="1" applyFill="1" applyBorder="1" applyAlignment="1">
      <alignment horizontal="center" vertical="center" wrapText="1"/>
    </xf>
    <xf numFmtId="0" fontId="3" fillId="19" borderId="2" xfId="2" applyFont="1" applyFill="1" applyBorder="1" applyAlignment="1">
      <alignment horizontal="center" vertical="center" wrapText="1"/>
    </xf>
    <xf numFmtId="0" fontId="3" fillId="23" borderId="21" xfId="0" applyFont="1" applyFill="1" applyBorder="1" applyAlignment="1">
      <alignment horizontal="center" vertical="center" wrapText="1"/>
    </xf>
    <xf numFmtId="0" fontId="3" fillId="26" borderId="1" xfId="0" applyFont="1" applyFill="1" applyBorder="1" applyAlignment="1">
      <alignment horizontal="center" vertical="center" wrapText="1"/>
    </xf>
    <xf numFmtId="0" fontId="3" fillId="23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0" fontId="3" fillId="26" borderId="22" xfId="0" applyFont="1" applyFill="1" applyBorder="1" applyAlignment="1">
      <alignment horizontal="center" vertical="center" wrapText="1"/>
    </xf>
    <xf numFmtId="0" fontId="3" fillId="28" borderId="21" xfId="2" applyFont="1" applyFill="1" applyBorder="1" applyAlignment="1">
      <alignment horizontal="center" vertical="center" wrapText="1"/>
    </xf>
    <xf numFmtId="0" fontId="3" fillId="30" borderId="1" xfId="2" applyFont="1" applyFill="1" applyBorder="1" applyAlignment="1">
      <alignment horizontal="center" vertical="center" wrapText="1"/>
    </xf>
    <xf numFmtId="0" fontId="3" fillId="21" borderId="1" xfId="2" applyFont="1" applyFill="1" applyBorder="1" applyAlignment="1">
      <alignment horizontal="center" vertical="center" wrapText="1"/>
    </xf>
    <xf numFmtId="0" fontId="3" fillId="29" borderId="22" xfId="2" applyFont="1" applyFill="1" applyBorder="1" applyAlignment="1">
      <alignment horizontal="center" vertical="center" wrapText="1"/>
    </xf>
    <xf numFmtId="0" fontId="3" fillId="24" borderId="21" xfId="0" applyFont="1" applyFill="1" applyBorder="1" applyAlignment="1">
      <alignment horizontal="center" vertical="center" wrapText="1"/>
    </xf>
    <xf numFmtId="0" fontId="3" fillId="28" borderId="1" xfId="2" applyFont="1" applyFill="1" applyBorder="1" applyAlignment="1">
      <alignment horizontal="center" vertical="center" wrapText="1"/>
    </xf>
    <xf numFmtId="0" fontId="3" fillId="30" borderId="22" xfId="2" applyFont="1" applyFill="1" applyBorder="1" applyAlignment="1">
      <alignment horizontal="center" vertical="center" wrapText="1"/>
    </xf>
    <xf numFmtId="0" fontId="3" fillId="27" borderId="1" xfId="0" applyFont="1" applyFill="1" applyBorder="1" applyAlignment="1">
      <alignment horizontal="center" vertical="center" wrapText="1"/>
    </xf>
    <xf numFmtId="0" fontId="3" fillId="24" borderId="1" xfId="0" applyFont="1" applyFill="1" applyBorder="1" applyAlignment="1">
      <alignment horizontal="center" vertical="center" wrapText="1"/>
    </xf>
    <xf numFmtId="0" fontId="3" fillId="36" borderId="22" xfId="0" applyFont="1" applyFill="1" applyBorder="1" applyAlignment="1">
      <alignment horizontal="center" vertical="center" wrapText="1"/>
    </xf>
    <xf numFmtId="0" fontId="3" fillId="27" borderId="2" xfId="0" applyFont="1" applyFill="1" applyBorder="1" applyAlignment="1">
      <alignment horizontal="center" vertical="center" wrapText="1"/>
    </xf>
    <xf numFmtId="0" fontId="3" fillId="24" borderId="21" xfId="2" applyFont="1" applyFill="1" applyBorder="1" applyAlignment="1">
      <alignment horizontal="center" vertical="center" wrapText="1"/>
    </xf>
    <xf numFmtId="0" fontId="3" fillId="24" borderId="22" xfId="2" applyFont="1" applyFill="1" applyBorder="1" applyAlignment="1">
      <alignment horizontal="center" vertical="center" wrapText="1"/>
    </xf>
    <xf numFmtId="0" fontId="3" fillId="27" borderId="21" xfId="0" applyFont="1" applyFill="1" applyBorder="1" applyAlignment="1">
      <alignment horizontal="center" vertical="center" wrapText="1"/>
    </xf>
    <xf numFmtId="0" fontId="3" fillId="31" borderId="1" xfId="0" applyFont="1" applyFill="1" applyBorder="1" applyAlignment="1">
      <alignment horizontal="center" vertical="center" wrapText="1"/>
    </xf>
    <xf numFmtId="0" fontId="3" fillId="30" borderId="21" xfId="2" applyFont="1" applyFill="1" applyBorder="1" applyAlignment="1">
      <alignment horizontal="center" vertical="center" wrapText="1"/>
    </xf>
    <xf numFmtId="0" fontId="3" fillId="31" borderId="23" xfId="0" applyFont="1" applyFill="1" applyBorder="1" applyAlignment="1">
      <alignment horizontal="center" vertical="center" wrapText="1"/>
    </xf>
    <xf numFmtId="0" fontId="3" fillId="23" borderId="24" xfId="0" applyFont="1" applyFill="1" applyBorder="1" applyAlignment="1">
      <alignment horizontal="center" vertical="center" wrapText="1"/>
    </xf>
    <xf numFmtId="0" fontId="3" fillId="24" borderId="24" xfId="0" applyFont="1" applyFill="1" applyBorder="1" applyAlignment="1">
      <alignment horizontal="center" vertical="center" wrapText="1"/>
    </xf>
    <xf numFmtId="0" fontId="3" fillId="19" borderId="24" xfId="0" applyFont="1" applyFill="1" applyBorder="1" applyAlignment="1">
      <alignment horizontal="center" vertical="center" wrapText="1"/>
    </xf>
    <xf numFmtId="0" fontId="3" fillId="29" borderId="24" xfId="0" applyFont="1" applyFill="1" applyBorder="1" applyAlignment="1">
      <alignment horizontal="center" vertical="center" wrapText="1"/>
    </xf>
    <xf numFmtId="0" fontId="3" fillId="36" borderId="24" xfId="0" applyFont="1" applyFill="1" applyBorder="1" applyAlignment="1">
      <alignment horizontal="center" vertical="center" wrapText="1"/>
    </xf>
    <xf numFmtId="0" fontId="3" fillId="31" borderId="25" xfId="0" applyFont="1" applyFill="1" applyBorder="1" applyAlignment="1">
      <alignment horizontal="center" vertical="center" wrapText="1"/>
    </xf>
    <xf numFmtId="0" fontId="3" fillId="28" borderId="23" xfId="2" applyFont="1" applyFill="1" applyBorder="1" applyAlignment="1">
      <alignment horizontal="center" vertical="center" wrapText="1"/>
    </xf>
    <xf numFmtId="0" fontId="3" fillId="30" borderId="24" xfId="2" applyFont="1" applyFill="1" applyBorder="1" applyAlignment="1">
      <alignment horizontal="center" vertical="center" wrapText="1"/>
    </xf>
    <xf numFmtId="0" fontId="3" fillId="19" borderId="24" xfId="2" applyFont="1" applyFill="1" applyBorder="1" applyAlignment="1">
      <alignment horizontal="center" vertical="center" wrapText="1"/>
    </xf>
    <xf numFmtId="0" fontId="3" fillId="21" borderId="24" xfId="2" applyFont="1" applyFill="1" applyBorder="1" applyAlignment="1">
      <alignment horizontal="center" vertical="center" wrapText="1"/>
    </xf>
    <xf numFmtId="0" fontId="3" fillId="28" borderId="24" xfId="2" applyFont="1" applyFill="1" applyBorder="1" applyAlignment="1">
      <alignment horizontal="center" vertical="center" wrapText="1"/>
    </xf>
    <xf numFmtId="0" fontId="3" fillId="28" borderId="25" xfId="2" applyFont="1" applyFill="1" applyBorder="1" applyAlignment="1">
      <alignment horizontal="center" vertical="center" wrapText="1"/>
    </xf>
    <xf numFmtId="0" fontId="3" fillId="19" borderId="3" xfId="0" applyFont="1" applyFill="1" applyBorder="1" applyAlignment="1">
      <alignment horizontal="center" vertical="center" wrapText="1"/>
    </xf>
    <xf numFmtId="0" fontId="3" fillId="19" borderId="3" xfId="2" applyFont="1" applyFill="1" applyBorder="1" applyAlignment="1">
      <alignment horizontal="center" vertical="center" wrapText="1"/>
    </xf>
    <xf numFmtId="0" fontId="3" fillId="23" borderId="19" xfId="0" applyFont="1" applyFill="1" applyBorder="1" applyAlignment="1">
      <alignment horizontal="center" vertical="center" wrapText="1"/>
    </xf>
    <xf numFmtId="0" fontId="3" fillId="24" borderId="19" xfId="0" applyFont="1" applyFill="1" applyBorder="1" applyAlignment="1">
      <alignment horizontal="center" vertical="center" wrapText="1"/>
    </xf>
    <xf numFmtId="0" fontId="3" fillId="31" borderId="19" xfId="0" applyFont="1" applyFill="1" applyBorder="1" applyAlignment="1">
      <alignment horizontal="center" vertical="center" wrapText="1"/>
    </xf>
    <xf numFmtId="0" fontId="3" fillId="23" borderId="20" xfId="0" applyFont="1" applyFill="1" applyBorder="1" applyAlignment="1">
      <alignment horizontal="center" vertical="center" wrapText="1"/>
    </xf>
    <xf numFmtId="0" fontId="3" fillId="24" borderId="2" xfId="0" applyFont="1" applyFill="1" applyBorder="1" applyAlignment="1">
      <alignment horizontal="center" vertical="center" wrapText="1"/>
    </xf>
    <xf numFmtId="0" fontId="3" fillId="36" borderId="18" xfId="2" applyFont="1" applyFill="1" applyBorder="1" applyAlignment="1">
      <alignment horizontal="center" vertical="center" wrapText="1"/>
    </xf>
    <xf numFmtId="0" fontId="3" fillId="31" borderId="19" xfId="2" applyFont="1" applyFill="1" applyBorder="1" applyAlignment="1">
      <alignment horizontal="center" vertical="center" wrapText="1"/>
    </xf>
    <xf numFmtId="0" fontId="3" fillId="25" borderId="19" xfId="2" applyFont="1" applyFill="1" applyBorder="1" applyAlignment="1">
      <alignment horizontal="center" vertical="center" wrapText="1"/>
    </xf>
    <xf numFmtId="0" fontId="3" fillId="26" borderId="19" xfId="2" applyFont="1" applyFill="1" applyBorder="1" applyAlignment="1">
      <alignment horizontal="center" vertical="center" wrapText="1"/>
    </xf>
    <xf numFmtId="0" fontId="3" fillId="30" borderId="20" xfId="2" applyFont="1" applyFill="1" applyBorder="1" applyAlignment="1">
      <alignment horizontal="center" vertical="center" wrapText="1"/>
    </xf>
    <xf numFmtId="0" fontId="3" fillId="30" borderId="22" xfId="0" applyFont="1" applyFill="1" applyBorder="1" applyAlignment="1">
      <alignment horizontal="center" vertical="center" wrapText="1"/>
    </xf>
    <xf numFmtId="0" fontId="3" fillId="36" borderId="21" xfId="2" applyFont="1" applyFill="1" applyBorder="1" applyAlignment="1">
      <alignment horizontal="center" vertical="center" wrapText="1"/>
    </xf>
    <xf numFmtId="0" fontId="3" fillId="36" borderId="1" xfId="2" applyFont="1" applyFill="1" applyBorder="1" applyAlignment="1">
      <alignment horizontal="center" vertical="center" wrapText="1"/>
    </xf>
    <xf numFmtId="0" fontId="3" fillId="25" borderId="1" xfId="2" applyFont="1" applyFill="1" applyBorder="1" applyAlignment="1">
      <alignment horizontal="center" vertical="center" wrapText="1"/>
    </xf>
    <xf numFmtId="0" fontId="3" fillId="31" borderId="1" xfId="2" applyFont="1" applyFill="1" applyBorder="1" applyAlignment="1">
      <alignment horizontal="center" vertical="center" wrapText="1"/>
    </xf>
    <xf numFmtId="0" fontId="3" fillId="30" borderId="1" xfId="0" applyFont="1" applyFill="1" applyBorder="1" applyAlignment="1">
      <alignment horizontal="center" vertical="center" wrapText="1"/>
    </xf>
    <xf numFmtId="0" fontId="3" fillId="24" borderId="22" xfId="0" applyFont="1" applyFill="1" applyBorder="1" applyAlignment="1">
      <alignment horizontal="center" vertical="center" wrapText="1"/>
    </xf>
    <xf numFmtId="0" fontId="3" fillId="27" borderId="1" xfId="2" applyFont="1" applyFill="1" applyBorder="1" applyAlignment="1">
      <alignment horizontal="center" vertical="center" wrapText="1"/>
    </xf>
    <xf numFmtId="0" fontId="3" fillId="26" borderId="1" xfId="2" applyFont="1" applyFill="1" applyBorder="1" applyAlignment="1">
      <alignment horizontal="center" vertical="center" wrapText="1"/>
    </xf>
    <xf numFmtId="0" fontId="3" fillId="29" borderId="22" xfId="0" applyFont="1" applyFill="1" applyBorder="1" applyAlignment="1">
      <alignment horizontal="center" vertical="center" wrapText="1"/>
    </xf>
    <xf numFmtId="0" fontId="3" fillId="29" borderId="21" xfId="2" applyFont="1" applyFill="1" applyBorder="1" applyAlignment="1">
      <alignment horizontal="center" vertical="center" wrapText="1"/>
    </xf>
    <xf numFmtId="0" fontId="3" fillId="29" borderId="1" xfId="2" applyFont="1" applyFill="1" applyBorder="1" applyAlignment="1">
      <alignment horizontal="center" vertical="center" wrapText="1"/>
    </xf>
    <xf numFmtId="0" fontId="3" fillId="23" borderId="22" xfId="0" applyFont="1" applyFill="1" applyBorder="1" applyAlignment="1">
      <alignment horizontal="center" vertical="center" wrapText="1"/>
    </xf>
    <xf numFmtId="0" fontId="3" fillId="26" borderId="21" xfId="2" applyFont="1" applyFill="1" applyBorder="1" applyAlignment="1">
      <alignment horizontal="center" vertical="center" wrapText="1"/>
    </xf>
    <xf numFmtId="0" fontId="3" fillId="23" borderId="1" xfId="2" applyFont="1" applyFill="1" applyBorder="1" applyAlignment="1">
      <alignment horizontal="center" vertical="center" wrapText="1"/>
    </xf>
    <xf numFmtId="0" fontId="3" fillId="24" borderId="23" xfId="0" applyFont="1" applyFill="1" applyBorder="1" applyAlignment="1">
      <alignment horizontal="center" vertical="center" wrapText="1"/>
    </xf>
    <xf numFmtId="0" fontId="3" fillId="30" borderId="24" xfId="0" applyFont="1" applyFill="1" applyBorder="1" applyAlignment="1">
      <alignment horizontal="center" vertical="center" wrapText="1"/>
    </xf>
    <xf numFmtId="0" fontId="3" fillId="25" borderId="24" xfId="0" applyFont="1" applyFill="1" applyBorder="1" applyAlignment="1">
      <alignment horizontal="center" vertical="center" wrapText="1"/>
    </xf>
    <xf numFmtId="0" fontId="3" fillId="26" borderId="24" xfId="0" applyFont="1" applyFill="1" applyBorder="1" applyAlignment="1">
      <alignment horizontal="center" vertical="center" wrapText="1"/>
    </xf>
    <xf numFmtId="0" fontId="3" fillId="27" borderId="25" xfId="0" applyFont="1" applyFill="1" applyBorder="1" applyAlignment="1">
      <alignment horizontal="center" vertical="center" wrapText="1"/>
    </xf>
    <xf numFmtId="0" fontId="3" fillId="26" borderId="23" xfId="2" applyFont="1" applyFill="1" applyBorder="1" applyAlignment="1">
      <alignment horizontal="center" vertical="center" wrapText="1"/>
    </xf>
    <xf numFmtId="0" fontId="3" fillId="36" borderId="24" xfId="2" applyFont="1" applyFill="1" applyBorder="1" applyAlignment="1">
      <alignment horizontal="center" vertical="center" wrapText="1"/>
    </xf>
    <xf numFmtId="0" fontId="3" fillId="25" borderId="24" xfId="2" applyFont="1" applyFill="1" applyBorder="1" applyAlignment="1">
      <alignment horizontal="center" vertical="center" wrapText="1"/>
    </xf>
    <xf numFmtId="0" fontId="3" fillId="27" borderId="24" xfId="2" applyFont="1" applyFill="1" applyBorder="1" applyAlignment="1">
      <alignment horizontal="center" vertical="center" wrapText="1"/>
    </xf>
    <xf numFmtId="0" fontId="3" fillId="26" borderId="24" xfId="2" applyFont="1" applyFill="1" applyBorder="1" applyAlignment="1">
      <alignment horizontal="center" vertical="center" wrapText="1"/>
    </xf>
    <xf numFmtId="0" fontId="3" fillId="23" borderId="24" xfId="2" applyFont="1" applyFill="1" applyBorder="1" applyAlignment="1">
      <alignment horizontal="center" vertical="center" wrapText="1"/>
    </xf>
    <xf numFmtId="0" fontId="3" fillId="21" borderId="25" xfId="2" applyFont="1" applyFill="1" applyBorder="1" applyAlignment="1">
      <alignment horizontal="center" vertical="center" wrapText="1"/>
    </xf>
    <xf numFmtId="0" fontId="3" fillId="19" borderId="18" xfId="1" applyFont="1" applyFill="1" applyBorder="1" applyAlignment="1">
      <alignment horizontal="center" vertical="center" wrapText="1"/>
    </xf>
    <xf numFmtId="0" fontId="3" fillId="19" borderId="19" xfId="1" applyFont="1" applyFill="1" applyBorder="1" applyAlignment="1">
      <alignment horizontal="center" vertical="center" wrapText="1"/>
    </xf>
    <xf numFmtId="0" fontId="3" fillId="21" borderId="20" xfId="1" applyFont="1" applyFill="1" applyBorder="1" applyAlignment="1">
      <alignment horizontal="center" vertical="center" wrapText="1"/>
    </xf>
    <xf numFmtId="0" fontId="3" fillId="22" borderId="2" xfId="1" applyFont="1" applyFill="1" applyBorder="1" applyAlignment="1">
      <alignment horizontal="center" vertical="center" wrapText="1"/>
    </xf>
    <xf numFmtId="0" fontId="3" fillId="23" borderId="18" xfId="1" applyFont="1" applyFill="1" applyBorder="1" applyAlignment="1">
      <alignment horizontal="center" vertical="center" wrapText="1"/>
    </xf>
    <xf numFmtId="0" fontId="3" fillId="25" borderId="19" xfId="1" applyFont="1" applyFill="1" applyBorder="1" applyAlignment="1">
      <alignment horizontal="center" vertical="center" wrapText="1"/>
    </xf>
    <xf numFmtId="0" fontId="3" fillId="26" borderId="19" xfId="1" applyFont="1" applyFill="1" applyBorder="1" applyAlignment="1">
      <alignment horizontal="center" vertical="center" wrapText="1"/>
    </xf>
    <xf numFmtId="0" fontId="3" fillId="27" borderId="19" xfId="1" applyFont="1" applyFill="1" applyBorder="1" applyAlignment="1">
      <alignment horizontal="center" vertical="center" wrapText="1"/>
    </xf>
    <xf numFmtId="0" fontId="3" fillId="23" borderId="20" xfId="1" applyFont="1" applyFill="1" applyBorder="1" applyAlignment="1">
      <alignment horizontal="center" vertical="center" wrapText="1"/>
    </xf>
    <xf numFmtId="0" fontId="3" fillId="28" borderId="2" xfId="1" applyFont="1" applyFill="1" applyBorder="1" applyAlignment="1">
      <alignment horizontal="center" vertical="center" wrapText="1"/>
    </xf>
    <xf numFmtId="0" fontId="3" fillId="19" borderId="21" xfId="1" applyFont="1" applyFill="1" applyBorder="1" applyAlignment="1">
      <alignment horizontal="center" vertical="center" wrapText="1"/>
    </xf>
    <xf numFmtId="0" fontId="3" fillId="22" borderId="22" xfId="1" applyFont="1" applyFill="1" applyBorder="1" applyAlignment="1">
      <alignment horizontal="center" vertical="center" wrapText="1"/>
    </xf>
    <xf numFmtId="0" fontId="3" fillId="21" borderId="2" xfId="1" applyFont="1" applyFill="1" applyBorder="1" applyAlignment="1">
      <alignment horizontal="center" vertical="center" wrapText="1"/>
    </xf>
    <xf numFmtId="0" fontId="3" fillId="30" borderId="21" xfId="1" applyFont="1" applyFill="1" applyBorder="1" applyAlignment="1">
      <alignment horizontal="center" vertical="center" wrapText="1"/>
    </xf>
    <xf numFmtId="0" fontId="3" fillId="30" borderId="22" xfId="1" applyFont="1" applyFill="1" applyBorder="1" applyAlignment="1">
      <alignment horizontal="center" vertical="center" wrapText="1"/>
    </xf>
    <xf numFmtId="0" fontId="3" fillId="36" borderId="2" xfId="1" applyFont="1" applyFill="1" applyBorder="1" applyAlignment="1">
      <alignment horizontal="center" vertical="center" wrapText="1"/>
    </xf>
    <xf numFmtId="0" fontId="3" fillId="30" borderId="2" xfId="1" applyFont="1" applyFill="1" applyBorder="1" applyAlignment="1">
      <alignment horizontal="center" vertical="center" wrapText="1"/>
    </xf>
    <xf numFmtId="0" fontId="3" fillId="24" borderId="21" xfId="1" applyFont="1" applyFill="1" applyBorder="1" applyAlignment="1">
      <alignment horizontal="center" vertical="center" wrapText="1"/>
    </xf>
    <xf numFmtId="0" fontId="3" fillId="24" borderId="22" xfId="1" applyFont="1" applyFill="1" applyBorder="1" applyAlignment="1">
      <alignment horizontal="center" vertical="center" wrapText="1"/>
    </xf>
    <xf numFmtId="0" fontId="3" fillId="28" borderId="22" xfId="1" applyFont="1" applyFill="1" applyBorder="1" applyAlignment="1">
      <alignment horizontal="center" vertical="center" wrapText="1"/>
    </xf>
    <xf numFmtId="0" fontId="3" fillId="28" borderId="21" xfId="1" applyFont="1" applyFill="1" applyBorder="1" applyAlignment="1">
      <alignment horizontal="center" vertical="center" wrapText="1"/>
    </xf>
    <xf numFmtId="0" fontId="3" fillId="19" borderId="24" xfId="1" applyFont="1" applyFill="1" applyBorder="1" applyAlignment="1">
      <alignment horizontal="center" vertical="center" wrapText="1"/>
    </xf>
    <xf numFmtId="0" fontId="3" fillId="29" borderId="24" xfId="1" applyFont="1" applyFill="1" applyBorder="1" applyAlignment="1">
      <alignment horizontal="center" vertical="center" wrapText="1"/>
    </xf>
    <xf numFmtId="0" fontId="3" fillId="21" borderId="25" xfId="1" applyFont="1" applyFill="1" applyBorder="1" applyAlignment="1">
      <alignment horizontal="center" vertical="center" wrapText="1"/>
    </xf>
    <xf numFmtId="0" fontId="3" fillId="28" borderId="23" xfId="1" applyFont="1" applyFill="1" applyBorder="1" applyAlignment="1">
      <alignment horizontal="center" vertical="center" wrapText="1"/>
    </xf>
    <xf numFmtId="0" fontId="3" fillId="28" borderId="24" xfId="1" applyFont="1" applyFill="1" applyBorder="1" applyAlignment="1">
      <alignment horizontal="center" vertical="center" wrapText="1"/>
    </xf>
    <xf numFmtId="0" fontId="3" fillId="30" borderId="19" xfId="1" applyFont="1" applyFill="1" applyBorder="1" applyAlignment="1">
      <alignment horizontal="center" vertical="center" wrapText="1"/>
    </xf>
    <xf numFmtId="0" fontId="3" fillId="29" borderId="18" xfId="1" applyFont="1" applyFill="1" applyBorder="1" applyAlignment="1">
      <alignment horizontal="center" vertical="center" wrapText="1"/>
    </xf>
    <xf numFmtId="0" fontId="3" fillId="31" borderId="19" xfId="1" applyFont="1" applyFill="1" applyBorder="1" applyAlignment="1">
      <alignment horizontal="center" vertical="center" wrapText="1"/>
    </xf>
    <xf numFmtId="0" fontId="3" fillId="29" borderId="22" xfId="1" applyFont="1" applyFill="1" applyBorder="1" applyAlignment="1">
      <alignment horizontal="center" vertical="center" wrapText="1"/>
    </xf>
    <xf numFmtId="0" fontId="3" fillId="21" borderId="21" xfId="1" applyFont="1" applyFill="1" applyBorder="1" applyAlignment="1">
      <alignment horizontal="center" vertical="center" wrapText="1"/>
    </xf>
    <xf numFmtId="0" fontId="3" fillId="36" borderId="1" xfId="1" applyFont="1" applyFill="1" applyBorder="1" applyAlignment="1">
      <alignment horizontal="center" vertical="center" wrapText="1"/>
    </xf>
    <xf numFmtId="0" fontId="3" fillId="30" borderId="25" xfId="1" applyFont="1" applyFill="1" applyBorder="1" applyAlignment="1">
      <alignment horizontal="center" vertical="center" wrapText="1"/>
    </xf>
    <xf numFmtId="0" fontId="0" fillId="34" borderId="30" xfId="0" applyFill="1" applyBorder="1"/>
    <xf numFmtId="0" fontId="0" fillId="34" borderId="41" xfId="0" applyFill="1" applyBorder="1"/>
    <xf numFmtId="0" fontId="6" fillId="0" borderId="16" xfId="2" applyBorder="1"/>
    <xf numFmtId="0" fontId="5" fillId="0" borderId="0" xfId="0" applyFont="1" applyAlignment="1">
      <alignment horizontal="left" vertical="center" wrapText="1"/>
    </xf>
    <xf numFmtId="0" fontId="5" fillId="0" borderId="16" xfId="2" applyFont="1" applyBorder="1" applyAlignment="1">
      <alignment horizontal="left" vertical="center" wrapText="1"/>
    </xf>
    <xf numFmtId="0" fontId="7" fillId="0" borderId="39" xfId="0" applyFont="1" applyBorder="1" applyAlignment="1">
      <alignment horizontal="right" wrapText="1"/>
    </xf>
    <xf numFmtId="0" fontId="4" fillId="0" borderId="15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37" borderId="0" xfId="0" applyFont="1" applyFill="1"/>
    <xf numFmtId="0" fontId="10" fillId="38" borderId="0" xfId="0" applyFont="1" applyFill="1"/>
    <xf numFmtId="0" fontId="9" fillId="39" borderId="0" xfId="0" applyFont="1" applyFill="1"/>
    <xf numFmtId="0" fontId="8" fillId="39" borderId="0" xfId="0" applyFont="1" applyFill="1"/>
    <xf numFmtId="0" fontId="10" fillId="39" borderId="0" xfId="0" applyFont="1" applyFill="1"/>
    <xf numFmtId="0" fontId="0" fillId="39" borderId="0" xfId="0" applyFill="1"/>
    <xf numFmtId="0" fontId="11" fillId="0" borderId="0" xfId="0" applyFont="1"/>
    <xf numFmtId="0" fontId="0" fillId="32" borderId="29" xfId="0" applyFill="1" applyBorder="1" applyAlignment="1">
      <alignment horizontal="center"/>
    </xf>
    <xf numFmtId="0" fontId="12" fillId="40" borderId="0" xfId="0" applyFont="1" applyFill="1"/>
    <xf numFmtId="0" fontId="12" fillId="0" borderId="0" xfId="0" applyFont="1"/>
    <xf numFmtId="0" fontId="13" fillId="41" borderId="0" xfId="0" applyFont="1" applyFill="1"/>
    <xf numFmtId="0" fontId="0" fillId="17" borderId="30" xfId="0" applyFill="1" applyBorder="1"/>
    <xf numFmtId="0" fontId="0" fillId="17" borderId="31" xfId="0" applyFill="1" applyBorder="1"/>
    <xf numFmtId="0" fontId="0" fillId="17" borderId="32" xfId="0" applyFill="1" applyBorder="1"/>
    <xf numFmtId="0" fontId="4" fillId="33" borderId="30" xfId="0" applyFont="1" applyFill="1" applyBorder="1"/>
    <xf numFmtId="0" fontId="0" fillId="35" borderId="30" xfId="0" applyFill="1" applyBorder="1"/>
    <xf numFmtId="0" fontId="4" fillId="33" borderId="44" xfId="0" applyFont="1" applyFill="1" applyBorder="1"/>
    <xf numFmtId="0" fontId="4" fillId="33" borderId="45" xfId="0" applyFont="1" applyFill="1" applyBorder="1"/>
    <xf numFmtId="0" fontId="0" fillId="35" borderId="44" xfId="0" applyFill="1" applyBorder="1"/>
    <xf numFmtId="0" fontId="0" fillId="35" borderId="45" xfId="0" applyFill="1" applyBorder="1"/>
    <xf numFmtId="0" fontId="0" fillId="35" borderId="46" xfId="0" applyFill="1" applyBorder="1"/>
    <xf numFmtId="0" fontId="0" fillId="35" borderId="47" xfId="0" applyFill="1" applyBorder="1"/>
    <xf numFmtId="0" fontId="0" fillId="35" borderId="48" xfId="0" applyFill="1" applyBorder="1"/>
    <xf numFmtId="0" fontId="0" fillId="35" borderId="54" xfId="0" applyFill="1" applyBorder="1"/>
    <xf numFmtId="0" fontId="0" fillId="35" borderId="55" xfId="0" applyFill="1" applyBorder="1"/>
    <xf numFmtId="0" fontId="0" fillId="35" borderId="59" xfId="0" applyFill="1" applyBorder="1"/>
    <xf numFmtId="0" fontId="4" fillId="33" borderId="56" xfId="0" applyFont="1" applyFill="1" applyBorder="1"/>
    <xf numFmtId="0" fontId="0" fillId="33" borderId="17" xfId="0" applyFill="1" applyBorder="1"/>
    <xf numFmtId="0" fontId="8" fillId="0" borderId="0" xfId="0" applyFont="1" applyAlignment="1">
      <alignment horizontal="center"/>
    </xf>
    <xf numFmtId="0" fontId="0" fillId="17" borderId="12" xfId="0" applyFill="1" applyBorder="1" applyAlignment="1">
      <alignment horizontal="center"/>
    </xf>
    <xf numFmtId="0" fontId="0" fillId="17" borderId="13" xfId="0" applyFill="1" applyBorder="1" applyAlignment="1">
      <alignment horizontal="center"/>
    </xf>
    <xf numFmtId="0" fontId="0" fillId="17" borderId="14" xfId="0" applyFill="1" applyBorder="1" applyAlignment="1">
      <alignment horizontal="center"/>
    </xf>
    <xf numFmtId="0" fontId="0" fillId="32" borderId="43" xfId="0" applyFill="1" applyBorder="1" applyAlignment="1">
      <alignment horizontal="center"/>
    </xf>
    <xf numFmtId="0" fontId="0" fillId="17" borderId="52" xfId="0" applyFill="1" applyBorder="1" applyAlignment="1">
      <alignment horizontal="center"/>
    </xf>
    <xf numFmtId="0" fontId="0" fillId="17" borderId="53" xfId="0" applyFill="1" applyBorder="1" applyAlignment="1">
      <alignment horizontal="center"/>
    </xf>
    <xf numFmtId="0" fontId="0" fillId="17" borderId="58" xfId="0" applyFill="1" applyBorder="1" applyAlignment="1">
      <alignment horizontal="center"/>
    </xf>
    <xf numFmtId="0" fontId="0" fillId="17" borderId="30" xfId="0" applyFill="1" applyBorder="1" applyAlignment="1">
      <alignment horizontal="center"/>
    </xf>
    <xf numFmtId="0" fontId="0" fillId="17" borderId="31" xfId="0" applyFill="1" applyBorder="1" applyAlignment="1">
      <alignment horizontal="center"/>
    </xf>
    <xf numFmtId="0" fontId="0" fillId="17" borderId="32" xfId="0" applyFill="1" applyBorder="1" applyAlignment="1">
      <alignment horizontal="center"/>
    </xf>
    <xf numFmtId="0" fontId="0" fillId="42" borderId="17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17" borderId="1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2" borderId="29" xfId="0" applyFill="1" applyBorder="1" applyAlignment="1">
      <alignment horizontal="center"/>
    </xf>
    <xf numFmtId="0" fontId="0" fillId="17" borderId="60" xfId="0" applyFill="1" applyBorder="1" applyAlignment="1">
      <alignment horizontal="center"/>
    </xf>
    <xf numFmtId="0" fontId="0" fillId="17" borderId="57" xfId="0" applyFill="1" applyBorder="1" applyAlignment="1">
      <alignment horizontal="center"/>
    </xf>
    <xf numFmtId="0" fontId="0" fillId="34" borderId="37" xfId="0" applyFill="1" applyBorder="1" applyAlignment="1">
      <alignment horizontal="center" vertical="center"/>
    </xf>
    <xf numFmtId="0" fontId="0" fillId="34" borderId="17" xfId="0" applyFill="1" applyBorder="1" applyAlignment="1">
      <alignment horizontal="center" vertical="center"/>
    </xf>
    <xf numFmtId="0" fontId="0" fillId="34" borderId="33" xfId="0" applyFill="1" applyBorder="1" applyAlignment="1">
      <alignment horizontal="center" vertical="center"/>
    </xf>
    <xf numFmtId="0" fontId="0" fillId="34" borderId="34" xfId="0" applyFill="1" applyBorder="1" applyAlignment="1">
      <alignment horizontal="center" vertical="center"/>
    </xf>
    <xf numFmtId="0" fontId="0" fillId="34" borderId="35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3" fillId="19" borderId="15" xfId="0" applyFont="1" applyFill="1" applyBorder="1" applyAlignment="1">
      <alignment horizontal="center" vertical="center" wrapText="1"/>
    </xf>
    <xf numFmtId="0" fontId="0" fillId="34" borderId="42" xfId="0" applyFill="1" applyBorder="1" applyAlignment="1">
      <alignment horizontal="center" vertical="center"/>
    </xf>
    <xf numFmtId="0" fontId="0" fillId="34" borderId="49" xfId="0" applyFill="1" applyBorder="1" applyAlignment="1">
      <alignment horizontal="center" vertical="center"/>
    </xf>
    <xf numFmtId="0" fontId="0" fillId="34" borderId="5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34" borderId="51" xfId="0" applyFill="1" applyBorder="1" applyAlignment="1">
      <alignment horizontal="center" vertical="center"/>
    </xf>
    <xf numFmtId="0" fontId="0" fillId="34" borderId="32" xfId="0" applyFill="1" applyBorder="1" applyAlignment="1">
      <alignment horizontal="center" vertical="center"/>
    </xf>
    <xf numFmtId="0" fontId="12" fillId="40" borderId="0" xfId="0" applyFont="1" applyFill="1" applyAlignment="1">
      <alignment horizontal="center"/>
    </xf>
    <xf numFmtId="0" fontId="12" fillId="17" borderId="0" xfId="0" applyFont="1" applyFill="1" applyAlignment="1">
      <alignment horizontal="center" vertical="center"/>
    </xf>
    <xf numFmtId="0" fontId="0" fillId="0" borderId="57" xfId="0" applyBorder="1" applyAlignment="1">
      <alignment horizontal="center"/>
    </xf>
  </cellXfs>
  <cellStyles count="3">
    <cellStyle name="Normal" xfId="0" builtinId="0"/>
    <cellStyle name="Normal 2" xfId="1" xr:uid="{D5E7FF42-265F-410B-A14D-3BFD89F887B6}"/>
    <cellStyle name="Normal 3" xfId="2" xr:uid="{E19D0B7A-D9F9-47C6-B037-38C5084F7118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Doubling Rate of DM and HeLa cells in Standard Medium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Group1!$Z$5:$Z$10</c:f>
              <c:strCache>
                <c:ptCount val="6"/>
                <c:pt idx="0">
                  <c:v>5.0 x 10^4</c:v>
                </c:pt>
                <c:pt idx="1">
                  <c:v>3.9 x 10^4</c:v>
                </c:pt>
                <c:pt idx="2">
                  <c:v>3.04 x 10^4</c:v>
                </c:pt>
                <c:pt idx="3">
                  <c:v>2.37 x 10^4</c:v>
                </c:pt>
                <c:pt idx="4">
                  <c:v>1.85 x 10^4</c:v>
                </c:pt>
                <c:pt idx="5">
                  <c:v>1.5 x 10^4</c:v>
                </c:pt>
              </c:strCache>
            </c:strRef>
          </c:cat>
          <c:val>
            <c:numRef>
              <c:f>Group1!$AA$5:$AA$10</c:f>
              <c:numCache>
                <c:formatCode>General</c:formatCode>
                <c:ptCount val="6"/>
                <c:pt idx="0">
                  <c:v>75.855419322501888</c:v>
                </c:pt>
                <c:pt idx="1">
                  <c:v>151.43084061368339</c:v>
                </c:pt>
                <c:pt idx="2">
                  <c:v>68.670351574976195</c:v>
                </c:pt>
                <c:pt idx="3">
                  <c:v>56.091170495770783</c:v>
                </c:pt>
                <c:pt idx="4">
                  <c:v>75.202438761054424</c:v>
                </c:pt>
                <c:pt idx="5">
                  <c:v>78.098949286230209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A-4D9E-8213-90620DA88172}"/>
            </c:ext>
          </c:extLst>
        </c:ser>
        <c:ser>
          <c:idx val="2"/>
          <c:order val="1"/>
          <c:tx>
            <c:v>HeLa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Group1!$Z$5:$Z$10</c:f>
              <c:strCache>
                <c:ptCount val="6"/>
                <c:pt idx="0">
                  <c:v>5.0 x 10^4</c:v>
                </c:pt>
                <c:pt idx="1">
                  <c:v>3.9 x 10^4</c:v>
                </c:pt>
                <c:pt idx="2">
                  <c:v>3.04 x 10^4</c:v>
                </c:pt>
                <c:pt idx="3">
                  <c:v>2.37 x 10^4</c:v>
                </c:pt>
                <c:pt idx="4">
                  <c:v>1.85 x 10^4</c:v>
                </c:pt>
                <c:pt idx="5">
                  <c:v>1.5 x 10^4</c:v>
                </c:pt>
              </c:strCache>
            </c:strRef>
          </c:cat>
          <c:val>
            <c:numRef>
              <c:f>Group1!$AB$5:$AB$10</c:f>
              <c:numCache>
                <c:formatCode>General</c:formatCode>
                <c:ptCount val="6"/>
                <c:pt idx="0">
                  <c:v>52.355353681804353</c:v>
                </c:pt>
                <c:pt idx="1">
                  <c:v>47.639742650457791</c:v>
                </c:pt>
                <c:pt idx="2">
                  <c:v>63.3976688877353</c:v>
                </c:pt>
                <c:pt idx="3">
                  <c:v>62.139200753417583</c:v>
                </c:pt>
                <c:pt idx="4">
                  <c:v>55.150273951814562</c:v>
                </c:pt>
                <c:pt idx="5">
                  <c:v>63.80078325733772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EA-4D9E-8213-90620DA88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1626120"/>
        <c:axId val="1601628168"/>
      </c:barChart>
      <c:catAx>
        <c:axId val="1601626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28168"/>
        <c:crosses val="autoZero"/>
        <c:auto val="1"/>
        <c:lblAlgn val="ctr"/>
        <c:lblOffset val="100"/>
        <c:noMultiLvlLbl val="0"/>
      </c:catAx>
      <c:valAx>
        <c:axId val="160162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Doubling 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26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DM and HeLa absorbance at 0 and 24 hours in standard medium </a:t>
            </a:r>
          </a:p>
        </c:rich>
      </c:tx>
      <c:layout>
        <c:manualLayout>
          <c:xMode val="edge"/>
          <c:yMode val="edge"/>
          <c:x val="0.15521925593165975"/>
          <c:y val="3.3388955916051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DM 24 hours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[1]Sheet1!$U$17:$U$22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[1]Sheet1!$T$17:$T$22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[1]Sheet1!$O$17:$O$22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cat>
          <c:val>
            <c:numRef>
              <c:f>[1]Sheet1!$P$17:$P$22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6941-9B79-DDC982E67FA6}"/>
            </c:ext>
          </c:extLst>
        </c:ser>
        <c:ser>
          <c:idx val="5"/>
          <c:order val="3"/>
          <c:tx>
            <c:v>HeLa 24 hours</c:v>
          </c:tx>
          <c:spPr>
            <a:solidFill>
              <a:srgbClr val="F9D8D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[1]Sheet1!$X$17:$X$22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[1]Sheet1!$W$17:$W$22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</c:errBars>
          <c:cat>
            <c:numRef>
              <c:f>[1]Sheet1!$O$17:$O$22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cat>
          <c:val>
            <c:numRef>
              <c:f>[1]Sheet1!$R$17:$R$22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8-6941-9B79-DDC982E67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5"/>
        <c:overlap val="-50"/>
        <c:axId val="812978704"/>
        <c:axId val="812980416"/>
      </c:barChart>
      <c:barChart>
        <c:barDir val="col"/>
        <c:grouping val="clustered"/>
        <c:varyColors val="0"/>
        <c:ser>
          <c:idx val="0"/>
          <c:order val="0"/>
          <c:tx>
            <c:v>DM 0 hours</c:v>
          </c:tx>
          <c:spPr>
            <a:solidFill>
              <a:srgbClr val="5F9FB5">
                <a:alpha val="87843"/>
              </a:srgb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[1]Sheet1!$U$5:$U$10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[1]Sheet1!$T$5:$T$10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</c:errBars>
          <c:cat>
            <c:numRef>
              <c:f>[1]Sheet1!$O$5:$O$10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cat>
          <c:val>
            <c:numRef>
              <c:f>[1]Sheet1!$P$5:$P$10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8-6941-9B79-DDC982E67FA6}"/>
            </c:ext>
          </c:extLst>
        </c:ser>
        <c:ser>
          <c:idx val="2"/>
          <c:order val="1"/>
          <c:tx>
            <c:v>HeLa 0 hours</c:v>
          </c:tx>
          <c:spPr>
            <a:solidFill>
              <a:srgbClr val="ED898A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[1]Sheet1!$X$5:$X$10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[1]Sheet1!$W$5:$W$10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[1]Sheet1!$O$5:$O$10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cat>
          <c:val>
            <c:numRef>
              <c:f>[1]Sheet1!$R$5:$R$10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8-6941-9B79-DDC982E67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5"/>
        <c:overlap val="-50"/>
        <c:axId val="512751056"/>
        <c:axId val="512748096"/>
      </c:barChart>
      <c:catAx>
        <c:axId val="81297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80416"/>
        <c:crosses val="autoZero"/>
        <c:auto val="1"/>
        <c:lblAlgn val="ctr"/>
        <c:lblOffset val="100"/>
        <c:noMultiLvlLbl val="0"/>
      </c:catAx>
      <c:valAx>
        <c:axId val="812980416"/>
        <c:scaling>
          <c:orientation val="minMax"/>
          <c:max val="0.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Absorbance (Convert to proliferation rate?)</a:t>
                </a:r>
              </a:p>
            </c:rich>
          </c:tx>
          <c:layout>
            <c:manualLayout>
              <c:xMode val="edge"/>
              <c:yMode val="edge"/>
              <c:x val="1.6412431961282694E-2"/>
              <c:y val="0.231181053155829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978704"/>
        <c:crosses val="autoZero"/>
        <c:crossBetween val="between"/>
      </c:valAx>
      <c:valAx>
        <c:axId val="5127480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12751056"/>
        <c:crosses val="max"/>
        <c:crossBetween val="between"/>
      </c:valAx>
      <c:catAx>
        <c:axId val="51275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2748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DM</a:t>
            </a:r>
            <a:r>
              <a:rPr lang="en-GB" baseline="0"/>
              <a:t> and HeLa absorbance at 48 and 72 hours in standard medium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DM 48 hours</c:v>
          </c:tx>
          <c:spPr>
            <a:solidFill>
              <a:srgbClr val="74BD4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[1]Sheet1!$O$29:$O$34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cat>
          <c:val>
            <c:numRef>
              <c:f>[1]Sheet1!$P$29:$P$34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1-3E4E-A750-9A7B127A4647}"/>
            </c:ext>
          </c:extLst>
        </c:ser>
        <c:ser>
          <c:idx val="3"/>
          <c:order val="2"/>
          <c:tx>
            <c:v>HeLa 48 hours</c:v>
          </c:tx>
          <c:spPr>
            <a:solidFill>
              <a:srgbClr val="FAD8D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[1]Sheet1!$O$29:$O$34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cat>
          <c:val>
            <c:numRef>
              <c:f>[1]Sheet1!$R$29:$R$34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A1-3E4E-A750-9A7B127A4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5"/>
        <c:overlap val="-50"/>
        <c:axId val="484597231"/>
        <c:axId val="484752559"/>
      </c:barChart>
      <c:barChart>
        <c:barDir val="col"/>
        <c:grouping val="clustered"/>
        <c:varyColors val="0"/>
        <c:ser>
          <c:idx val="2"/>
          <c:order val="1"/>
          <c:tx>
            <c:v>DM 72 hours</c:v>
          </c:tx>
          <c:spPr>
            <a:solidFill>
              <a:srgbClr val="60A3A7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[1]Sheet1!$O$29:$O$34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cat>
          <c:val>
            <c:numRef>
              <c:f>[1]Sheet1!$P$41:$P$46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A1-3E4E-A750-9A7B127A4647}"/>
            </c:ext>
          </c:extLst>
        </c:ser>
        <c:ser>
          <c:idx val="5"/>
          <c:order val="3"/>
          <c:tx>
            <c:v>HeLa 72 hours</c:v>
          </c:tx>
          <c:spPr>
            <a:solidFill>
              <a:srgbClr val="ED898A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[1]Sheet1!$X$41:$X$46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[1]Sheet1!$W$41:$W$46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[1]Sheet1!$O$29:$O$34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cat>
          <c:val>
            <c:numRef>
              <c:f>[1]Sheet1!$R$41:$R$46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A1-3E4E-A750-9A7B127A4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5"/>
        <c:overlap val="-50"/>
        <c:axId val="957982624"/>
        <c:axId val="958276800"/>
      </c:barChart>
      <c:catAx>
        <c:axId val="484597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52559"/>
        <c:crosses val="autoZero"/>
        <c:auto val="1"/>
        <c:lblAlgn val="ctr"/>
        <c:lblOffset val="100"/>
        <c:noMultiLvlLbl val="0"/>
      </c:catAx>
      <c:valAx>
        <c:axId val="484752559"/>
        <c:scaling>
          <c:orientation val="minMax"/>
          <c:max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97231"/>
        <c:crosses val="autoZero"/>
        <c:crossBetween val="between"/>
      </c:valAx>
      <c:valAx>
        <c:axId val="958276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982624"/>
        <c:crosses val="max"/>
        <c:crossBetween val="between"/>
      </c:valAx>
      <c:catAx>
        <c:axId val="957982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8276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Doubling time of DM and HeLa cells in FBS 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1.85 x10^4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Group2!$AA$88:$AK$88</c:f>
              <c:numCache>
                <c:formatCode>General</c:formatCode>
                <c:ptCount val="11"/>
                <c:pt idx="0">
                  <c:v>2.5</c:v>
                </c:pt>
                <c:pt idx="3">
                  <c:v>5</c:v>
                </c:pt>
                <c:pt idx="6">
                  <c:v>10</c:v>
                </c:pt>
                <c:pt idx="9">
                  <c:v>12.5</c:v>
                </c:pt>
              </c:numCache>
            </c:numRef>
          </c:cat>
          <c:val>
            <c:numRef>
              <c:f>Group2!$AA$89:$AK$89</c:f>
              <c:numCache>
                <c:formatCode>General</c:formatCode>
                <c:ptCount val="11"/>
                <c:pt idx="0">
                  <c:v>154.31600594386794</c:v>
                </c:pt>
                <c:pt idx="1">
                  <c:v>45.811670671787404</c:v>
                </c:pt>
                <c:pt idx="3">
                  <c:v>-98.17424832954022</c:v>
                </c:pt>
                <c:pt idx="4">
                  <c:v>40.616997775082083</c:v>
                </c:pt>
                <c:pt idx="6">
                  <c:v>-144.71398073346083</c:v>
                </c:pt>
                <c:pt idx="7">
                  <c:v>39.845368763717246</c:v>
                </c:pt>
                <c:pt idx="9">
                  <c:v>1829.8581448631758</c:v>
                </c:pt>
                <c:pt idx="10">
                  <c:v>35.990113245624009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8-415B-B31B-41B32EA4751C}"/>
            </c:ext>
          </c:extLst>
        </c:ser>
        <c:ser>
          <c:idx val="1"/>
          <c:order val="1"/>
          <c:tx>
            <c:v>2.97 x10^4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Group2!$AA$88:$AK$88</c:f>
              <c:numCache>
                <c:formatCode>General</c:formatCode>
                <c:ptCount val="11"/>
                <c:pt idx="0">
                  <c:v>2.5</c:v>
                </c:pt>
                <c:pt idx="3">
                  <c:v>5</c:v>
                </c:pt>
                <c:pt idx="6">
                  <c:v>10</c:v>
                </c:pt>
                <c:pt idx="9">
                  <c:v>12.5</c:v>
                </c:pt>
              </c:numCache>
            </c:numRef>
          </c:cat>
          <c:val>
            <c:numRef>
              <c:f>Group2!$AA$90:$AK$90</c:f>
              <c:numCache>
                <c:formatCode>General</c:formatCode>
                <c:ptCount val="11"/>
                <c:pt idx="0">
                  <c:v>-448.07796497820982</c:v>
                </c:pt>
                <c:pt idx="1">
                  <c:v>39.012127089899096</c:v>
                </c:pt>
                <c:pt idx="3">
                  <c:v>-293.97961816471019</c:v>
                </c:pt>
                <c:pt idx="4">
                  <c:v>51.844579849353821</c:v>
                </c:pt>
                <c:pt idx="6">
                  <c:v>-338.24105776263355</c:v>
                </c:pt>
                <c:pt idx="7">
                  <c:v>38.16022657448115</c:v>
                </c:pt>
                <c:pt idx="9">
                  <c:v>-104.0702002086301</c:v>
                </c:pt>
                <c:pt idx="10">
                  <c:v>27.961508028419853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08-415B-B31B-41B32EA4751C}"/>
            </c:ext>
          </c:extLst>
        </c:ser>
        <c:ser>
          <c:idx val="2"/>
          <c:order val="2"/>
          <c:tx>
            <c:strRef>
              <c:f>Group2!$Z$91</c:f>
              <c:strCache>
                <c:ptCount val="1"/>
                <c:pt idx="0">
                  <c:v>3.9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Group2!$AA$88:$AK$88</c:f>
              <c:numCache>
                <c:formatCode>General</c:formatCode>
                <c:ptCount val="11"/>
                <c:pt idx="0">
                  <c:v>2.5</c:v>
                </c:pt>
                <c:pt idx="3">
                  <c:v>5</c:v>
                </c:pt>
                <c:pt idx="6">
                  <c:v>10</c:v>
                </c:pt>
                <c:pt idx="9">
                  <c:v>12.5</c:v>
                </c:pt>
              </c:numCache>
            </c:numRef>
          </c:cat>
          <c:val>
            <c:numRef>
              <c:f>Group2!$AA$91:$AK$91</c:f>
              <c:numCache>
                <c:formatCode>General</c:formatCode>
                <c:ptCount val="11"/>
                <c:pt idx="0">
                  <c:v>61.283704711215442</c:v>
                </c:pt>
                <c:pt idx="1">
                  <c:v>50.238704777755245</c:v>
                </c:pt>
                <c:pt idx="3">
                  <c:v>98.594630521386208</c:v>
                </c:pt>
                <c:pt idx="4">
                  <c:v>36.250375445217223</c:v>
                </c:pt>
                <c:pt idx="6">
                  <c:v>-113.38829708378756</c:v>
                </c:pt>
                <c:pt idx="7">
                  <c:v>40.262077886710046</c:v>
                </c:pt>
                <c:pt idx="9">
                  <c:v>409.15331882942763</c:v>
                </c:pt>
                <c:pt idx="10">
                  <c:v>30.670462959141926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08-415B-B31B-41B32EA47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482312"/>
        <c:axId val="1264492552"/>
      </c:barChart>
      <c:catAx>
        <c:axId val="1264482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of FBS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492552"/>
        <c:crosses val="autoZero"/>
        <c:auto val="1"/>
        <c:lblAlgn val="ctr"/>
        <c:lblOffset val="100"/>
        <c:noMultiLvlLbl val="0"/>
      </c:catAx>
      <c:valAx>
        <c:axId val="126449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Doubling 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48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Doubling time of DM and HeLa cells in glucose 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1.85 x 10^4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Group2!$AB$138:$AL$138</c:f>
              <c:numCache>
                <c:formatCode>General</c:formatCode>
                <c:ptCount val="11"/>
                <c:pt idx="0">
                  <c:v>2.5</c:v>
                </c:pt>
                <c:pt idx="3">
                  <c:v>5</c:v>
                </c:pt>
                <c:pt idx="6">
                  <c:v>15</c:v>
                </c:pt>
                <c:pt idx="9">
                  <c:v>25</c:v>
                </c:pt>
              </c:numCache>
            </c:numRef>
          </c:cat>
          <c:val>
            <c:numRef>
              <c:f>Group2!$AB$139:$AL$139</c:f>
              <c:numCache>
                <c:formatCode>General</c:formatCode>
                <c:ptCount val="11"/>
                <c:pt idx="0">
                  <c:v>-1659.6586828186905</c:v>
                </c:pt>
                <c:pt idx="1">
                  <c:v>36.196809535906219</c:v>
                </c:pt>
                <c:pt idx="3">
                  <c:v>45.557228752012008</c:v>
                </c:pt>
                <c:pt idx="4">
                  <c:v>25.412118339814995</c:v>
                </c:pt>
                <c:pt idx="6">
                  <c:v>-144.71398073346083</c:v>
                </c:pt>
                <c:pt idx="7">
                  <c:v>39.845368763717246</c:v>
                </c:pt>
                <c:pt idx="9">
                  <c:v>-185.90733853772159</c:v>
                </c:pt>
                <c:pt idx="10">
                  <c:v>35.990113245624009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5-4326-BE41-D2733F4ED545}"/>
            </c:ext>
          </c:extLst>
        </c:ser>
        <c:ser>
          <c:idx val="1"/>
          <c:order val="1"/>
          <c:tx>
            <c:v>2.97 x 10^4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Group2!$AB$138:$AL$138</c:f>
              <c:numCache>
                <c:formatCode>General</c:formatCode>
                <c:ptCount val="11"/>
                <c:pt idx="0">
                  <c:v>2.5</c:v>
                </c:pt>
                <c:pt idx="3">
                  <c:v>5</c:v>
                </c:pt>
                <c:pt idx="6">
                  <c:v>15</c:v>
                </c:pt>
                <c:pt idx="9">
                  <c:v>25</c:v>
                </c:pt>
              </c:numCache>
            </c:numRef>
          </c:cat>
          <c:val>
            <c:numRef>
              <c:f>Group2!$AB$140:$AL$140</c:f>
              <c:numCache>
                <c:formatCode>General</c:formatCode>
                <c:ptCount val="11"/>
                <c:pt idx="0">
                  <c:v>-594.26075070919637</c:v>
                </c:pt>
                <c:pt idx="1">
                  <c:v>30.584097328402169</c:v>
                </c:pt>
                <c:pt idx="3">
                  <c:v>104.24194818138469</c:v>
                </c:pt>
                <c:pt idx="4">
                  <c:v>29.394487941236623</c:v>
                </c:pt>
                <c:pt idx="6">
                  <c:v>-338.24105776263355</c:v>
                </c:pt>
                <c:pt idx="7">
                  <c:v>38.16022657448115</c:v>
                </c:pt>
                <c:pt idx="9">
                  <c:v>-104.0702002086301</c:v>
                </c:pt>
                <c:pt idx="10">
                  <c:v>27.961508028419853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65-4326-BE41-D2733F4ED545}"/>
            </c:ext>
          </c:extLst>
        </c:ser>
        <c:ser>
          <c:idx val="2"/>
          <c:order val="2"/>
          <c:tx>
            <c:strRef>
              <c:f>Group2!$AA$141</c:f>
              <c:strCache>
                <c:ptCount val="1"/>
                <c:pt idx="0">
                  <c:v>3.9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Group2!$AB$138:$AL$138</c:f>
              <c:numCache>
                <c:formatCode>General</c:formatCode>
                <c:ptCount val="11"/>
                <c:pt idx="0">
                  <c:v>2.5</c:v>
                </c:pt>
                <c:pt idx="3">
                  <c:v>5</c:v>
                </c:pt>
                <c:pt idx="6">
                  <c:v>15</c:v>
                </c:pt>
                <c:pt idx="9">
                  <c:v>25</c:v>
                </c:pt>
              </c:numCache>
            </c:numRef>
          </c:cat>
          <c:val>
            <c:numRef>
              <c:f>Group2!$AB$141:$AL$141</c:f>
              <c:numCache>
                <c:formatCode>General</c:formatCode>
                <c:ptCount val="11"/>
                <c:pt idx="0">
                  <c:v>-369.45643502088279</c:v>
                </c:pt>
                <c:pt idx="1">
                  <c:v>39.459942559990445</c:v>
                </c:pt>
                <c:pt idx="3">
                  <c:v>60.866987012684831</c:v>
                </c:pt>
                <c:pt idx="4">
                  <c:v>25.358570954861758</c:v>
                </c:pt>
                <c:pt idx="6">
                  <c:v>-113.38829708378756</c:v>
                </c:pt>
                <c:pt idx="7">
                  <c:v>40.262077886710046</c:v>
                </c:pt>
                <c:pt idx="9">
                  <c:v>279.95408447756427</c:v>
                </c:pt>
                <c:pt idx="10">
                  <c:v>30.670462959141926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65-4326-BE41-D2733F4ED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366727"/>
        <c:axId val="614912519"/>
      </c:barChart>
      <c:catAx>
        <c:axId val="214366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of glucose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912519"/>
        <c:crosses val="autoZero"/>
        <c:auto val="1"/>
        <c:lblAlgn val="ctr"/>
        <c:lblOffset val="100"/>
        <c:noMultiLvlLbl val="0"/>
      </c:catAx>
      <c:valAx>
        <c:axId val="614912519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Doubling 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66727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Doubling time of DM and HeLa cells in glutamine 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1.85 x10^4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Group2!$AB$37:$AM$37</c:f>
              <c:strCache>
                <c:ptCount val="9"/>
                <c:pt idx="0">
                  <c:v>0.5mM</c:v>
                </c:pt>
                <c:pt idx="4">
                  <c:v>2mM</c:v>
                </c:pt>
                <c:pt idx="8">
                  <c:v>5mM</c:v>
                </c:pt>
              </c:strCache>
            </c:strRef>
          </c:cat>
          <c:val>
            <c:numRef>
              <c:f>Group2!$AC$38:$AM$38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4">
                  <c:v>0</c:v>
                </c:pt>
                <c:pt idx="5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C-434E-9B80-53EF0862EBDB}"/>
            </c:ext>
          </c:extLst>
        </c:ser>
        <c:ser>
          <c:idx val="1"/>
          <c:order val="1"/>
          <c:tx>
            <c:v>2.97 x10^4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Group2!$AB$37:$AM$37</c:f>
              <c:strCache>
                <c:ptCount val="9"/>
                <c:pt idx="0">
                  <c:v>0.5mM</c:v>
                </c:pt>
                <c:pt idx="4">
                  <c:v>2mM</c:v>
                </c:pt>
                <c:pt idx="8">
                  <c:v>5mM</c:v>
                </c:pt>
              </c:strCache>
            </c:strRef>
          </c:cat>
          <c:val>
            <c:numRef>
              <c:f>Group2!$AC$39:$AM$39</c:f>
              <c:numCache>
                <c:formatCode>General</c:formatCode>
                <c:ptCount val="11"/>
                <c:pt idx="0">
                  <c:v>1549.2630359553602</c:v>
                </c:pt>
                <c:pt idx="1">
                  <c:v>239.81448475434598</c:v>
                </c:pt>
                <c:pt idx="4">
                  <c:v>121.20034176672341</c:v>
                </c:pt>
                <c:pt idx="5">
                  <c:v>93.869303492779451</c:v>
                </c:pt>
                <c:pt idx="8">
                  <c:v>130.12225818071499</c:v>
                </c:pt>
                <c:pt idx="9">
                  <c:v>128.03937182728788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C-434E-9B80-53EF0862EBDB}"/>
            </c:ext>
          </c:extLst>
        </c:ser>
        <c:ser>
          <c:idx val="2"/>
          <c:order val="2"/>
          <c:tx>
            <c:v>3.90 x10^4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Group2!$AB$37:$AM$37</c:f>
              <c:strCache>
                <c:ptCount val="9"/>
                <c:pt idx="0">
                  <c:v>0.5mM</c:v>
                </c:pt>
                <c:pt idx="4">
                  <c:v>2mM</c:v>
                </c:pt>
                <c:pt idx="8">
                  <c:v>5mM</c:v>
                </c:pt>
              </c:strCache>
            </c:strRef>
          </c:cat>
          <c:val>
            <c:numRef>
              <c:f>Group2!$AC$40:$AM$40</c:f>
              <c:numCache>
                <c:formatCode>General</c:formatCode>
                <c:ptCount val="11"/>
                <c:pt idx="0">
                  <c:v>540.48413689506469</c:v>
                </c:pt>
                <c:pt idx="1">
                  <c:v>-185.54269100845232</c:v>
                </c:pt>
                <c:pt idx="4">
                  <c:v>358.42809680960659</c:v>
                </c:pt>
                <c:pt idx="5">
                  <c:v>281.02228108941665</c:v>
                </c:pt>
                <c:pt idx="8">
                  <c:v>99.069330430859026</c:v>
                </c:pt>
                <c:pt idx="9">
                  <c:v>64.520615355971884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5C-434E-9B80-53EF0862E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0562056"/>
        <c:axId val="1330564104"/>
      </c:barChart>
      <c:catAx>
        <c:axId val="1330562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of glutamine (mM)</a:t>
                </a:r>
              </a:p>
            </c:rich>
          </c:tx>
          <c:layout>
            <c:manualLayout>
              <c:xMode val="edge"/>
              <c:yMode val="edge"/>
              <c:x val="0.39456987209168898"/>
              <c:y val="0.87501313512488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564104"/>
        <c:crosses val="autoZero"/>
        <c:auto val="1"/>
        <c:lblAlgn val="ctr"/>
        <c:lblOffset val="100"/>
        <c:noMultiLvlLbl val="0"/>
      </c:catAx>
      <c:valAx>
        <c:axId val="1330564104"/>
        <c:scaling>
          <c:orientation val="minMax"/>
          <c:min val="-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Doubling 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56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200">
                <a:solidFill>
                  <a:schemeClr val="tx1"/>
                </a:solidFill>
              </a:rPr>
              <a:t>Cell count for DM and HeLa cells grown in FBS solution on 2 substrate stiffness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 3'!$J$5</c:f>
              <c:strCache>
                <c:ptCount val="1"/>
                <c:pt idx="0">
                  <c:v>DM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'Group 3'!$K$3:$P$4</c:f>
              <c:multiLvlStrCache>
                <c:ptCount val="6"/>
                <c:lvl>
                  <c:pt idx="0">
                    <c:v>Density 1</c:v>
                  </c:pt>
                  <c:pt idx="1">
                    <c:v>Density 2</c:v>
                  </c:pt>
                  <c:pt idx="2">
                    <c:v>Density 3</c:v>
                  </c:pt>
                  <c:pt idx="3">
                    <c:v>Density 1</c:v>
                  </c:pt>
                  <c:pt idx="4">
                    <c:v>Density 2</c:v>
                  </c:pt>
                  <c:pt idx="5">
                    <c:v>Density 3</c:v>
                  </c:pt>
                </c:lvl>
                <c:lvl>
                  <c:pt idx="0">
                    <c:v>           Stiff (15 : 1)</c:v>
                  </c:pt>
                  <c:pt idx="3">
                    <c:v>             Soft (40 : 1)</c:v>
                  </c:pt>
                </c:lvl>
              </c:multiLvlStrCache>
            </c:multiLvlStrRef>
          </c:cat>
          <c:val>
            <c:numRef>
              <c:f>'Group 3'!$K$5:$P$5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D-ED46-88D3-3DBA111F36EE}"/>
            </c:ext>
          </c:extLst>
        </c:ser>
        <c:ser>
          <c:idx val="1"/>
          <c:order val="1"/>
          <c:tx>
            <c:strRef>
              <c:f>'Group 3'!$J$6</c:f>
              <c:strCache>
                <c:ptCount val="1"/>
                <c:pt idx="0">
                  <c:v>HeLa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'Group 3'!$K$3:$P$4</c:f>
              <c:multiLvlStrCache>
                <c:ptCount val="6"/>
                <c:lvl>
                  <c:pt idx="0">
                    <c:v>Density 1</c:v>
                  </c:pt>
                  <c:pt idx="1">
                    <c:v>Density 2</c:v>
                  </c:pt>
                  <c:pt idx="2">
                    <c:v>Density 3</c:v>
                  </c:pt>
                  <c:pt idx="3">
                    <c:v>Density 1</c:v>
                  </c:pt>
                  <c:pt idx="4">
                    <c:v>Density 2</c:v>
                  </c:pt>
                  <c:pt idx="5">
                    <c:v>Density 3</c:v>
                  </c:pt>
                </c:lvl>
                <c:lvl>
                  <c:pt idx="0">
                    <c:v>           Stiff (15 : 1)</c:v>
                  </c:pt>
                  <c:pt idx="3">
                    <c:v>             Soft (40 : 1)</c:v>
                  </c:pt>
                </c:lvl>
              </c:multiLvlStrCache>
            </c:multiLvlStrRef>
          </c:cat>
          <c:val>
            <c:numRef>
              <c:f>'Group 3'!$K$6:$P$6</c:f>
              <c:numCache>
                <c:formatCode>General</c:formatCode>
                <c:ptCount val="6"/>
                <c:pt idx="0">
                  <c:v>34</c:v>
                </c:pt>
                <c:pt idx="1">
                  <c:v>15.3</c:v>
                </c:pt>
                <c:pt idx="2">
                  <c:v>14.3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D-ED46-88D3-3DBA111F3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3182303"/>
        <c:axId val="813184015"/>
      </c:barChart>
      <c:catAx>
        <c:axId val="813182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Stiffness and</a:t>
                </a:r>
                <a:r>
                  <a:rPr lang="en-GB" baseline="0"/>
                  <a:t> </a:t>
                </a:r>
                <a:r>
                  <a:rPr lang="en-GB"/>
                  <a:t>Cell Seeding Density</a:t>
                </a:r>
              </a:p>
            </c:rich>
          </c:tx>
          <c:layout>
            <c:manualLayout>
              <c:xMode val="edge"/>
              <c:yMode val="edge"/>
              <c:x val="0.39864117826210282"/>
              <c:y val="0.810431227432653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3184015"/>
        <c:crosses val="autoZero"/>
        <c:auto val="1"/>
        <c:lblAlgn val="ctr"/>
        <c:lblOffset val="100"/>
        <c:noMultiLvlLbl val="0"/>
      </c:catAx>
      <c:valAx>
        <c:axId val="81318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Cell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318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200"/>
            </a:pPr>
            <a:r>
              <a:rPr lang="en-GB" sz="1200"/>
              <a:t>Cell count for DM and HeLa cells grown in Glutamine solution on 2 substrate stiffness</a:t>
            </a:r>
          </a:p>
        </c:rich>
      </c:tx>
      <c:layout>
        <c:manualLayout>
          <c:xMode val="edge"/>
          <c:yMode val="edge"/>
          <c:x val="0.15218302404993636"/>
          <c:y val="3.981656200422466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 3'!$J$17</c:f>
              <c:strCache>
                <c:ptCount val="1"/>
                <c:pt idx="0">
                  <c:v>DM</c:v>
                </c:pt>
              </c:strCache>
            </c:strRef>
          </c:tx>
          <c:invertIfNegative val="0"/>
          <c:cat>
            <c:multiLvlStrRef>
              <c:f>'Group 3'!$K$15:$P$16</c:f>
              <c:multiLvlStrCache>
                <c:ptCount val="6"/>
                <c:lvl>
                  <c:pt idx="0">
                    <c:v>Density 1</c:v>
                  </c:pt>
                  <c:pt idx="1">
                    <c:v>Density 2</c:v>
                  </c:pt>
                  <c:pt idx="2">
                    <c:v>Density 3</c:v>
                  </c:pt>
                  <c:pt idx="3">
                    <c:v>Density 1</c:v>
                  </c:pt>
                  <c:pt idx="4">
                    <c:v>Density 2</c:v>
                  </c:pt>
                  <c:pt idx="5">
                    <c:v>Density 3</c:v>
                  </c:pt>
                </c:lvl>
                <c:lvl>
                  <c:pt idx="0">
                    <c:v>           Stiff (15 : 1)</c:v>
                  </c:pt>
                  <c:pt idx="3">
                    <c:v>             Soft (40 : 1)</c:v>
                  </c:pt>
                </c:lvl>
              </c:multiLvlStrCache>
            </c:multiLvlStrRef>
          </c:cat>
          <c:val>
            <c:numRef>
              <c:f>'Group 3'!$K$17:$P$17</c:f>
              <c:numCache>
                <c:formatCode>General</c:formatCode>
                <c:ptCount val="6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87</c:v>
                </c:pt>
                <c:pt idx="4">
                  <c:v>57.3</c:v>
                </c:pt>
                <c:pt idx="5">
                  <c:v>9.6999999999999993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CF-D446-983F-F6C39715A8BD}"/>
            </c:ext>
          </c:extLst>
        </c:ser>
        <c:ser>
          <c:idx val="1"/>
          <c:order val="1"/>
          <c:tx>
            <c:strRef>
              <c:f>'Group 3'!$J$18</c:f>
              <c:strCache>
                <c:ptCount val="1"/>
                <c:pt idx="0">
                  <c:v>HeLa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'Group 3'!$K$15:$P$16</c:f>
              <c:multiLvlStrCache>
                <c:ptCount val="6"/>
                <c:lvl>
                  <c:pt idx="0">
                    <c:v>Density 1</c:v>
                  </c:pt>
                  <c:pt idx="1">
                    <c:v>Density 2</c:v>
                  </c:pt>
                  <c:pt idx="2">
                    <c:v>Density 3</c:v>
                  </c:pt>
                  <c:pt idx="3">
                    <c:v>Density 1</c:v>
                  </c:pt>
                  <c:pt idx="4">
                    <c:v>Density 2</c:v>
                  </c:pt>
                  <c:pt idx="5">
                    <c:v>Density 3</c:v>
                  </c:pt>
                </c:lvl>
                <c:lvl>
                  <c:pt idx="0">
                    <c:v>           Stiff (15 : 1)</c:v>
                  </c:pt>
                  <c:pt idx="3">
                    <c:v>             Soft (40 : 1)</c:v>
                  </c:pt>
                </c:lvl>
              </c:multiLvlStrCache>
            </c:multiLvlStrRef>
          </c:cat>
          <c:val>
            <c:numRef>
              <c:f>'Group 3'!$K$18:$P$18</c:f>
              <c:numCache>
                <c:formatCode>General</c:formatCode>
                <c:ptCount val="6"/>
                <c:pt idx="0">
                  <c:v>24</c:v>
                </c:pt>
                <c:pt idx="1">
                  <c:v>8.6</c:v>
                </c:pt>
                <c:pt idx="2">
                  <c:v>2.6</c:v>
                </c:pt>
                <c:pt idx="3">
                  <c:v>280.3</c:v>
                </c:pt>
                <c:pt idx="4">
                  <c:v>156.30000000000001</c:v>
                </c:pt>
                <c:pt idx="5">
                  <c:v>15.3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CF-D446-983F-F6C39715A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4104527"/>
        <c:axId val="1024106239"/>
      </c:barChart>
      <c:catAx>
        <c:axId val="1024104527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Stiffness and Cell</a:t>
                </a:r>
                <a:r>
                  <a:rPr lang="en-GB" baseline="0"/>
                  <a:t> Seeding </a:t>
                </a:r>
                <a:r>
                  <a:rPr lang="en-GB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24106239"/>
        <c:crosses val="autoZero"/>
        <c:auto val="1"/>
        <c:lblAlgn val="ctr"/>
        <c:lblOffset val="100"/>
        <c:noMultiLvlLbl val="0"/>
      </c:catAx>
      <c:valAx>
        <c:axId val="102410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Cell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02410452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b="0">
          <a:solidFill>
            <a:schemeClr val="tx1">
              <a:lumMod val="75000"/>
              <a:lumOff val="25000"/>
            </a:schemeClr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180975</xdr:colOff>
      <xdr:row>0</xdr:row>
      <xdr:rowOff>0</xdr:rowOff>
    </xdr:from>
    <xdr:to>
      <xdr:col>40</xdr:col>
      <xdr:colOff>485775</xdr:colOff>
      <xdr:row>15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2A9F70-A40C-E215-AA23-A5821BBC6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031450" y="0"/>
          <a:ext cx="4572000" cy="2905125"/>
        </a:xfrm>
        <a:prstGeom prst="rect">
          <a:avLst/>
        </a:prstGeom>
      </xdr:spPr>
    </xdr:pic>
    <xdr:clientData/>
  </xdr:twoCellAnchor>
  <xdr:twoCellAnchor editAs="oneCell">
    <xdr:from>
      <xdr:col>33</xdr:col>
      <xdr:colOff>372969</xdr:colOff>
      <xdr:row>30</xdr:row>
      <xdr:rowOff>143995</xdr:rowOff>
    </xdr:from>
    <xdr:to>
      <xdr:col>41</xdr:col>
      <xdr:colOff>65181</xdr:colOff>
      <xdr:row>46</xdr:row>
      <xdr:rowOff>23906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B33D70-BC0D-92EC-9B84-333883902A20}"/>
            </a:ext>
            <a:ext uri="{147F2762-F138-4A5C-976F-8EAC2B608ADB}">
              <a16:predDERef xmlns:a16="http://schemas.microsoft.com/office/drawing/2014/main" pred="{CE2A9F70-A40C-E215-AA23-A5821BBC6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86734" y="5746936"/>
          <a:ext cx="4592918" cy="2868146"/>
        </a:xfrm>
        <a:prstGeom prst="rect">
          <a:avLst/>
        </a:prstGeom>
      </xdr:spPr>
    </xdr:pic>
    <xdr:clientData/>
  </xdr:twoCellAnchor>
  <xdr:twoCellAnchor editAs="oneCell">
    <xdr:from>
      <xdr:col>33</xdr:col>
      <xdr:colOff>581025</xdr:colOff>
      <xdr:row>14</xdr:row>
      <xdr:rowOff>19050</xdr:rowOff>
    </xdr:from>
    <xdr:to>
      <xdr:col>41</xdr:col>
      <xdr:colOff>276225</xdr:colOff>
      <xdr:row>30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A708A57-FB97-1B42-F498-539F00519A5F}"/>
            </a:ext>
            <a:ext uri="{147F2762-F138-4A5C-976F-8EAC2B608ADB}">
              <a16:predDERef xmlns:a16="http://schemas.microsoft.com/office/drawing/2014/main" pred="{6EB33D70-BC0D-92EC-9B84-333883902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431500" y="2686050"/>
          <a:ext cx="4572000" cy="3038475"/>
        </a:xfrm>
        <a:prstGeom prst="rect">
          <a:avLst/>
        </a:prstGeom>
      </xdr:spPr>
    </xdr:pic>
    <xdr:clientData/>
  </xdr:twoCellAnchor>
  <xdr:twoCellAnchor>
    <xdr:from>
      <xdr:col>25</xdr:col>
      <xdr:colOff>508288</xdr:colOff>
      <xdr:row>12</xdr:row>
      <xdr:rowOff>95250</xdr:rowOff>
    </xdr:from>
    <xdr:to>
      <xdr:col>32</xdr:col>
      <xdr:colOff>241588</xdr:colOff>
      <xdr:row>33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5418C5-CC2E-0D37-253B-CE060E6FFDFC}"/>
            </a:ext>
            <a:ext uri="{147F2762-F138-4A5C-976F-8EAC2B608ADB}">
              <a16:predDERef xmlns:a16="http://schemas.microsoft.com/office/drawing/2014/main" pred="{4A708A57-FB97-1B42-F498-539F00519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254000</xdr:colOff>
      <xdr:row>36</xdr:row>
      <xdr:rowOff>171450</xdr:rowOff>
    </xdr:from>
    <xdr:to>
      <xdr:col>30</xdr:col>
      <xdr:colOff>592411</xdr:colOff>
      <xdr:row>57</xdr:row>
      <xdr:rowOff>130373</xdr:rowOff>
    </xdr:to>
    <xdr:graphicFrame macro="">
      <xdr:nvGraphicFramePr>
        <xdr:cNvPr id="22" name="Chart 6">
          <a:extLst>
            <a:ext uri="{FF2B5EF4-FFF2-40B4-BE49-F238E27FC236}">
              <a16:creationId xmlns:a16="http://schemas.microsoft.com/office/drawing/2014/main" id="{E7C6148B-B5F1-3548-9630-6B8534DD8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203200</xdr:colOff>
      <xdr:row>60</xdr:row>
      <xdr:rowOff>177800</xdr:rowOff>
    </xdr:from>
    <xdr:to>
      <xdr:col>30</xdr:col>
      <xdr:colOff>571060</xdr:colOff>
      <xdr:row>82</xdr:row>
      <xdr:rowOff>2</xdr:rowOff>
    </xdr:to>
    <xdr:graphicFrame macro="">
      <xdr:nvGraphicFramePr>
        <xdr:cNvPr id="21" name="Chart 7">
          <a:extLst>
            <a:ext uri="{FF2B5EF4-FFF2-40B4-BE49-F238E27FC236}">
              <a16:creationId xmlns:a16="http://schemas.microsoft.com/office/drawing/2014/main" id="{576F8B3A-2CD8-CC46-82FD-F4C96C99B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424582</xdr:colOff>
      <xdr:row>68</xdr:row>
      <xdr:rowOff>80817</xdr:rowOff>
    </xdr:from>
    <xdr:to>
      <xdr:col>66</xdr:col>
      <xdr:colOff>476250</xdr:colOff>
      <xdr:row>105</xdr:row>
      <xdr:rowOff>31750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C9CA928D-FF71-6C2E-CDE4-3991546D1756}"/>
            </a:ext>
            <a:ext uri="{147F2762-F138-4A5C-976F-8EAC2B608ADB}">
              <a16:predDERef xmlns:a16="http://schemas.microsoft.com/office/drawing/2014/main" pred="{376248F7-E253-404D-6E12-3F0BA9FB0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577628</xdr:colOff>
      <xdr:row>106</xdr:row>
      <xdr:rowOff>103521</xdr:rowOff>
    </xdr:from>
    <xdr:to>
      <xdr:col>67</xdr:col>
      <xdr:colOff>29533</xdr:colOff>
      <xdr:row>140</xdr:row>
      <xdr:rowOff>118139</xdr:rowOff>
    </xdr:to>
    <xdr:graphicFrame macro="">
      <xdr:nvGraphicFramePr>
        <xdr:cNvPr id="8" name="Chart 4">
          <a:extLst>
            <a:ext uri="{FF2B5EF4-FFF2-40B4-BE49-F238E27FC236}">
              <a16:creationId xmlns:a16="http://schemas.microsoft.com/office/drawing/2014/main" id="{864D7251-97EF-E879-5354-CECD0A49B4CE}"/>
            </a:ext>
            <a:ext uri="{147F2762-F138-4A5C-976F-8EAC2B608ADB}">
              <a16:predDERef xmlns:a16="http://schemas.microsoft.com/office/drawing/2014/main" pred="{C9CA928D-FF71-6C2E-CDE4-3991546D1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265814</xdr:colOff>
      <xdr:row>33</xdr:row>
      <xdr:rowOff>118140</xdr:rowOff>
    </xdr:from>
    <xdr:to>
      <xdr:col>66</xdr:col>
      <xdr:colOff>147675</xdr:colOff>
      <xdr:row>66</xdr:row>
      <xdr:rowOff>88605</xdr:rowOff>
    </xdr:to>
    <xdr:graphicFrame macro="">
      <xdr:nvGraphicFramePr>
        <xdr:cNvPr id="7" name="Chart 2">
          <a:extLst>
            <a:ext uri="{FF2B5EF4-FFF2-40B4-BE49-F238E27FC236}">
              <a16:creationId xmlns:a16="http://schemas.microsoft.com/office/drawing/2014/main" id="{DC2B0C55-03AA-430D-9997-2653F5FA6100}"/>
            </a:ext>
            <a:ext uri="{147F2762-F138-4A5C-976F-8EAC2B608ADB}">
              <a16:predDERef xmlns:a16="http://schemas.microsoft.com/office/drawing/2014/main" pred="{864D7251-97EF-E879-5354-CECD0A49B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330200</xdr:colOff>
      <xdr:row>0</xdr:row>
      <xdr:rowOff>0</xdr:rowOff>
    </xdr:from>
    <xdr:to>
      <xdr:col>23</xdr:col>
      <xdr:colOff>567766</xdr:colOff>
      <xdr:row>15</xdr:row>
      <xdr:rowOff>29883</xdr:rowOff>
    </xdr:to>
    <xdr:graphicFrame macro="">
      <xdr:nvGraphicFramePr>
        <xdr:cNvPr id="45" name="Chart 9">
          <a:extLst>
            <a:ext uri="{FF2B5EF4-FFF2-40B4-BE49-F238E27FC236}">
              <a16:creationId xmlns:a16="http://schemas.microsoft.com/office/drawing/2014/main" id="{5B0220CC-1909-D65F-75FE-0A5C5B78D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463175</xdr:colOff>
      <xdr:row>20</xdr:row>
      <xdr:rowOff>74706</xdr:rowOff>
    </xdr:from>
    <xdr:to>
      <xdr:col>21</xdr:col>
      <xdr:colOff>358587</xdr:colOff>
      <xdr:row>36</xdr:row>
      <xdr:rowOff>59764</xdr:rowOff>
    </xdr:to>
    <xdr:graphicFrame macro="">
      <xdr:nvGraphicFramePr>
        <xdr:cNvPr id="43" name="Chart 1">
          <a:extLst>
            <a:ext uri="{FF2B5EF4-FFF2-40B4-BE49-F238E27FC236}">
              <a16:creationId xmlns:a16="http://schemas.microsoft.com/office/drawing/2014/main" id="{45A3A6A7-37E1-174D-B4D9-2E3996C94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597647</xdr:colOff>
      <xdr:row>22</xdr:row>
      <xdr:rowOff>194235</xdr:rowOff>
    </xdr:from>
    <xdr:to>
      <xdr:col>21</xdr:col>
      <xdr:colOff>239058</xdr:colOff>
      <xdr:row>26</xdr:row>
      <xdr:rowOff>44822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2">
              <a:extLst>
                <a:ext uri="{FF2B5EF4-FFF2-40B4-BE49-F238E27FC236}">
                  <a16:creationId xmlns:a16="http://schemas.microsoft.com/office/drawing/2014/main" id="{FD97420B-32BC-E458-5310-F1C64E0ABE47}"/>
                </a:ext>
              </a:extLst>
            </xdr:cNvPr>
            <xdr:cNvSpPr txBox="1"/>
          </xdr:nvSpPr>
          <xdr:spPr>
            <a:xfrm>
              <a:off x="16375529" y="4467411"/>
              <a:ext cx="1284941" cy="62752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800"/>
                <a:t>Density Key:</a:t>
              </a:r>
              <a:br>
                <a:rPr lang="en-GB" sz="800"/>
              </a:br>
              <a:r>
                <a:rPr lang="en-GB" sz="800"/>
                <a:t>Density 1 : </a:t>
              </a:r>
              <a:r>
                <a:rPr lang="en-HK" sz="8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3.90x</a:t>
              </a:r>
              <a14:m>
                <m:oMath xmlns:m="http://schemas.openxmlformats.org/officeDocument/2006/math">
                  <m:sSup>
                    <m:sSupPr>
                      <m:ctrlPr>
                        <a:rPr lang="en-HK" sz="800" b="0" i="1" u="none" strike="noStrike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800" b="0" i="1" u="none" strike="noStrike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</m:t>
                      </m:r>
                    </m:e>
                    <m:sup>
                      <m:r>
                        <a:rPr lang="en-US" sz="800" b="0" i="1" u="none" strike="noStrike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p>
                  </m:sSup>
                </m:oMath>
              </a14:m>
              <a:r>
                <a:rPr lang="en-HK" sz="800"/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800"/>
                <a:t>Density 2 : </a:t>
              </a:r>
              <a:r>
                <a:rPr lang="en-HK" sz="8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2.37 x</a:t>
              </a:r>
              <a14:m>
                <m:oMath xmlns:m="http://schemas.openxmlformats.org/officeDocument/2006/math">
                  <m:sSup>
                    <m:sSupPr>
                      <m:ctrlPr>
                        <a:rPr lang="en-HK" sz="800" b="0" i="1" u="none" strike="noStrike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800" b="0" i="1" u="none" strike="noStrike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</m:t>
                      </m:r>
                    </m:e>
                    <m:sup>
                      <m:r>
                        <a:rPr lang="en-US" sz="800" b="0" i="1" u="none" strike="noStrike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p>
                  </m:sSup>
                </m:oMath>
              </a14:m>
              <a:r>
                <a:rPr lang="en-HK" sz="800"/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800"/>
                <a:t>Density 3 : </a:t>
              </a:r>
              <a:r>
                <a:rPr lang="en-HK" sz="8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1.85x</a:t>
              </a:r>
              <a14:m>
                <m:oMath xmlns:m="http://schemas.openxmlformats.org/officeDocument/2006/math">
                  <m:sSup>
                    <m:sSupPr>
                      <m:ctrlPr>
                        <a:rPr lang="en-HK" sz="800" b="0" i="1" u="none" strike="noStrike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800" b="0" i="1" u="none" strike="noStrike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</m:t>
                      </m:r>
                    </m:e>
                    <m:sup>
                      <m:r>
                        <a:rPr lang="en-US" sz="800" b="0" i="1" u="none" strike="noStrike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p>
                  </m:sSup>
                </m:oMath>
              </a14:m>
              <a:r>
                <a:rPr lang="en-HK" sz="800"/>
                <a:t> </a:t>
              </a: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D97420B-32BC-E458-5310-F1C64E0ABE47}"/>
                </a:ext>
              </a:extLst>
            </xdr:cNvPr>
            <xdr:cNvSpPr txBox="1"/>
          </xdr:nvSpPr>
          <xdr:spPr>
            <a:xfrm>
              <a:off x="16375529" y="4467411"/>
              <a:ext cx="1284941" cy="62752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800"/>
                <a:t>Density Key:</a:t>
              </a:r>
              <a:br>
                <a:rPr lang="en-GB" sz="800"/>
              </a:br>
              <a:r>
                <a:rPr lang="en-GB" sz="800"/>
                <a:t>Density 1 : </a:t>
              </a:r>
              <a:r>
                <a:rPr lang="en-HK" sz="8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3.90x</a:t>
              </a:r>
              <a:r>
                <a:rPr lang="en-US" sz="8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en-HK" sz="8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8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HK" sz="800"/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800"/>
                <a:t>Density 2 : </a:t>
              </a:r>
              <a:r>
                <a:rPr lang="en-HK" sz="8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2.37 x</a:t>
              </a:r>
              <a:r>
                <a:rPr lang="en-US" sz="8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en-HK" sz="8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8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HK" sz="800"/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800"/>
                <a:t>Density 3 : </a:t>
              </a:r>
              <a:r>
                <a:rPr lang="en-HK" sz="8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1.85x</a:t>
              </a:r>
              <a:r>
                <a:rPr lang="en-US" sz="8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en-HK" sz="8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8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HK" sz="800"/>
                <a:t> </a:t>
              </a:r>
            </a:p>
            <a:p>
              <a:endParaRPr lang="en-GB" sz="1100"/>
            </a:p>
          </xdr:txBody>
        </xdr:sp>
      </mc:Fallback>
    </mc:AlternateContent>
    <xdr:clientData/>
  </xdr:twoCellAnchor>
  <xdr:twoCellAnchor>
    <xdr:from>
      <xdr:col>21</xdr:col>
      <xdr:colOff>750046</xdr:colOff>
      <xdr:row>2</xdr:row>
      <xdr:rowOff>77692</xdr:rowOff>
    </xdr:from>
    <xdr:to>
      <xdr:col>23</xdr:col>
      <xdr:colOff>391458</xdr:colOff>
      <xdr:row>5</xdr:row>
      <xdr:rowOff>122516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TextBox 3">
              <a:extLst>
                <a:ext uri="{FF2B5EF4-FFF2-40B4-BE49-F238E27FC236}">
                  <a16:creationId xmlns:a16="http://schemas.microsoft.com/office/drawing/2014/main" id="{0902F965-5AF5-9040-AEF9-1C4E02091823}"/>
                </a:ext>
              </a:extLst>
            </xdr:cNvPr>
            <xdr:cNvSpPr txBox="1"/>
          </xdr:nvSpPr>
          <xdr:spPr>
            <a:xfrm>
              <a:off x="18171458" y="466163"/>
              <a:ext cx="1284941" cy="62752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800"/>
                <a:t>Density Key:</a:t>
              </a:r>
              <a:br>
                <a:rPr lang="en-GB" sz="800"/>
              </a:br>
              <a:r>
                <a:rPr lang="en-GB" sz="800"/>
                <a:t>Density 1 : </a:t>
              </a:r>
              <a:r>
                <a:rPr lang="en-HK" sz="8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3.90x</a:t>
              </a:r>
              <a14:m>
                <m:oMath xmlns:m="http://schemas.openxmlformats.org/officeDocument/2006/math">
                  <m:sSup>
                    <m:sSupPr>
                      <m:ctrlPr>
                        <a:rPr lang="en-HK" sz="800" b="0" i="1" u="none" strike="noStrike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800" b="0" i="1" u="none" strike="noStrike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</m:t>
                      </m:r>
                    </m:e>
                    <m:sup>
                      <m:r>
                        <a:rPr lang="en-US" sz="800" b="0" i="1" u="none" strike="noStrike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p>
                  </m:sSup>
                </m:oMath>
              </a14:m>
              <a:r>
                <a:rPr lang="en-HK" sz="800"/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800"/>
                <a:t>Density 2 : </a:t>
              </a:r>
              <a:r>
                <a:rPr lang="en-HK" sz="8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2.37 x</a:t>
              </a:r>
              <a14:m>
                <m:oMath xmlns:m="http://schemas.openxmlformats.org/officeDocument/2006/math">
                  <m:sSup>
                    <m:sSupPr>
                      <m:ctrlPr>
                        <a:rPr lang="en-HK" sz="800" b="0" i="1" u="none" strike="noStrike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800" b="0" i="1" u="none" strike="noStrike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</m:t>
                      </m:r>
                    </m:e>
                    <m:sup>
                      <m:r>
                        <a:rPr lang="en-US" sz="800" b="0" i="1" u="none" strike="noStrike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p>
                  </m:sSup>
                </m:oMath>
              </a14:m>
              <a:r>
                <a:rPr lang="en-HK" sz="800"/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800"/>
                <a:t>Density 3 : </a:t>
              </a:r>
              <a:r>
                <a:rPr lang="en-HK" sz="8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1.85x</a:t>
              </a:r>
              <a14:m>
                <m:oMath xmlns:m="http://schemas.openxmlformats.org/officeDocument/2006/math">
                  <m:sSup>
                    <m:sSupPr>
                      <m:ctrlPr>
                        <a:rPr lang="en-HK" sz="800" b="0" i="1" u="none" strike="noStrike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800" b="0" i="1" u="none" strike="noStrike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10</m:t>
                      </m:r>
                    </m:e>
                    <m:sup>
                      <m:r>
                        <a:rPr lang="en-US" sz="800" b="0" i="1" u="none" strike="noStrike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p>
                  </m:sSup>
                </m:oMath>
              </a14:m>
              <a:r>
                <a:rPr lang="en-HK" sz="800"/>
                <a:t> </a:t>
              </a: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902F965-5AF5-9040-AEF9-1C4E02091823}"/>
                </a:ext>
              </a:extLst>
            </xdr:cNvPr>
            <xdr:cNvSpPr txBox="1"/>
          </xdr:nvSpPr>
          <xdr:spPr>
            <a:xfrm>
              <a:off x="18171458" y="466163"/>
              <a:ext cx="1284941" cy="62752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800"/>
                <a:t>Density Key:</a:t>
              </a:r>
              <a:br>
                <a:rPr lang="en-GB" sz="800"/>
              </a:br>
              <a:r>
                <a:rPr lang="en-GB" sz="800"/>
                <a:t>Density 1 : </a:t>
              </a:r>
              <a:r>
                <a:rPr lang="en-HK" sz="8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3.90x</a:t>
              </a:r>
              <a:r>
                <a:rPr lang="en-US" sz="8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en-HK" sz="8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8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HK" sz="800"/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800"/>
                <a:t>Density 2 : </a:t>
              </a:r>
              <a:r>
                <a:rPr lang="en-HK" sz="8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2.37 x</a:t>
              </a:r>
              <a:r>
                <a:rPr lang="en-US" sz="8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en-HK" sz="8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8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HK" sz="800"/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800"/>
                <a:t>Density 3 : </a:t>
              </a:r>
              <a:r>
                <a:rPr lang="en-HK" sz="8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1.85x</a:t>
              </a:r>
              <a:r>
                <a:rPr lang="en-US" sz="8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</a:t>
              </a:r>
              <a:r>
                <a:rPr lang="en-HK" sz="8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8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HK" sz="800"/>
                <a:t> </a:t>
              </a:r>
            </a:p>
            <a:p>
              <a:endParaRPr lang="en-GB" sz="1100"/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ykwok/Desktop/Group%203%20Absorbance%20Finali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8BBFA-44E3-4D32-B412-47ED880AC7F9}">
  <dimension ref="A1:AI78"/>
  <sheetViews>
    <sheetView zoomScale="40" zoomScaleNormal="40" workbookViewId="0">
      <selection activeCell="P59" sqref="P59"/>
    </sheetView>
  </sheetViews>
  <sheetFormatPr defaultColWidth="8.81640625" defaultRowHeight="14.5" x14ac:dyDescent="0.35"/>
  <cols>
    <col min="2" max="2" width="17.453125" bestFit="1" customWidth="1"/>
    <col min="5" max="5" width="9.36328125" customWidth="1"/>
    <col min="15" max="15" width="10.81640625" bestFit="1" customWidth="1"/>
    <col min="16" max="16" width="10" bestFit="1" customWidth="1"/>
    <col min="18" max="18" width="10" bestFit="1" customWidth="1"/>
    <col min="19" max="19" width="11.36328125" customWidth="1"/>
    <col min="20" max="20" width="20" customWidth="1"/>
    <col min="21" max="21" width="20.453125" customWidth="1"/>
    <col min="22" max="22" width="11.6328125" customWidth="1"/>
    <col min="23" max="23" width="16.6328125" bestFit="1" customWidth="1"/>
    <col min="24" max="24" width="17" bestFit="1" customWidth="1"/>
    <col min="26" max="26" width="25.36328125" bestFit="1" customWidth="1"/>
    <col min="27" max="27" width="23.81640625" customWidth="1"/>
    <col min="28" max="28" width="26.453125" bestFit="1" customWidth="1"/>
  </cols>
  <sheetData>
    <row r="1" spans="1:28" x14ac:dyDescent="0.35">
      <c r="A1" s="290" t="s">
        <v>0</v>
      </c>
      <c r="B1" s="290" t="s">
        <v>1</v>
      </c>
      <c r="C1" s="290"/>
      <c r="D1" s="290" t="s">
        <v>2</v>
      </c>
      <c r="E1" s="290" t="s">
        <v>3</v>
      </c>
      <c r="F1" s="290"/>
      <c r="G1" s="290"/>
      <c r="H1" s="290"/>
      <c r="I1" s="290"/>
      <c r="J1" s="290"/>
      <c r="K1" s="290"/>
      <c r="L1" s="290"/>
      <c r="M1" s="290"/>
      <c r="N1" s="290"/>
      <c r="O1" s="290"/>
      <c r="P1" s="290"/>
      <c r="Q1" s="290"/>
      <c r="R1" s="290"/>
      <c r="S1" s="290"/>
      <c r="T1" s="290"/>
      <c r="U1" s="290"/>
      <c r="V1" s="290"/>
      <c r="W1" s="290"/>
      <c r="X1" s="290"/>
    </row>
    <row r="2" spans="1:28" x14ac:dyDescent="0.35">
      <c r="A2" s="290"/>
      <c r="B2" s="290"/>
      <c r="C2" s="295" t="s">
        <v>4</v>
      </c>
      <c r="D2" s="296"/>
      <c r="E2" s="296"/>
      <c r="F2" s="291" t="s">
        <v>5</v>
      </c>
      <c r="G2" s="290"/>
      <c r="H2" s="290"/>
      <c r="I2" s="291" t="s">
        <v>6</v>
      </c>
      <c r="J2" s="290"/>
      <c r="K2" s="290"/>
      <c r="L2" s="290"/>
      <c r="M2" s="290"/>
      <c r="O2" s="290"/>
      <c r="P2" s="290"/>
      <c r="Q2" s="290"/>
      <c r="R2" s="290"/>
      <c r="S2" s="290"/>
      <c r="T2" s="290"/>
      <c r="U2" s="290"/>
      <c r="V2" s="290"/>
      <c r="W2" s="290"/>
      <c r="X2" s="290"/>
    </row>
    <row r="3" spans="1:28" x14ac:dyDescent="0.35">
      <c r="A3" s="292" t="s">
        <v>7</v>
      </c>
      <c r="B3" s="292">
        <v>1</v>
      </c>
      <c r="C3" s="297">
        <v>2</v>
      </c>
      <c r="D3" s="297">
        <v>3</v>
      </c>
      <c r="E3" s="297">
        <v>4</v>
      </c>
      <c r="F3" s="292">
        <v>5</v>
      </c>
      <c r="G3" s="292">
        <v>6</v>
      </c>
      <c r="H3" s="292">
        <v>7</v>
      </c>
      <c r="I3" s="292">
        <v>8</v>
      </c>
      <c r="J3" s="292">
        <v>9</v>
      </c>
      <c r="K3" s="292">
        <v>10</v>
      </c>
      <c r="L3" s="292">
        <v>11</v>
      </c>
      <c r="M3" s="292">
        <v>12</v>
      </c>
      <c r="N3" s="290"/>
      <c r="O3" s="290" t="s">
        <v>116</v>
      </c>
      <c r="S3" s="290"/>
      <c r="T3" s="290" t="s">
        <v>119</v>
      </c>
      <c r="U3" s="290" t="s">
        <v>120</v>
      </c>
      <c r="V3" s="291"/>
      <c r="W3" s="290" t="s">
        <v>8</v>
      </c>
      <c r="X3" s="290" t="s">
        <v>9</v>
      </c>
      <c r="AA3" t="s">
        <v>10</v>
      </c>
      <c r="AB3" t="s">
        <v>11</v>
      </c>
    </row>
    <row r="4" spans="1:28" x14ac:dyDescent="0.35">
      <c r="A4" s="292" t="s">
        <v>12</v>
      </c>
      <c r="B4" s="292">
        <v>0.101731</v>
      </c>
      <c r="C4" s="297">
        <v>0.10957500000000001</v>
      </c>
      <c r="D4" s="297">
        <v>0.10508000000000001</v>
      </c>
      <c r="E4" s="297">
        <v>9.2660000000000006E-2</v>
      </c>
      <c r="F4" s="292">
        <v>8.6100999999999997E-2</v>
      </c>
      <c r="G4" s="292">
        <v>7.4981999999999993E-2</v>
      </c>
      <c r="H4" s="292">
        <v>6.8617999999999998E-2</v>
      </c>
      <c r="I4" s="292">
        <v>6.0283999999999997E-2</v>
      </c>
      <c r="J4" s="292">
        <v>6.4287999999999998E-2</v>
      </c>
      <c r="K4" s="292">
        <v>6.5490000000000007E-2</v>
      </c>
      <c r="L4" s="292">
        <v>5.3997000000000003E-2</v>
      </c>
      <c r="M4" s="292">
        <v>5.4628999999999997E-2</v>
      </c>
      <c r="N4" s="290"/>
      <c r="O4" s="290"/>
      <c r="S4" s="290"/>
      <c r="T4" s="290"/>
      <c r="U4" s="290"/>
      <c r="V4" s="290"/>
      <c r="W4" s="290"/>
      <c r="X4" s="290"/>
    </row>
    <row r="5" spans="1:28" x14ac:dyDescent="0.35">
      <c r="A5" s="292" t="s">
        <v>13</v>
      </c>
      <c r="B5" s="292">
        <v>0.111703</v>
      </c>
      <c r="C5" s="297">
        <v>0.39370100000000002</v>
      </c>
      <c r="D5" s="297">
        <v>0.326262</v>
      </c>
      <c r="E5" s="297">
        <v>0.38594899999999999</v>
      </c>
      <c r="F5" s="293">
        <v>0.31792399999999998</v>
      </c>
      <c r="G5" s="293">
        <v>0.33500099999999999</v>
      </c>
      <c r="H5" s="293">
        <v>0.33108300000000002</v>
      </c>
      <c r="I5" s="294">
        <v>0.39477899999999999</v>
      </c>
      <c r="J5" s="294">
        <v>0.30762899999999999</v>
      </c>
      <c r="K5" s="294">
        <v>0.32442100000000001</v>
      </c>
      <c r="L5" s="292">
        <v>0.38685199999999997</v>
      </c>
      <c r="M5" s="292">
        <v>5.1028999999999998E-2</v>
      </c>
      <c r="N5" s="291"/>
      <c r="O5" s="291" t="s">
        <v>14</v>
      </c>
      <c r="S5" s="290"/>
      <c r="T5" s="290">
        <v>3.0799999999999998E-3</v>
      </c>
      <c r="U5" s="290">
        <v>1.0078999999999999E-2</v>
      </c>
      <c r="V5" s="290"/>
      <c r="W5" s="290">
        <v>1.7854999999999999E-2</v>
      </c>
      <c r="X5" s="290">
        <v>5.2503000000000001E-2</v>
      </c>
      <c r="Z5" s="291" t="s">
        <v>14</v>
      </c>
      <c r="AA5">
        <f t="shared" ref="AA5:AB10" si="0">LN(2)/(LN(S52/O52)/48)</f>
        <v>75.855419322501888</v>
      </c>
      <c r="AB5">
        <f t="shared" si="0"/>
        <v>52.355353681804353</v>
      </c>
    </row>
    <row r="6" spans="1:28" x14ac:dyDescent="0.35">
      <c r="A6" s="292" t="s">
        <v>15</v>
      </c>
      <c r="B6" s="292">
        <v>0.122197</v>
      </c>
      <c r="C6" s="297">
        <v>0.35522700000000001</v>
      </c>
      <c r="D6" s="297">
        <v>0.41845599999999999</v>
      </c>
      <c r="E6" s="297">
        <v>0.38673200000000002</v>
      </c>
      <c r="F6" s="293">
        <v>0.31819700000000001</v>
      </c>
      <c r="G6" s="293">
        <v>0.42347099999999999</v>
      </c>
      <c r="H6" s="293">
        <v>0.398484</v>
      </c>
      <c r="I6" s="294">
        <v>0.286748</v>
      </c>
      <c r="J6" s="294">
        <v>0.32949499999999998</v>
      </c>
      <c r="K6" s="294">
        <v>0.31451000000000001</v>
      </c>
      <c r="L6" s="292">
        <v>0.39027699999999999</v>
      </c>
      <c r="M6" s="292">
        <v>5.6814000000000003E-2</v>
      </c>
      <c r="N6" s="291"/>
      <c r="O6" s="291" t="s">
        <v>16</v>
      </c>
      <c r="S6" s="290"/>
      <c r="T6" s="290">
        <v>1.8433000000000001E-2</v>
      </c>
      <c r="U6" s="290">
        <v>6.1853999999999999E-2</v>
      </c>
      <c r="V6" s="290"/>
      <c r="W6" s="290">
        <v>4.2589999999999998E-3</v>
      </c>
      <c r="X6" s="290">
        <v>2.3503E-2</v>
      </c>
      <c r="Z6" s="291" t="s">
        <v>16</v>
      </c>
      <c r="AA6">
        <f t="shared" si="0"/>
        <v>151.43084061368339</v>
      </c>
      <c r="AB6">
        <f t="shared" si="0"/>
        <v>47.639742650457791</v>
      </c>
    </row>
    <row r="7" spans="1:28" x14ac:dyDescent="0.35">
      <c r="A7" s="292" t="s">
        <v>17</v>
      </c>
      <c r="B7" s="292">
        <v>0.116592</v>
      </c>
      <c r="C7" s="297">
        <v>0.377585</v>
      </c>
      <c r="D7" s="297">
        <v>0.47430299999999997</v>
      </c>
      <c r="E7" s="297">
        <v>0.31543900000000002</v>
      </c>
      <c r="F7" s="293">
        <v>0.297819</v>
      </c>
      <c r="G7" s="293">
        <v>0.278642</v>
      </c>
      <c r="H7" s="293">
        <v>0.27669300000000002</v>
      </c>
      <c r="I7" s="294">
        <v>0.34233200000000003</v>
      </c>
      <c r="J7" s="294">
        <v>0.30029299999999998</v>
      </c>
      <c r="K7" s="294">
        <v>0.36789500000000003</v>
      </c>
      <c r="L7" s="292">
        <v>0.39822200000000002</v>
      </c>
      <c r="M7" s="292">
        <v>5.7971000000000002E-2</v>
      </c>
      <c r="N7" s="291"/>
      <c r="O7" s="291" t="s">
        <v>18</v>
      </c>
      <c r="S7" s="290"/>
      <c r="T7" s="290">
        <v>5.7429999999999998E-3</v>
      </c>
      <c r="U7" s="290">
        <v>1.3434E-2</v>
      </c>
      <c r="V7" s="290"/>
      <c r="W7" s="290">
        <v>5.4920000000000004E-3</v>
      </c>
      <c r="X7" s="290">
        <v>3.6547000000000003E-2</v>
      </c>
      <c r="Z7" s="291" t="s">
        <v>18</v>
      </c>
      <c r="AA7">
        <f t="shared" si="0"/>
        <v>68.670351574976195</v>
      </c>
      <c r="AB7">
        <f t="shared" si="0"/>
        <v>63.3976688877353</v>
      </c>
    </row>
    <row r="8" spans="1:28" x14ac:dyDescent="0.35">
      <c r="A8" s="292" t="s">
        <v>19</v>
      </c>
      <c r="B8" s="292">
        <v>0.12720500000000001</v>
      </c>
      <c r="C8" s="297">
        <v>0.32284099999999999</v>
      </c>
      <c r="D8" s="297">
        <v>0.34144799999999997</v>
      </c>
      <c r="E8" s="297">
        <v>0.38987100000000002</v>
      </c>
      <c r="F8" s="293">
        <v>0.294157</v>
      </c>
      <c r="G8" s="293">
        <v>0.26757700000000001</v>
      </c>
      <c r="H8" s="293">
        <v>0.19472600000000001</v>
      </c>
      <c r="I8" s="294">
        <v>0.32478200000000002</v>
      </c>
      <c r="J8" s="294">
        <v>0.31603900000000001</v>
      </c>
      <c r="K8" s="294">
        <v>0.26767800000000003</v>
      </c>
      <c r="L8" s="292">
        <v>0.95448900000000003</v>
      </c>
      <c r="M8" s="292">
        <v>5.5419999999999997E-2</v>
      </c>
      <c r="N8" s="291"/>
      <c r="O8" s="291" t="s">
        <v>20</v>
      </c>
      <c r="S8" s="290"/>
      <c r="T8" s="290">
        <v>1.5424E-2</v>
      </c>
      <c r="U8" s="290">
        <v>5.7426999999999999E-2</v>
      </c>
      <c r="V8" s="290"/>
      <c r="W8" s="290">
        <v>1.3206000000000001E-2</v>
      </c>
      <c r="X8" s="290">
        <v>3.5154999999999999E-2</v>
      </c>
      <c r="Z8" s="291" t="s">
        <v>20</v>
      </c>
      <c r="AA8">
        <f t="shared" si="0"/>
        <v>56.091170495770783</v>
      </c>
      <c r="AB8">
        <f t="shared" si="0"/>
        <v>62.139200753417583</v>
      </c>
    </row>
    <row r="9" spans="1:28" x14ac:dyDescent="0.35">
      <c r="A9" s="292" t="s">
        <v>21</v>
      </c>
      <c r="B9" s="292">
        <v>0.11013199999999999</v>
      </c>
      <c r="C9" s="297">
        <v>0.31601200000000002</v>
      </c>
      <c r="D9" s="297">
        <v>0.319442</v>
      </c>
      <c r="E9" s="297">
        <v>0.35801300000000003</v>
      </c>
      <c r="F9" s="293">
        <v>0.24870999999999999</v>
      </c>
      <c r="G9" s="293">
        <v>0.28206999999999999</v>
      </c>
      <c r="H9" s="293">
        <v>0.32827099999999998</v>
      </c>
      <c r="I9" s="294">
        <v>0.26291199999999998</v>
      </c>
      <c r="J9" s="294">
        <v>0.30915100000000001</v>
      </c>
      <c r="K9" s="294">
        <v>0.34665800000000002</v>
      </c>
      <c r="L9" s="292">
        <v>0.74885100000000004</v>
      </c>
      <c r="M9" s="292">
        <v>5.7791000000000002E-2</v>
      </c>
      <c r="N9" s="291"/>
      <c r="O9" s="291" t="s">
        <v>22</v>
      </c>
      <c r="S9" s="290"/>
      <c r="T9" s="290">
        <v>4.28E-3</v>
      </c>
      <c r="U9" s="290">
        <v>4.1921E-2</v>
      </c>
      <c r="V9" s="290"/>
      <c r="W9" s="290">
        <v>2.911E-3</v>
      </c>
      <c r="X9" s="290">
        <v>4.3327999999999998E-2</v>
      </c>
      <c r="Z9" s="291" t="s">
        <v>22</v>
      </c>
      <c r="AA9">
        <f t="shared" si="0"/>
        <v>75.202438761054424</v>
      </c>
      <c r="AB9">
        <f t="shared" si="0"/>
        <v>55.150273951814562</v>
      </c>
    </row>
    <row r="10" spans="1:28" x14ac:dyDescent="0.35">
      <c r="A10" s="292" t="s">
        <v>23</v>
      </c>
      <c r="B10" s="292">
        <v>0.120168</v>
      </c>
      <c r="C10" s="297">
        <v>0.30914900000000001</v>
      </c>
      <c r="D10" s="297">
        <v>0.30742599999999998</v>
      </c>
      <c r="E10" s="297">
        <v>0.279497</v>
      </c>
      <c r="F10" s="293">
        <v>0.29891800000000002</v>
      </c>
      <c r="G10" s="293">
        <v>0.26396900000000001</v>
      </c>
      <c r="H10" s="293">
        <v>0.27997300000000003</v>
      </c>
      <c r="I10" s="294">
        <v>0.29987599999999998</v>
      </c>
      <c r="J10" s="294">
        <v>0.25021900000000002</v>
      </c>
      <c r="K10" s="294">
        <v>0.27276800000000001</v>
      </c>
      <c r="L10" s="292">
        <v>0.37492199999999998</v>
      </c>
      <c r="M10" s="292">
        <v>5.8459999999999998E-2</v>
      </c>
      <c r="N10" s="291"/>
      <c r="O10" s="291" t="s">
        <v>24</v>
      </c>
      <c r="S10" s="290"/>
      <c r="T10" s="290">
        <v>9.7999999999999997E-4</v>
      </c>
      <c r="U10" s="290">
        <v>1.7964999999999998E-2</v>
      </c>
      <c r="V10" s="290"/>
      <c r="W10" s="290">
        <v>1.5200000000000001E-3</v>
      </c>
      <c r="X10" s="290">
        <v>2.5588E-2</v>
      </c>
      <c r="Z10" s="291" t="s">
        <v>24</v>
      </c>
      <c r="AA10">
        <f t="shared" si="0"/>
        <v>78.098949286230209</v>
      </c>
      <c r="AB10">
        <f t="shared" si="0"/>
        <v>63.80078325733772</v>
      </c>
    </row>
    <row r="11" spans="1:28" x14ac:dyDescent="0.35">
      <c r="A11" s="292" t="s">
        <v>25</v>
      </c>
      <c r="B11" s="292">
        <v>0.12532099999999999</v>
      </c>
      <c r="C11" s="297">
        <v>0.101646</v>
      </c>
      <c r="D11" s="297">
        <v>9.7683000000000006E-2</v>
      </c>
      <c r="E11" s="297">
        <v>8.8558999999999999E-2</v>
      </c>
      <c r="F11" s="292">
        <v>9.9970000000000003E-2</v>
      </c>
      <c r="G11" s="292">
        <v>8.0507999999999996E-2</v>
      </c>
      <c r="H11" s="292">
        <v>8.4726999999999997E-2</v>
      </c>
      <c r="I11" s="292">
        <v>7.3563000000000003E-2</v>
      </c>
      <c r="J11" s="292">
        <v>8.5351999999999997E-2</v>
      </c>
      <c r="K11" s="292">
        <v>6.1894999999999999E-2</v>
      </c>
      <c r="L11" s="292">
        <v>6.3922999999999994E-2</v>
      </c>
      <c r="M11" s="292">
        <v>5.8944999999999997E-2</v>
      </c>
      <c r="N11" s="290"/>
      <c r="O11" s="290"/>
      <c r="P11" s="290"/>
      <c r="Q11" s="290"/>
      <c r="R11" s="290"/>
      <c r="S11" s="290"/>
      <c r="T11" s="290"/>
      <c r="U11" s="290"/>
      <c r="V11" s="290"/>
      <c r="W11" s="290"/>
      <c r="X11" s="290"/>
    </row>
    <row r="12" spans="1:28" x14ac:dyDescent="0.35">
      <c r="A12" s="290"/>
      <c r="B12" s="290"/>
      <c r="C12" s="296"/>
      <c r="D12" s="296"/>
      <c r="E12" s="296"/>
      <c r="F12" s="290"/>
      <c r="G12" s="290"/>
      <c r="H12" s="290"/>
      <c r="I12" s="290"/>
      <c r="J12" s="290"/>
      <c r="K12" s="290"/>
      <c r="L12" s="290"/>
      <c r="M12" s="290"/>
      <c r="N12" s="290"/>
      <c r="O12" s="290"/>
      <c r="P12" s="290"/>
      <c r="Q12" s="290"/>
      <c r="R12" s="290"/>
      <c r="S12" s="290"/>
      <c r="T12" s="290"/>
      <c r="U12" s="290"/>
      <c r="V12" s="290"/>
      <c r="W12" s="290"/>
      <c r="X12" s="290"/>
    </row>
    <row r="13" spans="1:28" x14ac:dyDescent="0.35">
      <c r="A13" s="290" t="s">
        <v>0</v>
      </c>
      <c r="B13" s="290" t="s">
        <v>26</v>
      </c>
      <c r="C13" s="296"/>
      <c r="D13" s="296" t="s">
        <v>2</v>
      </c>
      <c r="E13" s="296" t="s">
        <v>27</v>
      </c>
      <c r="F13" s="290"/>
      <c r="G13" s="290"/>
      <c r="H13" s="290"/>
      <c r="I13" s="290"/>
      <c r="J13" s="290"/>
      <c r="K13" s="290"/>
      <c r="L13" s="290"/>
      <c r="M13" s="290"/>
      <c r="N13" s="290"/>
      <c r="O13" s="290"/>
      <c r="P13" s="290"/>
      <c r="Q13" s="290"/>
      <c r="R13" s="290"/>
      <c r="S13" s="290"/>
      <c r="T13" s="290"/>
      <c r="U13" s="290"/>
      <c r="V13" s="290"/>
      <c r="W13" s="290"/>
      <c r="X13" s="290"/>
    </row>
    <row r="14" spans="1:28" x14ac:dyDescent="0.35">
      <c r="A14" s="290"/>
      <c r="B14" s="290"/>
      <c r="C14" s="296"/>
      <c r="D14" s="296"/>
      <c r="E14" s="296"/>
      <c r="F14" s="290"/>
      <c r="G14" s="290"/>
      <c r="H14" s="290"/>
      <c r="I14" s="290"/>
      <c r="J14" s="290"/>
      <c r="K14" s="290"/>
      <c r="L14" s="290"/>
      <c r="M14" s="290"/>
      <c r="N14" s="290"/>
      <c r="O14" s="290"/>
      <c r="P14" s="290"/>
      <c r="Q14" s="290"/>
      <c r="R14" s="290"/>
      <c r="S14" s="290"/>
      <c r="T14" s="290"/>
      <c r="U14" s="290"/>
      <c r="V14" s="290"/>
      <c r="W14" s="290"/>
      <c r="X14" s="290"/>
    </row>
    <row r="15" spans="1:28" x14ac:dyDescent="0.35">
      <c r="A15" s="292" t="s">
        <v>7</v>
      </c>
      <c r="B15" s="292">
        <v>1</v>
      </c>
      <c r="C15" s="297">
        <v>2</v>
      </c>
      <c r="D15" s="297">
        <v>3</v>
      </c>
      <c r="E15" s="297">
        <v>4</v>
      </c>
      <c r="F15" s="292">
        <v>5</v>
      </c>
      <c r="G15" s="292">
        <v>6</v>
      </c>
      <c r="H15" s="292">
        <v>7</v>
      </c>
      <c r="I15" s="292">
        <v>8</v>
      </c>
      <c r="J15" s="292">
        <v>9</v>
      </c>
      <c r="K15" s="292">
        <v>10</v>
      </c>
      <c r="L15" s="292">
        <v>11</v>
      </c>
      <c r="M15" s="292">
        <v>12</v>
      </c>
      <c r="N15" s="290"/>
      <c r="O15" s="290"/>
      <c r="P15" s="290"/>
      <c r="Q15" s="290"/>
      <c r="R15" s="290"/>
      <c r="S15" s="290"/>
      <c r="T15" s="290"/>
      <c r="U15" s="290"/>
      <c r="V15" s="290"/>
      <c r="W15" s="290"/>
      <c r="X15" s="290"/>
    </row>
    <row r="16" spans="1:28" x14ac:dyDescent="0.35">
      <c r="A16" s="292" t="s">
        <v>12</v>
      </c>
      <c r="B16" s="292">
        <v>0.12542200000000001</v>
      </c>
      <c r="C16" s="297">
        <v>0.104689</v>
      </c>
      <c r="D16" s="297">
        <v>9.1573000000000002E-2</v>
      </c>
      <c r="E16" s="297">
        <v>8.7294999999999998E-2</v>
      </c>
      <c r="F16" s="292">
        <v>8.0859E-2</v>
      </c>
      <c r="G16" s="292">
        <v>7.1947999999999998E-2</v>
      </c>
      <c r="H16" s="292">
        <v>6.6070000000000004E-2</v>
      </c>
      <c r="I16" s="292">
        <v>5.8968E-2</v>
      </c>
      <c r="J16" s="292">
        <v>6.6233E-2</v>
      </c>
      <c r="K16" s="292">
        <v>5.8215999999999997E-2</v>
      </c>
      <c r="L16" s="292">
        <v>5.1425999999999999E-2</v>
      </c>
      <c r="M16" s="292">
        <v>4.7327000000000001E-2</v>
      </c>
      <c r="O16" s="290"/>
      <c r="Q16" s="290"/>
      <c r="S16" s="290"/>
      <c r="T16" s="290"/>
      <c r="U16" s="290"/>
      <c r="V16" s="290"/>
      <c r="W16" s="290"/>
      <c r="X16" s="290"/>
    </row>
    <row r="17" spans="1:24" x14ac:dyDescent="0.35">
      <c r="A17" s="292" t="s">
        <v>13</v>
      </c>
      <c r="B17" s="292">
        <v>0.113404</v>
      </c>
      <c r="C17" s="297">
        <v>0.482265</v>
      </c>
      <c r="D17" s="297">
        <v>0.44272800000000001</v>
      </c>
      <c r="E17" s="297">
        <v>0.44836199999999998</v>
      </c>
      <c r="F17" s="293">
        <v>0.44572800000000001</v>
      </c>
      <c r="G17" s="293">
        <v>0.447631</v>
      </c>
      <c r="H17" s="293">
        <v>0.42635800000000001</v>
      </c>
      <c r="I17" s="294">
        <v>0.44526100000000002</v>
      </c>
      <c r="J17" s="294">
        <v>0.43920599999999999</v>
      </c>
      <c r="K17" s="294">
        <v>0.440384</v>
      </c>
      <c r="L17" s="292">
        <v>0.31859700000000002</v>
      </c>
      <c r="M17" s="292">
        <v>5.3801000000000002E-2</v>
      </c>
      <c r="N17" s="290"/>
      <c r="O17" s="291" t="s">
        <v>14</v>
      </c>
      <c r="Q17" s="290"/>
      <c r="S17" s="290"/>
      <c r="T17" s="290">
        <v>5.8219999999999999E-3</v>
      </c>
      <c r="U17" s="290">
        <v>1.3547999999999999E-2</v>
      </c>
      <c r="V17" s="290"/>
      <c r="W17" s="290">
        <v>1.2329999999999999E-3</v>
      </c>
      <c r="X17" s="290">
        <v>3.6440000000000001E-3</v>
      </c>
    </row>
    <row r="18" spans="1:24" x14ac:dyDescent="0.35">
      <c r="A18" s="292" t="s">
        <v>15</v>
      </c>
      <c r="B18" s="292">
        <v>0.116843</v>
      </c>
      <c r="C18" s="297">
        <v>0.42247099999999999</v>
      </c>
      <c r="D18" s="297">
        <v>0.39588800000000002</v>
      </c>
      <c r="E18" s="297">
        <v>0.45452199999999998</v>
      </c>
      <c r="F18" s="293">
        <v>0.41953400000000002</v>
      </c>
      <c r="G18" s="293">
        <v>0.43035499999999999</v>
      </c>
      <c r="H18" s="293">
        <v>0.43257699999999999</v>
      </c>
      <c r="I18" s="294">
        <v>0.40961900000000001</v>
      </c>
      <c r="J18" s="294">
        <v>0.34030199999999999</v>
      </c>
      <c r="K18" s="294">
        <v>0.37170300000000001</v>
      </c>
      <c r="L18" s="292">
        <v>0.39057599999999998</v>
      </c>
      <c r="M18" s="292">
        <v>4.8150999999999999E-2</v>
      </c>
      <c r="N18" s="290"/>
      <c r="O18" s="291" t="s">
        <v>16</v>
      </c>
      <c r="Q18" s="290"/>
      <c r="S18" s="290"/>
      <c r="T18" s="290">
        <v>2.8660000000000001E-3</v>
      </c>
      <c r="U18" s="290">
        <v>7.9550000000000003E-3</v>
      </c>
      <c r="V18" s="290"/>
      <c r="W18" s="290">
        <v>2.1719999999999999E-3</v>
      </c>
      <c r="X18" s="290">
        <v>3.5743999999999998E-2</v>
      </c>
    </row>
    <row r="19" spans="1:24" x14ac:dyDescent="0.35">
      <c r="A19" s="292" t="s">
        <v>17</v>
      </c>
      <c r="B19" s="292">
        <v>0.12346799999999999</v>
      </c>
      <c r="C19" s="297">
        <v>0.40342899999999998</v>
      </c>
      <c r="D19" s="297">
        <v>0.38426900000000003</v>
      </c>
      <c r="E19" s="297">
        <v>0.40410400000000002</v>
      </c>
      <c r="F19" s="293">
        <v>0.41773100000000002</v>
      </c>
      <c r="G19" s="293">
        <v>0.39540999999999998</v>
      </c>
      <c r="H19" s="293">
        <v>0.39538200000000001</v>
      </c>
      <c r="I19" s="294">
        <v>0.38308799999999998</v>
      </c>
      <c r="J19" s="294">
        <v>0.37315999999999999</v>
      </c>
      <c r="K19" s="294">
        <v>0.33904400000000001</v>
      </c>
      <c r="L19" s="292">
        <v>0.33574399999999999</v>
      </c>
      <c r="M19" s="292">
        <v>5.0906E-2</v>
      </c>
      <c r="N19" s="290"/>
      <c r="O19" s="291" t="s">
        <v>18</v>
      </c>
      <c r="Q19" s="290"/>
      <c r="S19" s="290"/>
      <c r="T19" s="290">
        <v>7.4310000000000001E-3</v>
      </c>
      <c r="U19" s="290">
        <v>1.489E-2</v>
      </c>
      <c r="V19" s="290"/>
      <c r="W19" s="290">
        <v>8.0630000000000007E-3</v>
      </c>
      <c r="X19" s="290">
        <v>2.6053E-2</v>
      </c>
    </row>
    <row r="20" spans="1:24" x14ac:dyDescent="0.35">
      <c r="A20" s="292" t="s">
        <v>19</v>
      </c>
      <c r="B20" s="292">
        <v>0.12531200000000001</v>
      </c>
      <c r="C20" s="297">
        <v>0.392011</v>
      </c>
      <c r="D20" s="297">
        <v>0.46418500000000001</v>
      </c>
      <c r="E20" s="297">
        <v>0.347856</v>
      </c>
      <c r="F20" s="293">
        <v>0.42249100000000001</v>
      </c>
      <c r="G20" s="293">
        <v>0.39185399999999998</v>
      </c>
      <c r="H20" s="293">
        <v>0.39993299999999998</v>
      </c>
      <c r="I20" s="294">
        <v>0.34112599999999998</v>
      </c>
      <c r="J20" s="294">
        <v>0.37504399999999999</v>
      </c>
      <c r="K20" s="294">
        <v>0.359817</v>
      </c>
      <c r="L20" s="292">
        <v>0.33624599999999999</v>
      </c>
      <c r="M20" s="292">
        <v>4.9447999999999999E-2</v>
      </c>
      <c r="N20" s="290"/>
      <c r="O20" s="291" t="s">
        <v>20</v>
      </c>
      <c r="Q20" s="290"/>
      <c r="S20" s="290"/>
      <c r="T20" s="290">
        <v>4.8260000000000004E-3</v>
      </c>
      <c r="U20" s="290">
        <v>1.7732000000000001E-2</v>
      </c>
      <c r="V20" s="290"/>
      <c r="W20" s="290">
        <v>1.155E-3</v>
      </c>
      <c r="X20" s="290">
        <v>1.7536E-2</v>
      </c>
    </row>
    <row r="21" spans="1:24" x14ac:dyDescent="0.35">
      <c r="A21" s="292" t="s">
        <v>21</v>
      </c>
      <c r="B21" s="292">
        <v>0.12298199999999999</v>
      </c>
      <c r="C21" s="297">
        <v>0.38828000000000001</v>
      </c>
      <c r="D21" s="297">
        <v>0.435556</v>
      </c>
      <c r="E21" s="297">
        <v>0.38856800000000002</v>
      </c>
      <c r="F21" s="293">
        <v>0.38537700000000003</v>
      </c>
      <c r="G21" s="293">
        <v>0.38026599999999999</v>
      </c>
      <c r="H21" s="293">
        <v>0.368091</v>
      </c>
      <c r="I21" s="294">
        <v>0.322355</v>
      </c>
      <c r="J21" s="294">
        <v>0.32965499999999998</v>
      </c>
      <c r="K21" s="294">
        <v>0.31262600000000001</v>
      </c>
      <c r="L21" s="292">
        <v>0.38728000000000001</v>
      </c>
      <c r="M21" s="292">
        <v>5.9437999999999998E-2</v>
      </c>
      <c r="N21" s="290"/>
      <c r="O21" s="291" t="s">
        <v>22</v>
      </c>
      <c r="Q21" s="290"/>
      <c r="S21" s="290"/>
      <c r="T21" s="290">
        <v>2.3549999999999999E-3</v>
      </c>
      <c r="U21" s="290">
        <v>9.8200000000000006E-3</v>
      </c>
      <c r="V21" s="290"/>
      <c r="W21" s="290">
        <v>8.0999999999999996E-4</v>
      </c>
      <c r="X21" s="290">
        <v>8.9189999999999998E-3</v>
      </c>
    </row>
    <row r="22" spans="1:24" x14ac:dyDescent="0.35">
      <c r="A22" s="292" t="s">
        <v>23</v>
      </c>
      <c r="B22" s="292">
        <v>0.12138</v>
      </c>
      <c r="C22" s="297">
        <v>0.38572400000000001</v>
      </c>
      <c r="D22" s="297">
        <v>0.498807</v>
      </c>
      <c r="E22" s="297">
        <v>0.42294700000000002</v>
      </c>
      <c r="F22" s="293">
        <v>0.36413800000000002</v>
      </c>
      <c r="G22" s="293">
        <v>0.38550099999999998</v>
      </c>
      <c r="H22" s="293">
        <v>0.36703999999999998</v>
      </c>
      <c r="I22" s="294">
        <v>0.318222</v>
      </c>
      <c r="J22" s="294">
        <v>0.39139699999999999</v>
      </c>
      <c r="K22" s="294">
        <v>0.32543800000000001</v>
      </c>
      <c r="L22" s="292">
        <v>0.31639099999999998</v>
      </c>
      <c r="M22" s="292">
        <v>5.799E-2</v>
      </c>
      <c r="N22" s="290"/>
      <c r="O22" s="291" t="s">
        <v>24</v>
      </c>
      <c r="Q22" s="290"/>
      <c r="S22" s="290"/>
      <c r="T22" s="290">
        <v>5.1859999999999996E-3</v>
      </c>
      <c r="U22" s="290">
        <v>1.3275E-2</v>
      </c>
      <c r="V22" s="290"/>
      <c r="W22" s="290">
        <v>1.9581000000000001E-2</v>
      </c>
      <c r="X22" s="290">
        <v>4.6378000000000003E-2</v>
      </c>
    </row>
    <row r="23" spans="1:24" x14ac:dyDescent="0.35">
      <c r="A23" s="292" t="s">
        <v>25</v>
      </c>
      <c r="B23" s="292">
        <v>0.118199</v>
      </c>
      <c r="C23" s="297">
        <v>0.116991</v>
      </c>
      <c r="D23" s="297">
        <v>0.102876</v>
      </c>
      <c r="E23" s="297">
        <v>9.2281000000000002E-2</v>
      </c>
      <c r="F23" s="292">
        <v>0.103657</v>
      </c>
      <c r="G23" s="292">
        <v>8.6911000000000002E-2</v>
      </c>
      <c r="H23" s="292">
        <v>7.2005E-2</v>
      </c>
      <c r="I23" s="292">
        <v>8.8937000000000002E-2</v>
      </c>
      <c r="J23" s="292">
        <v>7.1046999999999999E-2</v>
      </c>
      <c r="K23" s="292">
        <v>5.8076999999999997E-2</v>
      </c>
      <c r="L23" s="292">
        <v>5.9901999999999997E-2</v>
      </c>
      <c r="M23" s="292">
        <v>5.8810000000000001E-2</v>
      </c>
      <c r="N23" s="290"/>
      <c r="O23" s="290"/>
      <c r="P23" s="290"/>
      <c r="Q23" s="290"/>
      <c r="R23" s="290"/>
      <c r="S23" s="290"/>
      <c r="T23" s="290"/>
      <c r="U23" s="290"/>
      <c r="V23" s="290"/>
      <c r="W23" s="290"/>
      <c r="X23" s="290"/>
    </row>
    <row r="24" spans="1:24" x14ac:dyDescent="0.35">
      <c r="A24" s="290"/>
      <c r="B24" s="290"/>
      <c r="C24" s="296"/>
      <c r="D24" s="296"/>
      <c r="E24" s="296"/>
      <c r="F24" s="290"/>
      <c r="G24" s="290"/>
      <c r="H24" s="290"/>
      <c r="I24" s="290"/>
      <c r="J24" s="290"/>
      <c r="K24" s="290"/>
      <c r="L24" s="290"/>
      <c r="M24" s="290"/>
      <c r="N24" s="290"/>
      <c r="O24" s="290"/>
      <c r="P24" s="290"/>
      <c r="Q24" s="290"/>
      <c r="R24" s="290"/>
      <c r="S24" s="290"/>
      <c r="T24" s="290"/>
      <c r="U24" s="290"/>
      <c r="V24" s="290"/>
      <c r="W24" s="290"/>
      <c r="X24" s="290"/>
    </row>
    <row r="25" spans="1:24" x14ac:dyDescent="0.35">
      <c r="A25" s="290" t="s">
        <v>0</v>
      </c>
      <c r="B25" s="290" t="s">
        <v>28</v>
      </c>
      <c r="C25" s="296"/>
      <c r="D25" s="296" t="s">
        <v>2</v>
      </c>
      <c r="E25" s="296" t="s">
        <v>29</v>
      </c>
      <c r="F25" s="290"/>
      <c r="G25" s="290"/>
      <c r="H25" s="290"/>
      <c r="I25" s="290"/>
      <c r="J25" s="290"/>
      <c r="K25" s="290"/>
      <c r="L25" s="290"/>
      <c r="M25" s="290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0"/>
    </row>
    <row r="26" spans="1:24" x14ac:dyDescent="0.35">
      <c r="A26" s="290"/>
      <c r="B26" s="290"/>
      <c r="C26" s="296"/>
      <c r="D26" s="296"/>
      <c r="E26" s="296"/>
      <c r="F26" s="290"/>
      <c r="G26" s="290"/>
      <c r="H26" s="290"/>
      <c r="I26" s="290"/>
      <c r="J26" s="290"/>
      <c r="K26" s="290"/>
      <c r="L26" s="290"/>
      <c r="M26" s="290"/>
      <c r="N26" s="290"/>
      <c r="O26" s="290"/>
      <c r="P26" s="290"/>
      <c r="Q26" s="290"/>
      <c r="R26" s="290"/>
      <c r="S26" s="290"/>
      <c r="T26" s="290"/>
      <c r="U26" s="290"/>
      <c r="V26" s="290"/>
      <c r="W26" s="290"/>
      <c r="X26" s="290"/>
    </row>
    <row r="27" spans="1:24" x14ac:dyDescent="0.35">
      <c r="A27" s="292" t="s">
        <v>7</v>
      </c>
      <c r="B27" s="292">
        <v>1</v>
      </c>
      <c r="C27" s="297">
        <v>2</v>
      </c>
      <c r="D27" s="297">
        <v>3</v>
      </c>
      <c r="E27" s="297">
        <v>4</v>
      </c>
      <c r="F27" s="292">
        <v>5</v>
      </c>
      <c r="G27" s="292">
        <v>6</v>
      </c>
      <c r="H27" s="292">
        <v>7</v>
      </c>
      <c r="I27" s="292">
        <v>8</v>
      </c>
      <c r="J27" s="292">
        <v>9</v>
      </c>
      <c r="K27" s="292">
        <v>10</v>
      </c>
      <c r="L27" s="292">
        <v>11</v>
      </c>
      <c r="M27" s="292">
        <v>12</v>
      </c>
      <c r="N27" s="290"/>
      <c r="O27" s="290"/>
      <c r="P27" s="290"/>
      <c r="Q27" s="290"/>
      <c r="R27" s="290"/>
      <c r="S27" s="290"/>
      <c r="T27" s="290"/>
      <c r="U27" s="290"/>
      <c r="V27" s="290"/>
      <c r="W27" s="290"/>
      <c r="X27" s="290"/>
    </row>
    <row r="28" spans="1:24" x14ac:dyDescent="0.35">
      <c r="A28" s="292" t="s">
        <v>12</v>
      </c>
      <c r="B28" s="292">
        <v>0.134413</v>
      </c>
      <c r="C28" s="297">
        <v>0.113566</v>
      </c>
      <c r="D28" s="297">
        <v>9.9898000000000001E-2</v>
      </c>
      <c r="E28" s="297">
        <v>9.6043000000000003E-2</v>
      </c>
      <c r="F28" s="292">
        <v>8.6665000000000006E-2</v>
      </c>
      <c r="G28" s="292">
        <v>7.9178999999999999E-2</v>
      </c>
      <c r="H28" s="292">
        <v>7.6286999999999994E-2</v>
      </c>
      <c r="I28" s="292">
        <v>6.9053000000000003E-2</v>
      </c>
      <c r="J28" s="292">
        <v>6.5958000000000003E-2</v>
      </c>
      <c r="K28" s="292">
        <v>6.3703999999999997E-2</v>
      </c>
      <c r="L28" s="292">
        <v>5.9431999999999999E-2</v>
      </c>
      <c r="M28" s="292">
        <v>5.9117999999999997E-2</v>
      </c>
      <c r="O28" s="290"/>
      <c r="Q28" s="290"/>
      <c r="S28" s="290"/>
      <c r="T28" s="290"/>
      <c r="U28" s="290"/>
      <c r="V28" s="290"/>
      <c r="W28" s="290"/>
      <c r="X28" s="290"/>
    </row>
    <row r="29" spans="1:24" x14ac:dyDescent="0.35">
      <c r="A29" s="292" t="s">
        <v>13</v>
      </c>
      <c r="B29" s="292">
        <v>0.12789600000000001</v>
      </c>
      <c r="C29" s="297">
        <v>0.52568099999999995</v>
      </c>
      <c r="D29" s="297">
        <v>0.59623999999999999</v>
      </c>
      <c r="E29" s="297">
        <v>0.62092999999999998</v>
      </c>
      <c r="F29" s="293">
        <v>0.521061</v>
      </c>
      <c r="G29" s="293">
        <v>0.53567200000000004</v>
      </c>
      <c r="H29" s="293">
        <v>0.469026</v>
      </c>
      <c r="I29" s="294">
        <v>0.53011299999999995</v>
      </c>
      <c r="J29" s="294">
        <v>0.62344900000000003</v>
      </c>
      <c r="K29" s="294">
        <v>0.785026</v>
      </c>
      <c r="L29" s="292">
        <v>0.36806499999999998</v>
      </c>
      <c r="M29" s="292">
        <v>5.8567000000000001E-2</v>
      </c>
      <c r="N29" s="290"/>
      <c r="O29" s="291" t="s">
        <v>14</v>
      </c>
      <c r="Q29" s="290"/>
      <c r="S29" s="290"/>
      <c r="T29" s="290">
        <v>1.2475E-2</v>
      </c>
      <c r="U29" s="290">
        <v>3.9559999999999998E-2</v>
      </c>
      <c r="V29" s="290"/>
      <c r="W29" s="290">
        <v>2.2747E-2</v>
      </c>
      <c r="X29" s="290">
        <v>0.13883000000000001</v>
      </c>
    </row>
    <row r="30" spans="1:24" x14ac:dyDescent="0.35">
      <c r="A30" s="292" t="s">
        <v>15</v>
      </c>
      <c r="B30" s="292">
        <v>0.127666</v>
      </c>
      <c r="C30" s="297">
        <v>0.46714099999999997</v>
      </c>
      <c r="D30" s="297">
        <v>0.47279100000000002</v>
      </c>
      <c r="E30" s="297">
        <v>0.393069</v>
      </c>
      <c r="F30" s="293">
        <v>0.56208000000000002</v>
      </c>
      <c r="G30" s="293">
        <v>0.45758599999999999</v>
      </c>
      <c r="H30" s="293">
        <v>0.400642</v>
      </c>
      <c r="I30" s="294">
        <v>0.52672600000000003</v>
      </c>
      <c r="J30" s="294">
        <v>0.56552100000000005</v>
      </c>
      <c r="K30" s="294">
        <v>0.77904300000000004</v>
      </c>
      <c r="L30" s="292">
        <v>0.43980900000000001</v>
      </c>
      <c r="M30" s="292">
        <v>6.1749999999999999E-2</v>
      </c>
      <c r="N30" s="290"/>
      <c r="O30" s="291" t="s">
        <v>16</v>
      </c>
      <c r="Q30" s="290"/>
      <c r="S30" s="290"/>
      <c r="T30" s="290">
        <v>1.585E-2</v>
      </c>
      <c r="U30" s="290">
        <v>8.8644000000000001E-2</v>
      </c>
      <c r="V30" s="290"/>
      <c r="W30" s="290">
        <v>5.8242000000000002E-2</v>
      </c>
      <c r="X30" s="290">
        <v>0.15528</v>
      </c>
    </row>
    <row r="31" spans="1:24" x14ac:dyDescent="0.35">
      <c r="A31" s="292" t="s">
        <v>17</v>
      </c>
      <c r="B31" s="292">
        <v>0.14983299999999999</v>
      </c>
      <c r="C31" s="297">
        <v>0.38436199999999998</v>
      </c>
      <c r="D31" s="297">
        <v>0.52509300000000003</v>
      </c>
      <c r="E31" s="297">
        <v>0.45569399999999999</v>
      </c>
      <c r="F31" s="293">
        <v>0.45966499999999999</v>
      </c>
      <c r="G31" s="293">
        <v>0.465198</v>
      </c>
      <c r="H31" s="293">
        <v>0.46012399999999998</v>
      </c>
      <c r="I31" s="294">
        <v>0.54025100000000004</v>
      </c>
      <c r="J31" s="294">
        <v>0.51930299999999996</v>
      </c>
      <c r="K31" s="294">
        <v>0.64834599999999998</v>
      </c>
      <c r="L31" s="292">
        <v>0.44204199999999999</v>
      </c>
      <c r="M31" s="292">
        <v>5.3739000000000002E-2</v>
      </c>
      <c r="N31" s="290"/>
      <c r="O31" s="291" t="s">
        <v>18</v>
      </c>
      <c r="Q31" s="290"/>
      <c r="S31" s="290"/>
      <c r="T31" s="290">
        <v>1.5380000000000001E-3</v>
      </c>
      <c r="U31" s="290">
        <v>3.5360000000000001E-3</v>
      </c>
      <c r="V31" s="290"/>
      <c r="W31" s="290">
        <v>2.9048999999999998E-2</v>
      </c>
      <c r="X31" s="290">
        <v>7.9046000000000005E-2</v>
      </c>
    </row>
    <row r="32" spans="1:24" x14ac:dyDescent="0.35">
      <c r="A32" s="292" t="s">
        <v>19</v>
      </c>
      <c r="B32" s="292">
        <v>0.12954599999999999</v>
      </c>
      <c r="C32" s="297">
        <v>0.40089900000000001</v>
      </c>
      <c r="D32" s="297">
        <v>0.46018300000000001</v>
      </c>
      <c r="E32" s="297">
        <v>0.417574</v>
      </c>
      <c r="F32" s="293">
        <v>0.47596300000000002</v>
      </c>
      <c r="G32" s="293">
        <v>0.43518499999999999</v>
      </c>
      <c r="H32" s="293">
        <v>0.45781500000000003</v>
      </c>
      <c r="I32" s="294">
        <v>0.50362899999999999</v>
      </c>
      <c r="J32" s="294">
        <v>0.53367299999999995</v>
      </c>
      <c r="K32" s="294">
        <v>0.51457600000000003</v>
      </c>
      <c r="L32" s="292">
        <v>0.46054099999999998</v>
      </c>
      <c r="M32" s="292">
        <v>5.8351E-2</v>
      </c>
      <c r="N32" s="290"/>
      <c r="O32" s="291" t="s">
        <v>20</v>
      </c>
      <c r="Q32" s="290"/>
      <c r="S32" s="290"/>
      <c r="T32" s="290">
        <v>1.4940000000000001E-3</v>
      </c>
      <c r="U32" s="290">
        <v>2.1135999999999999E-2</v>
      </c>
      <c r="V32" s="290"/>
      <c r="W32" s="290">
        <v>2.7169999999999998E-3</v>
      </c>
      <c r="X32" s="290">
        <v>1.6379999999999999E-2</v>
      </c>
    </row>
    <row r="33" spans="1:24" x14ac:dyDescent="0.35">
      <c r="A33" s="292" t="s">
        <v>21</v>
      </c>
      <c r="B33" s="292">
        <v>0.124876</v>
      </c>
      <c r="C33" s="297">
        <v>0.38731599999999999</v>
      </c>
      <c r="D33" s="297">
        <v>0.44053799999999999</v>
      </c>
      <c r="E33" s="297">
        <v>0.41552</v>
      </c>
      <c r="F33" s="293">
        <v>0.44635200000000003</v>
      </c>
      <c r="G33" s="293">
        <v>0.44007299999999999</v>
      </c>
      <c r="H33" s="293">
        <v>0.45065899999999998</v>
      </c>
      <c r="I33" s="294">
        <v>0.61987000000000003</v>
      </c>
      <c r="J33" s="294">
        <v>0.53086299999999997</v>
      </c>
      <c r="K33" s="294">
        <v>0.528783</v>
      </c>
      <c r="L33" s="292">
        <v>0.41254000000000002</v>
      </c>
      <c r="M33" s="292">
        <v>6.4315999999999998E-2</v>
      </c>
      <c r="N33" s="290"/>
      <c r="O33" s="291" t="s">
        <v>22</v>
      </c>
      <c r="Q33" s="290"/>
      <c r="S33" s="290"/>
      <c r="T33" s="290">
        <v>6.5700000000000003E-4</v>
      </c>
      <c r="U33" s="290">
        <v>5.6220000000000003E-3</v>
      </c>
      <c r="V33" s="290"/>
      <c r="W33" s="290">
        <v>2.8975999999999998E-2</v>
      </c>
      <c r="X33" s="290">
        <v>6.0031000000000001E-2</v>
      </c>
    </row>
    <row r="34" spans="1:24" x14ac:dyDescent="0.35">
      <c r="A34" s="292" t="s">
        <v>23</v>
      </c>
      <c r="B34" s="292">
        <v>0.104461</v>
      </c>
      <c r="C34" s="297">
        <v>0.44587399999999999</v>
      </c>
      <c r="D34" s="297">
        <v>0.45108199999999998</v>
      </c>
      <c r="E34" s="297">
        <v>0.44963999999999998</v>
      </c>
      <c r="F34" s="293">
        <v>0.42962899999999998</v>
      </c>
      <c r="G34" s="293">
        <v>0.42332999999999998</v>
      </c>
      <c r="H34" s="293">
        <v>0.43757400000000002</v>
      </c>
      <c r="I34" s="294">
        <v>0.51392700000000002</v>
      </c>
      <c r="J34" s="294">
        <v>0.43655300000000002</v>
      </c>
      <c r="K34" s="294">
        <v>0.43565399999999999</v>
      </c>
      <c r="L34" s="292">
        <v>0.42057</v>
      </c>
      <c r="M34" s="292">
        <v>6.7288000000000001E-2</v>
      </c>
      <c r="N34" s="290"/>
      <c r="O34" s="291" t="s">
        <v>24</v>
      </c>
      <c r="Q34" s="290"/>
      <c r="S34" s="290"/>
      <c r="T34" s="290">
        <v>5.4900000000000001E-4</v>
      </c>
      <c r="U34" s="290">
        <v>7.3959999999999998E-3</v>
      </c>
      <c r="V34" s="290"/>
      <c r="W34" s="290">
        <v>2.5492000000000001E-2</v>
      </c>
      <c r="X34" s="290">
        <v>5.1881999999999998E-2</v>
      </c>
    </row>
    <row r="35" spans="1:24" x14ac:dyDescent="0.35">
      <c r="A35" s="292" t="s">
        <v>25</v>
      </c>
      <c r="B35" s="292">
        <v>0.13642699999999999</v>
      </c>
      <c r="C35" s="297">
        <v>0.111912</v>
      </c>
      <c r="D35" s="297">
        <v>0.111314</v>
      </c>
      <c r="E35" s="297">
        <v>9.8863999999999994E-2</v>
      </c>
      <c r="F35" s="292">
        <v>9.9721000000000004E-2</v>
      </c>
      <c r="G35" s="292">
        <v>8.4642999999999996E-2</v>
      </c>
      <c r="H35" s="292">
        <v>8.7689000000000003E-2</v>
      </c>
      <c r="I35" s="292">
        <v>7.8991000000000006E-2</v>
      </c>
      <c r="J35" s="292">
        <v>8.6993000000000001E-2</v>
      </c>
      <c r="K35" s="292">
        <v>6.7751000000000006E-2</v>
      </c>
      <c r="L35" s="292">
        <v>5.6558999999999998E-2</v>
      </c>
      <c r="M35" s="292">
        <v>6.7860000000000004E-2</v>
      </c>
      <c r="N35" s="290"/>
      <c r="O35" s="290"/>
      <c r="P35" s="290"/>
      <c r="Q35" s="290"/>
      <c r="R35" s="290"/>
      <c r="S35" s="290"/>
      <c r="T35" s="290"/>
      <c r="U35" s="290"/>
      <c r="V35" s="290"/>
      <c r="W35" s="290"/>
      <c r="X35" s="290"/>
    </row>
    <row r="36" spans="1:24" x14ac:dyDescent="0.35">
      <c r="A36" s="290"/>
      <c r="B36" s="290"/>
      <c r="C36" s="296"/>
      <c r="D36" s="296"/>
      <c r="E36" s="296"/>
      <c r="F36" s="290"/>
      <c r="G36" s="290"/>
      <c r="H36" s="290"/>
      <c r="I36" s="290"/>
      <c r="J36" s="290"/>
      <c r="K36" s="290"/>
      <c r="L36" s="290"/>
      <c r="M36" s="290"/>
      <c r="N36" s="290"/>
      <c r="O36" s="290"/>
      <c r="P36" s="290"/>
      <c r="Q36" s="290"/>
      <c r="R36" s="290"/>
      <c r="S36" s="290"/>
      <c r="T36" s="290"/>
      <c r="U36" s="290"/>
      <c r="V36" s="290"/>
      <c r="W36" s="290"/>
      <c r="X36" s="290"/>
    </row>
    <row r="37" spans="1:24" x14ac:dyDescent="0.35">
      <c r="A37" s="290" t="s">
        <v>0</v>
      </c>
      <c r="B37" s="290" t="s">
        <v>30</v>
      </c>
      <c r="C37" s="296"/>
      <c r="D37" s="296" t="s">
        <v>2</v>
      </c>
      <c r="E37" s="296" t="s">
        <v>31</v>
      </c>
      <c r="F37" s="290"/>
      <c r="G37" s="290"/>
      <c r="H37" s="290"/>
      <c r="I37" s="290"/>
      <c r="J37" s="290"/>
      <c r="K37" s="290"/>
      <c r="L37" s="290"/>
      <c r="M37" s="290"/>
      <c r="N37" s="290"/>
      <c r="O37" s="290"/>
      <c r="P37" s="290"/>
      <c r="Q37" s="290"/>
      <c r="R37" s="290"/>
      <c r="S37" s="290"/>
      <c r="T37" s="290"/>
      <c r="U37" s="290"/>
      <c r="V37" s="290"/>
      <c r="W37" s="290"/>
      <c r="X37" s="290"/>
    </row>
    <row r="38" spans="1:24" x14ac:dyDescent="0.35">
      <c r="A38" s="290"/>
      <c r="B38" s="290"/>
      <c r="C38" s="296"/>
      <c r="D38" s="296"/>
      <c r="E38" s="296"/>
      <c r="F38" s="290"/>
      <c r="G38" s="290"/>
      <c r="H38" s="290"/>
      <c r="I38" s="290"/>
      <c r="J38" s="290"/>
      <c r="K38" s="290"/>
      <c r="L38" s="290"/>
      <c r="M38" s="290"/>
      <c r="N38" s="290"/>
      <c r="O38" s="290"/>
      <c r="P38" s="290"/>
      <c r="Q38" s="290"/>
      <c r="R38" s="290"/>
      <c r="S38" s="290"/>
      <c r="T38" s="290"/>
      <c r="U38" s="290"/>
      <c r="V38" s="290"/>
      <c r="W38" s="290"/>
      <c r="X38" s="290"/>
    </row>
    <row r="39" spans="1:24" x14ac:dyDescent="0.35">
      <c r="A39" s="292" t="s">
        <v>7</v>
      </c>
      <c r="B39" s="292">
        <v>1</v>
      </c>
      <c r="C39" s="297">
        <v>2</v>
      </c>
      <c r="D39" s="297">
        <v>3</v>
      </c>
      <c r="E39" s="297">
        <v>4</v>
      </c>
      <c r="F39" s="292">
        <v>5</v>
      </c>
      <c r="G39" s="292">
        <v>6</v>
      </c>
      <c r="H39" s="292">
        <v>7</v>
      </c>
      <c r="I39" s="292">
        <v>8</v>
      </c>
      <c r="J39" s="292">
        <v>9</v>
      </c>
      <c r="K39" s="292">
        <v>10</v>
      </c>
      <c r="L39" s="292">
        <v>11</v>
      </c>
      <c r="M39" s="292">
        <v>12</v>
      </c>
      <c r="N39" s="290"/>
      <c r="O39" s="290"/>
      <c r="P39" s="290"/>
      <c r="Q39" s="290"/>
      <c r="R39" s="290"/>
      <c r="S39" s="290"/>
      <c r="T39" s="290"/>
      <c r="U39" s="290"/>
      <c r="V39" s="290"/>
      <c r="W39" s="290"/>
      <c r="X39" s="290"/>
    </row>
    <row r="40" spans="1:24" x14ac:dyDescent="0.35">
      <c r="A40" s="292" t="s">
        <v>12</v>
      </c>
      <c r="B40" s="292">
        <v>0.14091400000000001</v>
      </c>
      <c r="C40" s="297">
        <v>0.109156</v>
      </c>
      <c r="D40" s="297">
        <v>0.102668</v>
      </c>
      <c r="E40" s="297">
        <v>9.5132999999999995E-2</v>
      </c>
      <c r="F40" s="292">
        <v>9.1495999999999994E-2</v>
      </c>
      <c r="G40" s="292">
        <v>7.7035999999999993E-2</v>
      </c>
      <c r="H40" s="292">
        <v>6.5112000000000003E-2</v>
      </c>
      <c r="I40" s="292">
        <v>6.0810000000000003E-2</v>
      </c>
      <c r="J40" s="292">
        <v>5.7869999999999998E-2</v>
      </c>
      <c r="K40" s="292">
        <v>5.9125999999999998E-2</v>
      </c>
      <c r="L40" s="292">
        <v>5.5868000000000001E-2</v>
      </c>
      <c r="M40" s="292">
        <v>5.5218000000000003E-2</v>
      </c>
      <c r="O40" s="290"/>
      <c r="Q40" s="290"/>
      <c r="S40" s="290"/>
      <c r="T40" s="290"/>
      <c r="U40" s="290"/>
      <c r="V40" s="290"/>
      <c r="W40" s="290"/>
      <c r="X40" s="290"/>
    </row>
    <row r="41" spans="1:24" x14ac:dyDescent="0.35">
      <c r="A41" s="292" t="s">
        <v>13</v>
      </c>
      <c r="B41" s="292">
        <v>0.12113</v>
      </c>
      <c r="C41" s="297">
        <v>0.59241600000000005</v>
      </c>
      <c r="D41" s="297">
        <v>0.52656499999999995</v>
      </c>
      <c r="E41" s="297">
        <v>0.73273900000000003</v>
      </c>
      <c r="F41" s="293">
        <v>0.33613199999999999</v>
      </c>
      <c r="G41" s="293">
        <v>0.31778899999999999</v>
      </c>
      <c r="H41" s="293">
        <v>0.30440899999999999</v>
      </c>
      <c r="I41" s="294">
        <v>0.58026299999999997</v>
      </c>
      <c r="J41" s="294">
        <v>0.55300800000000006</v>
      </c>
      <c r="K41" s="294">
        <v>0.59901199999999999</v>
      </c>
      <c r="L41" s="292">
        <v>0.39663399999999999</v>
      </c>
      <c r="M41" s="292">
        <v>5.5917000000000001E-2</v>
      </c>
      <c r="N41" s="290"/>
      <c r="O41" s="291" t="s">
        <v>14</v>
      </c>
      <c r="Q41" s="290"/>
      <c r="S41" s="290"/>
      <c r="T41" s="290">
        <v>1.6540000000000001E-3</v>
      </c>
      <c r="U41" s="290">
        <v>1.6688999999999999E-2</v>
      </c>
      <c r="V41" s="290"/>
      <c r="W41" s="290">
        <v>2.8349999999999998E-3</v>
      </c>
      <c r="X41" s="290">
        <v>2.4420000000000001E-2</v>
      </c>
    </row>
    <row r="42" spans="1:24" x14ac:dyDescent="0.35">
      <c r="A42" s="292" t="s">
        <v>15</v>
      </c>
      <c r="B42" s="292">
        <v>0.13364400000000001</v>
      </c>
      <c r="C42" s="297">
        <v>0.62197999999999998</v>
      </c>
      <c r="D42" s="297">
        <v>0.74461900000000003</v>
      </c>
      <c r="E42" s="297">
        <v>0.559697</v>
      </c>
      <c r="F42" s="293">
        <v>0.31618400000000002</v>
      </c>
      <c r="G42" s="293">
        <v>0.29883500000000002</v>
      </c>
      <c r="H42" s="293">
        <v>0.29909200000000002</v>
      </c>
      <c r="I42" s="294">
        <v>0.547454</v>
      </c>
      <c r="J42" s="294">
        <v>0.48809900000000001</v>
      </c>
      <c r="K42" s="294">
        <v>0.42014600000000002</v>
      </c>
      <c r="L42" s="292">
        <v>0.36921300000000001</v>
      </c>
      <c r="M42" s="292">
        <v>5.2713999999999997E-2</v>
      </c>
      <c r="N42" s="290"/>
      <c r="O42" s="291" t="s">
        <v>16</v>
      </c>
      <c r="Q42" s="290"/>
      <c r="S42" s="290"/>
      <c r="T42" s="290">
        <v>5.6119999999999998E-3</v>
      </c>
      <c r="U42" s="290">
        <v>1.1480000000000001E-2</v>
      </c>
      <c r="V42" s="290"/>
      <c r="W42" s="290">
        <v>2.8660000000000001E-3</v>
      </c>
      <c r="X42" s="290">
        <v>6.5087000000000006E-2</v>
      </c>
    </row>
    <row r="43" spans="1:24" x14ac:dyDescent="0.35">
      <c r="A43" s="292" t="s">
        <v>17</v>
      </c>
      <c r="B43" s="292">
        <v>0.13245799999999999</v>
      </c>
      <c r="C43" s="297">
        <v>0.48119000000000001</v>
      </c>
      <c r="D43" s="297">
        <v>0.522706</v>
      </c>
      <c r="E43" s="297">
        <v>0.68274599999999996</v>
      </c>
      <c r="F43" s="293">
        <v>0.31007299999999999</v>
      </c>
      <c r="G43" s="293">
        <v>0.313886</v>
      </c>
      <c r="H43" s="293">
        <v>0.311527</v>
      </c>
      <c r="I43" s="294">
        <v>0.404194</v>
      </c>
      <c r="J43" s="294">
        <v>0.47187499999999999</v>
      </c>
      <c r="K43" s="294">
        <v>0.306174</v>
      </c>
      <c r="L43" s="292">
        <v>0.36785699999999999</v>
      </c>
      <c r="M43" s="292">
        <v>5.3095999999999997E-2</v>
      </c>
      <c r="N43" s="290"/>
      <c r="O43" s="291" t="s">
        <v>18</v>
      </c>
      <c r="Q43" s="290"/>
      <c r="S43" s="290"/>
      <c r="T43" s="290">
        <v>3.0200000000000002E-4</v>
      </c>
      <c r="U43" s="290">
        <v>2.0569999999999998E-3</v>
      </c>
      <c r="V43" s="290"/>
      <c r="W43" s="290">
        <v>1.0113E-2</v>
      </c>
      <c r="X43" s="290">
        <v>8.7906999999999999E-2</v>
      </c>
    </row>
    <row r="44" spans="1:24" x14ac:dyDescent="0.35">
      <c r="A44" s="292" t="s">
        <v>19</v>
      </c>
      <c r="B44" s="292">
        <v>0.12901799999999999</v>
      </c>
      <c r="C44" s="297">
        <v>0.67522899999999997</v>
      </c>
      <c r="D44" s="297">
        <v>0.45167099999999999</v>
      </c>
      <c r="E44" s="297">
        <v>0.50615200000000005</v>
      </c>
      <c r="F44" s="293">
        <v>0.33188899999999999</v>
      </c>
      <c r="G44" s="293">
        <v>0.31431399999999998</v>
      </c>
      <c r="H44" s="293">
        <v>0.29205300000000001</v>
      </c>
      <c r="I44" s="294">
        <v>0.42841299999999999</v>
      </c>
      <c r="J44" s="294">
        <v>0.41628599999999999</v>
      </c>
      <c r="K44" s="294">
        <v>0.41483100000000001</v>
      </c>
      <c r="L44" s="292">
        <v>0.36452699999999999</v>
      </c>
      <c r="M44" s="292">
        <v>5.6564999999999997E-2</v>
      </c>
      <c r="N44" s="290"/>
      <c r="O44" s="291" t="s">
        <v>20</v>
      </c>
      <c r="Q44" s="290"/>
      <c r="S44" s="290"/>
      <c r="T44" s="290">
        <v>1.562E-3</v>
      </c>
      <c r="U44" s="290">
        <v>2.0698999999999999E-2</v>
      </c>
      <c r="V44" s="290"/>
      <c r="W44" s="290">
        <v>3.5569999999999998E-3</v>
      </c>
      <c r="X44" s="290">
        <v>8.5699999999999995E-3</v>
      </c>
    </row>
    <row r="45" spans="1:24" x14ac:dyDescent="0.35">
      <c r="A45" s="292" t="s">
        <v>21</v>
      </c>
      <c r="B45" s="292">
        <v>0.124667</v>
      </c>
      <c r="C45" s="297">
        <v>0.53883400000000004</v>
      </c>
      <c r="D45" s="297">
        <v>0.56589199999999995</v>
      </c>
      <c r="E45" s="297">
        <v>0.50027600000000005</v>
      </c>
      <c r="F45" s="293">
        <v>0.32625399999999999</v>
      </c>
      <c r="G45" s="293">
        <v>0.31884899999999999</v>
      </c>
      <c r="H45" s="293">
        <v>0.300732</v>
      </c>
      <c r="I45" s="294">
        <v>0.32087500000000002</v>
      </c>
      <c r="J45" s="294">
        <v>0.34788799999999998</v>
      </c>
      <c r="K45" s="294">
        <v>0.38352599999999998</v>
      </c>
      <c r="L45" s="292">
        <v>0.37930900000000001</v>
      </c>
      <c r="M45" s="292">
        <v>6.0618999999999999E-2</v>
      </c>
      <c r="N45" s="290"/>
      <c r="O45" s="291" t="s">
        <v>22</v>
      </c>
      <c r="Q45" s="290"/>
      <c r="S45" s="290"/>
      <c r="T45" s="290">
        <v>3.571E-3</v>
      </c>
      <c r="U45" s="290">
        <v>1.4546E-2</v>
      </c>
      <c r="V45" s="290"/>
      <c r="W45" s="290">
        <v>2.875E-3</v>
      </c>
      <c r="X45" s="290">
        <v>3.2763E-2</v>
      </c>
    </row>
    <row r="46" spans="1:24" x14ac:dyDescent="0.35">
      <c r="A46" s="292" t="s">
        <v>23</v>
      </c>
      <c r="B46" s="292">
        <v>0.130192</v>
      </c>
      <c r="C46" s="297">
        <v>0.474854</v>
      </c>
      <c r="D46" s="297">
        <v>0.45677400000000001</v>
      </c>
      <c r="E46" s="297">
        <v>0.44732899999999998</v>
      </c>
      <c r="F46" s="293">
        <v>0.34012399999999998</v>
      </c>
      <c r="G46" s="293">
        <v>0.35265400000000002</v>
      </c>
      <c r="H46" s="293">
        <v>0.32660499999999998</v>
      </c>
      <c r="I46" s="294">
        <v>0.378998</v>
      </c>
      <c r="J46" s="294">
        <v>0.35219899999999998</v>
      </c>
      <c r="K46" s="294">
        <v>0.35045500000000002</v>
      </c>
      <c r="L46" s="292">
        <v>0.372525</v>
      </c>
      <c r="M46" s="292">
        <v>6.1314E-2</v>
      </c>
      <c r="N46" s="290"/>
      <c r="O46" s="291" t="s">
        <v>24</v>
      </c>
      <c r="Q46" s="290"/>
      <c r="S46" s="290"/>
      <c r="T46" s="290">
        <v>3.3E-4</v>
      </c>
      <c r="U46" s="290">
        <v>1.3188999999999999E-2</v>
      </c>
      <c r="V46" s="290"/>
      <c r="W46" s="290">
        <v>8.352E-3</v>
      </c>
      <c r="X46" s="290">
        <v>1.8447000000000002E-2</v>
      </c>
    </row>
    <row r="47" spans="1:24" x14ac:dyDescent="0.35">
      <c r="A47" s="292" t="s">
        <v>25</v>
      </c>
      <c r="B47" s="292">
        <v>0.134102</v>
      </c>
      <c r="C47" s="297">
        <v>0.10763399999999999</v>
      </c>
      <c r="D47" s="297">
        <v>0.10630299999999999</v>
      </c>
      <c r="E47" s="297">
        <v>0.100073</v>
      </c>
      <c r="F47" s="292">
        <v>0.107433</v>
      </c>
      <c r="G47" s="292">
        <v>8.3836999999999995E-2</v>
      </c>
      <c r="H47" s="292">
        <v>8.8347999999999996E-2</v>
      </c>
      <c r="I47" s="292">
        <v>7.2564000000000003E-2</v>
      </c>
      <c r="J47" s="292">
        <v>7.5832999999999998E-2</v>
      </c>
      <c r="K47" s="292">
        <v>6.7608000000000001E-2</v>
      </c>
      <c r="L47" s="292">
        <v>7.2769E-2</v>
      </c>
      <c r="M47" s="292">
        <v>6.5307000000000004E-2</v>
      </c>
      <c r="N47" s="290"/>
      <c r="O47" s="290"/>
      <c r="P47" s="290"/>
      <c r="Q47" s="290"/>
      <c r="R47" s="290"/>
      <c r="S47" s="290"/>
      <c r="T47" s="290"/>
      <c r="U47" s="290"/>
      <c r="V47" s="290"/>
      <c r="W47" s="290"/>
      <c r="X47" s="290"/>
    </row>
    <row r="48" spans="1:24" x14ac:dyDescent="0.35">
      <c r="C48" s="298"/>
      <c r="D48" s="298"/>
      <c r="E48" s="298"/>
    </row>
    <row r="49" spans="3:22" x14ac:dyDescent="0.35">
      <c r="C49" s="298"/>
      <c r="D49" s="298"/>
      <c r="E49" s="298"/>
    </row>
    <row r="50" spans="3:22" x14ac:dyDescent="0.35">
      <c r="O50" s="321" t="s">
        <v>1</v>
      </c>
      <c r="P50" s="321"/>
      <c r="Q50" s="321" t="s">
        <v>26</v>
      </c>
      <c r="R50" s="321"/>
      <c r="S50" s="321" t="s">
        <v>28</v>
      </c>
      <c r="T50" s="321"/>
      <c r="U50" s="321" t="s">
        <v>30</v>
      </c>
      <c r="V50" s="321"/>
    </row>
    <row r="51" spans="3:22" x14ac:dyDescent="0.35">
      <c r="O51" s="290" t="s">
        <v>117</v>
      </c>
      <c r="P51" s="290" t="s">
        <v>118</v>
      </c>
      <c r="Q51" s="290" t="s">
        <v>117</v>
      </c>
      <c r="R51" s="290" t="s">
        <v>118</v>
      </c>
      <c r="S51" s="290" t="s">
        <v>117</v>
      </c>
      <c r="T51" s="290" t="s">
        <v>118</v>
      </c>
      <c r="U51" s="290" t="s">
        <v>117</v>
      </c>
      <c r="V51" s="290" t="s">
        <v>118</v>
      </c>
    </row>
    <row r="52" spans="3:22" x14ac:dyDescent="0.35">
      <c r="N52" s="291" t="s">
        <v>14</v>
      </c>
      <c r="O52" s="290">
        <v>0.32800299999999999</v>
      </c>
      <c r="P52" s="290">
        <v>0.34227600000000002</v>
      </c>
      <c r="Q52" s="290">
        <v>0.43990600000000002</v>
      </c>
      <c r="R52" s="290">
        <v>0.44161699999999998</v>
      </c>
      <c r="S52" s="290">
        <v>0.50858599999999998</v>
      </c>
      <c r="T52" s="290">
        <v>0.64619599999999999</v>
      </c>
      <c r="U52" s="290">
        <v>0.31944299999999998</v>
      </c>
      <c r="V52" s="290">
        <v>0.57742800000000005</v>
      </c>
    </row>
    <row r="53" spans="3:22" x14ac:dyDescent="0.35">
      <c r="N53" s="291" t="s">
        <v>16</v>
      </c>
      <c r="O53" s="290">
        <v>0.38005100000000003</v>
      </c>
      <c r="P53" s="290">
        <v>0.310251</v>
      </c>
      <c r="Q53" s="290">
        <v>0.42748900000000001</v>
      </c>
      <c r="R53" s="290">
        <v>0.37387500000000001</v>
      </c>
      <c r="S53" s="290">
        <v>0.47343600000000002</v>
      </c>
      <c r="T53" s="290">
        <v>0.62376299999999996</v>
      </c>
      <c r="U53" s="290">
        <v>0.30470399999999997</v>
      </c>
      <c r="V53" s="290">
        <v>0.48523300000000003</v>
      </c>
    </row>
    <row r="54" spans="3:22" x14ac:dyDescent="0.35">
      <c r="N54" s="291" t="s">
        <v>18</v>
      </c>
      <c r="O54" s="290">
        <v>0.284385</v>
      </c>
      <c r="P54" s="290">
        <v>0.33683999999999997</v>
      </c>
      <c r="Q54" s="290">
        <v>0.402841</v>
      </c>
      <c r="R54" s="290">
        <v>0.365097</v>
      </c>
      <c r="S54" s="290">
        <v>0.46166200000000002</v>
      </c>
      <c r="T54" s="290">
        <v>0.56930000000000003</v>
      </c>
      <c r="U54" s="290">
        <v>0.31182900000000002</v>
      </c>
      <c r="V54" s="290">
        <v>0.39408100000000001</v>
      </c>
    </row>
    <row r="55" spans="3:22" x14ac:dyDescent="0.35">
      <c r="N55" s="291" t="s">
        <v>20</v>
      </c>
      <c r="O55" s="290">
        <v>0.25215300000000002</v>
      </c>
      <c r="P55" s="290">
        <v>0.30283300000000002</v>
      </c>
      <c r="Q55" s="290">
        <v>0.40475899999999998</v>
      </c>
      <c r="R55" s="290">
        <v>0.35866199999999998</v>
      </c>
      <c r="S55" s="290">
        <v>0.45632099999999998</v>
      </c>
      <c r="T55" s="290">
        <v>0.517293</v>
      </c>
      <c r="U55" s="290">
        <v>0.31275199999999997</v>
      </c>
      <c r="V55" s="290">
        <v>0.41984300000000002</v>
      </c>
    </row>
    <row r="56" spans="3:22" x14ac:dyDescent="0.35">
      <c r="N56" s="291" t="s">
        <v>22</v>
      </c>
      <c r="O56" s="290">
        <v>0.28634999999999999</v>
      </c>
      <c r="P56" s="290">
        <v>0.30624000000000001</v>
      </c>
      <c r="Q56" s="290">
        <v>0.377911</v>
      </c>
      <c r="R56" s="290">
        <v>0.32154500000000003</v>
      </c>
      <c r="S56" s="290">
        <v>0.44569500000000001</v>
      </c>
      <c r="T56" s="290">
        <v>0.55983899999999998</v>
      </c>
      <c r="U56" s="290">
        <v>0.315278</v>
      </c>
      <c r="V56" s="290">
        <v>0.35076299999999999</v>
      </c>
    </row>
    <row r="57" spans="3:22" x14ac:dyDescent="0.35">
      <c r="N57" s="291" t="s">
        <v>24</v>
      </c>
      <c r="O57" s="290">
        <v>0.28095300000000001</v>
      </c>
      <c r="P57" s="290">
        <v>0.27428799999999998</v>
      </c>
      <c r="Q57" s="290">
        <v>0.372226</v>
      </c>
      <c r="R57" s="290">
        <v>0.34501900000000002</v>
      </c>
      <c r="S57" s="290">
        <v>0.430178</v>
      </c>
      <c r="T57" s="290">
        <v>0.46204499999999998</v>
      </c>
      <c r="U57" s="290">
        <v>0.33979399999999998</v>
      </c>
      <c r="V57" s="290">
        <v>0.36055100000000001</v>
      </c>
    </row>
    <row r="78" spans="35:35" x14ac:dyDescent="0.35">
      <c r="AI78" t="s">
        <v>115</v>
      </c>
    </row>
  </sheetData>
  <mergeCells count="4">
    <mergeCell ref="S50:T50"/>
    <mergeCell ref="O50:P50"/>
    <mergeCell ref="Q50:R50"/>
    <mergeCell ref="U50:V5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50"/>
  <sheetViews>
    <sheetView tabSelected="1" topLeftCell="AI98" zoomScale="55" zoomScaleNormal="55" workbookViewId="0">
      <selection activeCell="AA138" sqref="AA138:AL141"/>
    </sheetView>
  </sheetViews>
  <sheetFormatPr defaultColWidth="8.81640625" defaultRowHeight="14.5" x14ac:dyDescent="0.35"/>
  <cols>
    <col min="1" max="1" width="29.453125" bestFit="1" customWidth="1"/>
    <col min="10" max="10" width="10.81640625" bestFit="1" customWidth="1"/>
    <col min="12" max="12" width="11.453125" bestFit="1" customWidth="1"/>
    <col min="14" max="14" width="18" customWidth="1"/>
    <col min="22" max="22" width="11.453125" bestFit="1" customWidth="1"/>
    <col min="23" max="23" width="10.453125" bestFit="1" customWidth="1"/>
    <col min="44" max="44" width="8.1796875" customWidth="1"/>
  </cols>
  <sheetData>
    <row r="1" spans="1:49" ht="15" thickBot="1" x14ac:dyDescent="0.4">
      <c r="U1" t="s">
        <v>32</v>
      </c>
    </row>
    <row r="2" spans="1:49" x14ac:dyDescent="0.35">
      <c r="A2" t="s">
        <v>33</v>
      </c>
      <c r="B2" s="40"/>
      <c r="C2" s="40"/>
      <c r="D2" s="40"/>
      <c r="E2" s="40"/>
      <c r="F2" s="40"/>
      <c r="G2" s="40"/>
      <c r="H2" s="40"/>
      <c r="I2" s="40"/>
      <c r="J2" s="40"/>
      <c r="M2" s="40"/>
      <c r="N2" s="40"/>
      <c r="U2" s="70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2"/>
    </row>
    <row r="3" spans="1:49" x14ac:dyDescent="0.35">
      <c r="B3" s="1" t="s">
        <v>34</v>
      </c>
      <c r="C3" s="1"/>
      <c r="D3" s="15"/>
      <c r="E3" s="41"/>
      <c r="F3" s="1" t="s">
        <v>6</v>
      </c>
      <c r="G3" s="1"/>
      <c r="H3" s="15"/>
      <c r="J3" t="s">
        <v>35</v>
      </c>
      <c r="L3" t="s">
        <v>36</v>
      </c>
      <c r="M3" s="41"/>
      <c r="N3" s="41" t="s">
        <v>37</v>
      </c>
      <c r="O3" t="s">
        <v>38</v>
      </c>
      <c r="Q3" t="s">
        <v>39</v>
      </c>
      <c r="R3" t="s">
        <v>38</v>
      </c>
      <c r="U3" s="289" t="s">
        <v>40</v>
      </c>
      <c r="X3" s="344"/>
      <c r="Y3" s="344"/>
      <c r="Z3" s="344"/>
      <c r="AW3" s="74"/>
    </row>
    <row r="4" spans="1:49" x14ac:dyDescent="0.35">
      <c r="B4" s="2">
        <v>0.34599999999999997</v>
      </c>
      <c r="C4" s="3">
        <v>0.40200000000000002</v>
      </c>
      <c r="D4" s="19">
        <v>0.63400000000000001</v>
      </c>
      <c r="E4" s="41"/>
      <c r="F4" s="5">
        <v>0.54200000000000004</v>
      </c>
      <c r="G4" s="6">
        <v>0.47499999999999998</v>
      </c>
      <c r="H4" s="35">
        <v>0.46800000000000003</v>
      </c>
      <c r="L4">
        <f t="shared" ref="L4:L9" si="0">AVERAGE(F4:H4)</f>
        <v>0.49499999999999994</v>
      </c>
      <c r="N4">
        <f t="shared" ref="N4:N9" si="1">MAX(Y30-B4,Y30-C4,Y30-D4)</f>
        <v>0.11466666666666675</v>
      </c>
      <c r="O4">
        <f t="shared" ref="O4:O9" si="2">MIN(Y30-B4,Y30-C4,Y30-D4)</f>
        <v>-0.17333333333333328</v>
      </c>
      <c r="Q4">
        <f>MAX(K4-F4,K4-G4,K4-H4)</f>
        <v>-0.46800000000000003</v>
      </c>
      <c r="R4">
        <f>MIN(L4-F4,L4-G4,L4-H4)</f>
        <v>-4.7000000000000097E-2</v>
      </c>
      <c r="U4" s="73"/>
      <c r="X4" s="344" t="s">
        <v>34</v>
      </c>
      <c r="Y4" s="344"/>
      <c r="Z4" s="344"/>
      <c r="AA4" s="344" t="s">
        <v>41</v>
      </c>
      <c r="AB4" s="344"/>
      <c r="AC4" s="344"/>
      <c r="AD4" s="344" t="s">
        <v>42</v>
      </c>
      <c r="AE4" s="344"/>
      <c r="AF4" s="344"/>
      <c r="AG4" t="s">
        <v>43</v>
      </c>
      <c r="AL4" s="344" t="s">
        <v>34</v>
      </c>
      <c r="AM4" s="344"/>
      <c r="AN4" s="344"/>
      <c r="AO4" s="344" t="s">
        <v>41</v>
      </c>
      <c r="AP4" s="344"/>
      <c r="AQ4" s="344"/>
      <c r="AR4" s="344" t="s">
        <v>42</v>
      </c>
      <c r="AS4" s="344"/>
      <c r="AT4" s="344"/>
      <c r="AU4" t="s">
        <v>43</v>
      </c>
      <c r="AW4" s="74"/>
    </row>
    <row r="5" spans="1:49" x14ac:dyDescent="0.35">
      <c r="B5" s="2">
        <v>0.36199999999999999</v>
      </c>
      <c r="C5" s="6">
        <v>0.48699999999999999</v>
      </c>
      <c r="D5" s="31">
        <v>0.34799999999999998</v>
      </c>
      <c r="E5" s="41"/>
      <c r="F5" s="5">
        <v>0.52600000000000002</v>
      </c>
      <c r="G5" s="6">
        <v>0.501</v>
      </c>
      <c r="H5" s="35">
        <v>0.502</v>
      </c>
      <c r="L5">
        <f t="shared" si="0"/>
        <v>0.50966666666666671</v>
      </c>
      <c r="N5">
        <f t="shared" si="1"/>
        <v>5.1000000000000045E-2</v>
      </c>
      <c r="O5">
        <f t="shared" si="2"/>
        <v>-8.7999999999999967E-2</v>
      </c>
      <c r="Q5">
        <f t="shared" ref="Q5:Q68" si="3">MAX(K5-F5,K5-G5,K5-H5)</f>
        <v>-0.501</v>
      </c>
      <c r="R5">
        <f t="shared" ref="R5:R68" si="4">MIN(L5-F5,L5-G5,L5-H5)</f>
        <v>-1.6333333333333311E-2</v>
      </c>
      <c r="U5" s="73"/>
      <c r="V5" s="152"/>
      <c r="W5" s="153">
        <v>1</v>
      </c>
      <c r="X5" s="153">
        <v>2</v>
      </c>
      <c r="Y5" s="153">
        <v>3</v>
      </c>
      <c r="Z5" s="153">
        <v>4</v>
      </c>
      <c r="AA5" s="153">
        <v>5</v>
      </c>
      <c r="AB5" s="153">
        <v>6</v>
      </c>
      <c r="AC5" s="153">
        <v>7</v>
      </c>
      <c r="AD5" s="153">
        <v>8</v>
      </c>
      <c r="AE5" s="153">
        <v>9</v>
      </c>
      <c r="AF5" s="153">
        <v>10</v>
      </c>
      <c r="AG5" s="153">
        <v>11</v>
      </c>
      <c r="AH5" s="153">
        <v>12</v>
      </c>
      <c r="AJ5" s="154"/>
      <c r="AK5" s="155">
        <v>1</v>
      </c>
      <c r="AL5" s="155">
        <v>2</v>
      </c>
      <c r="AM5" s="155">
        <v>3</v>
      </c>
      <c r="AN5" s="155">
        <v>4</v>
      </c>
      <c r="AO5" s="155">
        <v>5</v>
      </c>
      <c r="AP5" s="155">
        <v>6</v>
      </c>
      <c r="AQ5" s="155">
        <v>7</v>
      </c>
      <c r="AR5" s="155">
        <v>8</v>
      </c>
      <c r="AS5" s="155">
        <v>9</v>
      </c>
      <c r="AT5" s="155">
        <v>10</v>
      </c>
      <c r="AU5" s="155">
        <v>11</v>
      </c>
      <c r="AV5" s="155">
        <v>12</v>
      </c>
      <c r="AW5" s="285"/>
    </row>
    <row r="6" spans="1:49" ht="15" thickBot="1" x14ac:dyDescent="0.4">
      <c r="B6" s="8">
        <v>0.32100000000000001</v>
      </c>
      <c r="C6" s="6">
        <v>0.496</v>
      </c>
      <c r="D6" s="31">
        <v>0.36099999999999999</v>
      </c>
      <c r="E6" s="41"/>
      <c r="F6" s="6">
        <v>0.47699999999999998</v>
      </c>
      <c r="G6" s="5">
        <v>0.51</v>
      </c>
      <c r="H6" s="35">
        <v>0.498</v>
      </c>
      <c r="L6">
        <f t="shared" si="0"/>
        <v>0.49499999999999994</v>
      </c>
      <c r="N6">
        <f t="shared" si="1"/>
        <v>7.1666666666666656E-2</v>
      </c>
      <c r="O6">
        <f t="shared" si="2"/>
        <v>-0.10333333333333333</v>
      </c>
      <c r="Q6">
        <f t="shared" si="3"/>
        <v>-0.47699999999999998</v>
      </c>
      <c r="R6">
        <f t="shared" si="4"/>
        <v>-1.5000000000000069E-2</v>
      </c>
      <c r="U6" s="73"/>
      <c r="V6" s="153" t="s">
        <v>44</v>
      </c>
      <c r="W6" s="156">
        <v>4.3999999999999997E-2</v>
      </c>
      <c r="X6" s="157">
        <v>4.4999999999999998E-2</v>
      </c>
      <c r="Y6" s="157">
        <v>4.3999999999999997E-2</v>
      </c>
      <c r="Z6" s="157">
        <v>4.2000000000000003E-2</v>
      </c>
      <c r="AA6" s="157">
        <v>4.2999999999999997E-2</v>
      </c>
      <c r="AB6" s="157">
        <v>4.2999999999999997E-2</v>
      </c>
      <c r="AC6" s="157">
        <v>4.4999999999999998E-2</v>
      </c>
      <c r="AD6" s="157">
        <v>4.2999999999999997E-2</v>
      </c>
      <c r="AE6" s="157">
        <v>4.2999999999999997E-2</v>
      </c>
      <c r="AF6" s="157">
        <v>4.2999999999999997E-2</v>
      </c>
      <c r="AG6" s="156">
        <v>4.2999999999999997E-2</v>
      </c>
      <c r="AH6" s="156">
        <v>4.2999999999999997E-2</v>
      </c>
      <c r="AI6" s="286">
        <v>570</v>
      </c>
      <c r="AJ6" s="155" t="s">
        <v>44</v>
      </c>
      <c r="AK6" s="158">
        <v>4.4999999999999998E-2</v>
      </c>
      <c r="AL6" s="159">
        <v>4.2999999999999997E-2</v>
      </c>
      <c r="AM6" s="159">
        <v>4.2999999999999997E-2</v>
      </c>
      <c r="AN6" s="159">
        <v>4.2000000000000003E-2</v>
      </c>
      <c r="AO6" s="159">
        <v>4.2000000000000003E-2</v>
      </c>
      <c r="AP6" s="159">
        <v>4.2000000000000003E-2</v>
      </c>
      <c r="AQ6" s="159">
        <v>4.3999999999999997E-2</v>
      </c>
      <c r="AR6" s="159">
        <v>4.1000000000000002E-2</v>
      </c>
      <c r="AS6" s="159">
        <v>4.1000000000000002E-2</v>
      </c>
      <c r="AT6" s="159">
        <v>4.2000000000000003E-2</v>
      </c>
      <c r="AU6" s="159">
        <v>4.2999999999999997E-2</v>
      </c>
      <c r="AV6" s="158">
        <v>4.2000000000000003E-2</v>
      </c>
      <c r="AW6" s="287">
        <v>570</v>
      </c>
    </row>
    <row r="7" spans="1:49" x14ac:dyDescent="0.35">
      <c r="B7" s="8">
        <v>0.33600000000000002</v>
      </c>
      <c r="C7" s="3">
        <v>0.40799999999999997</v>
      </c>
      <c r="D7" s="30">
        <v>0.307</v>
      </c>
      <c r="E7" s="41"/>
      <c r="F7" s="5">
        <v>0.50900000000000001</v>
      </c>
      <c r="G7" s="5">
        <v>0.54900000000000004</v>
      </c>
      <c r="H7" s="42">
        <v>0.51</v>
      </c>
      <c r="L7">
        <f t="shared" si="0"/>
        <v>0.52266666666666672</v>
      </c>
      <c r="N7">
        <f t="shared" si="1"/>
        <v>4.3333333333333335E-2</v>
      </c>
      <c r="O7">
        <f t="shared" si="2"/>
        <v>-5.7666666666666644E-2</v>
      </c>
      <c r="Q7">
        <f t="shared" si="3"/>
        <v>-0.50900000000000001</v>
      </c>
      <c r="R7">
        <f t="shared" si="4"/>
        <v>-2.633333333333332E-2</v>
      </c>
      <c r="U7" s="73"/>
      <c r="V7" s="153" t="s">
        <v>45</v>
      </c>
      <c r="W7" s="160">
        <v>4.2999999999999997E-2</v>
      </c>
      <c r="X7" s="161">
        <v>0.34599999999999997</v>
      </c>
      <c r="Y7" s="162">
        <v>0.40200000000000002</v>
      </c>
      <c r="Z7" s="163">
        <v>0.63400000000000001</v>
      </c>
      <c r="AA7" s="164">
        <v>4.2999999999999997E-2</v>
      </c>
      <c r="AB7" s="164">
        <v>4.3999999999999997E-2</v>
      </c>
      <c r="AC7" s="164">
        <v>4.7E-2</v>
      </c>
      <c r="AD7" s="165">
        <v>0.54200000000000004</v>
      </c>
      <c r="AE7" s="166">
        <v>0.47499999999999998</v>
      </c>
      <c r="AF7" s="167">
        <v>0.46800000000000003</v>
      </c>
      <c r="AG7" s="168">
        <v>0.436</v>
      </c>
      <c r="AH7" s="156">
        <v>4.2999999999999997E-2</v>
      </c>
      <c r="AI7" s="286">
        <v>570</v>
      </c>
      <c r="AJ7" s="155" t="s">
        <v>45</v>
      </c>
      <c r="AK7" s="169">
        <v>4.1000000000000002E-2</v>
      </c>
      <c r="AL7" s="170">
        <v>0.52100000000000002</v>
      </c>
      <c r="AM7" s="171">
        <v>0.54300000000000004</v>
      </c>
      <c r="AN7" s="171">
        <v>0.53200000000000003</v>
      </c>
      <c r="AO7" s="172">
        <v>4.3999999999999997E-2</v>
      </c>
      <c r="AP7" s="172">
        <v>4.3999999999999997E-2</v>
      </c>
      <c r="AQ7" s="172">
        <v>4.4999999999999998E-2</v>
      </c>
      <c r="AR7" s="173">
        <v>0.42</v>
      </c>
      <c r="AS7" s="174">
        <v>0.38600000000000001</v>
      </c>
      <c r="AT7" s="171">
        <v>0.54200000000000004</v>
      </c>
      <c r="AU7" s="175">
        <v>0.47199999999999998</v>
      </c>
      <c r="AV7" s="176">
        <v>4.1000000000000002E-2</v>
      </c>
      <c r="AW7" s="287">
        <v>570</v>
      </c>
    </row>
    <row r="8" spans="1:49" x14ac:dyDescent="0.35">
      <c r="B8" s="3">
        <v>0.41599999999999998</v>
      </c>
      <c r="C8" s="2">
        <v>0.34799999999999998</v>
      </c>
      <c r="D8" s="43">
        <v>0.40799999999999997</v>
      </c>
      <c r="E8" s="41"/>
      <c r="F8" s="9">
        <v>0.58199999999999996</v>
      </c>
      <c r="G8" s="5">
        <v>0.52100000000000002</v>
      </c>
      <c r="H8" s="42">
        <v>0.53600000000000003</v>
      </c>
      <c r="L8">
        <f t="shared" si="0"/>
        <v>0.54633333333333334</v>
      </c>
      <c r="N8">
        <f t="shared" si="1"/>
        <v>4.2666666666666686E-2</v>
      </c>
      <c r="O8">
        <f t="shared" si="2"/>
        <v>-2.5333333333333319E-2</v>
      </c>
      <c r="Q8">
        <f t="shared" si="3"/>
        <v>-0.52100000000000002</v>
      </c>
      <c r="R8">
        <f t="shared" si="4"/>
        <v>-3.5666666666666624E-2</v>
      </c>
      <c r="U8" s="73"/>
      <c r="V8" s="153" t="s">
        <v>46</v>
      </c>
      <c r="W8" s="160">
        <v>4.2999999999999997E-2</v>
      </c>
      <c r="X8" s="177">
        <v>0.36199999999999999</v>
      </c>
      <c r="Y8" s="178">
        <v>0.48699999999999999</v>
      </c>
      <c r="Z8" s="179">
        <v>0.34799999999999998</v>
      </c>
      <c r="AA8" s="156">
        <v>4.2999999999999997E-2</v>
      </c>
      <c r="AB8" s="156">
        <v>4.2999999999999997E-2</v>
      </c>
      <c r="AC8" s="156">
        <v>4.3999999999999997E-2</v>
      </c>
      <c r="AD8" s="180">
        <v>0.52600000000000002</v>
      </c>
      <c r="AE8" s="178">
        <v>0.501</v>
      </c>
      <c r="AF8" s="181">
        <v>0.502</v>
      </c>
      <c r="AG8" s="168">
        <v>0.45100000000000001</v>
      </c>
      <c r="AH8" s="156">
        <v>4.2999999999999997E-2</v>
      </c>
      <c r="AI8" s="286">
        <v>570</v>
      </c>
      <c r="AJ8" s="155" t="s">
        <v>46</v>
      </c>
      <c r="AK8" s="169">
        <v>4.2000000000000003E-2</v>
      </c>
      <c r="AL8" s="182">
        <v>0.48399999999999999</v>
      </c>
      <c r="AM8" s="183">
        <v>0.53500000000000003</v>
      </c>
      <c r="AN8" s="184">
        <v>0.32900000000000001</v>
      </c>
      <c r="AO8" s="158">
        <v>4.3999999999999997E-2</v>
      </c>
      <c r="AP8" s="158">
        <v>4.4999999999999998E-2</v>
      </c>
      <c r="AQ8" s="158">
        <v>4.3999999999999997E-2</v>
      </c>
      <c r="AR8" s="184">
        <v>0.378</v>
      </c>
      <c r="AS8" s="184">
        <v>0.39700000000000002</v>
      </c>
      <c r="AT8" s="184">
        <v>0.33800000000000002</v>
      </c>
      <c r="AU8" s="185">
        <v>1.32</v>
      </c>
      <c r="AV8" s="176">
        <v>4.2999999999999997E-2</v>
      </c>
      <c r="AW8" s="287">
        <v>570</v>
      </c>
    </row>
    <row r="9" spans="1:49" x14ac:dyDescent="0.35">
      <c r="B9" s="45">
        <v>0.56100000000000005</v>
      </c>
      <c r="C9" s="46">
        <v>0.374</v>
      </c>
      <c r="D9" s="44">
        <v>0.33200000000000002</v>
      </c>
      <c r="E9" s="41"/>
      <c r="F9" s="48">
        <v>0.60399999999999998</v>
      </c>
      <c r="G9" s="49">
        <v>0.52200000000000002</v>
      </c>
      <c r="H9" s="50">
        <v>0.58299999999999996</v>
      </c>
      <c r="L9">
        <f t="shared" si="0"/>
        <v>0.56966666666666665</v>
      </c>
      <c r="N9">
        <f t="shared" si="1"/>
        <v>9.0333333333333377E-2</v>
      </c>
      <c r="O9">
        <f t="shared" si="2"/>
        <v>-0.13866666666666666</v>
      </c>
      <c r="Q9">
        <f t="shared" si="3"/>
        <v>-0.52200000000000002</v>
      </c>
      <c r="R9">
        <f t="shared" si="4"/>
        <v>-3.4333333333333327E-2</v>
      </c>
      <c r="U9" s="73"/>
      <c r="V9" s="153" t="s">
        <v>47</v>
      </c>
      <c r="W9" s="160">
        <v>4.4999999999999998E-2</v>
      </c>
      <c r="X9" s="186">
        <v>0.32100000000000001</v>
      </c>
      <c r="Y9" s="178">
        <v>0.496</v>
      </c>
      <c r="Z9" s="179">
        <v>0.36099999999999999</v>
      </c>
      <c r="AA9" s="156">
        <v>4.5999999999999999E-2</v>
      </c>
      <c r="AB9" s="156">
        <v>4.2000000000000003E-2</v>
      </c>
      <c r="AC9" s="156">
        <v>4.3999999999999997E-2</v>
      </c>
      <c r="AD9" s="178">
        <v>0.47699999999999998</v>
      </c>
      <c r="AE9" s="180">
        <v>0.51</v>
      </c>
      <c r="AF9" s="181">
        <v>0.498</v>
      </c>
      <c r="AG9" s="168">
        <v>0.42399999999999999</v>
      </c>
      <c r="AH9" s="156">
        <v>4.9000000000000002E-2</v>
      </c>
      <c r="AI9" s="286">
        <v>570</v>
      </c>
      <c r="AJ9" s="155" t="s">
        <v>47</v>
      </c>
      <c r="AK9" s="169">
        <v>4.3999999999999997E-2</v>
      </c>
      <c r="AL9" s="182">
        <v>0.45700000000000002</v>
      </c>
      <c r="AM9" s="187">
        <v>0.48199999999999998</v>
      </c>
      <c r="AN9" s="187">
        <v>0.48299999999999998</v>
      </c>
      <c r="AO9" s="158">
        <v>4.3999999999999997E-2</v>
      </c>
      <c r="AP9" s="158">
        <v>4.1000000000000002E-2</v>
      </c>
      <c r="AQ9" s="158">
        <v>4.2999999999999997E-2</v>
      </c>
      <c r="AR9" s="184">
        <v>0.32900000000000001</v>
      </c>
      <c r="AS9" s="184">
        <v>0.378</v>
      </c>
      <c r="AT9" s="184">
        <v>0.38400000000000001</v>
      </c>
      <c r="AU9" s="188">
        <v>0.53200000000000003</v>
      </c>
      <c r="AV9" s="176">
        <v>0.05</v>
      </c>
      <c r="AW9" s="287">
        <v>570</v>
      </c>
    </row>
    <row r="10" spans="1:49" x14ac:dyDescent="0.35">
      <c r="B10" s="41"/>
      <c r="C10" s="41"/>
      <c r="D10" s="41"/>
      <c r="E10" s="41"/>
      <c r="F10" s="41"/>
      <c r="G10" s="41"/>
      <c r="H10" s="41"/>
      <c r="I10" s="41"/>
      <c r="M10" s="41"/>
      <c r="U10" s="73"/>
      <c r="V10" s="153" t="s">
        <v>48</v>
      </c>
      <c r="W10" s="160">
        <v>4.4999999999999998E-2</v>
      </c>
      <c r="X10" s="186">
        <v>0.33600000000000002</v>
      </c>
      <c r="Y10" s="189">
        <v>0.40799999999999997</v>
      </c>
      <c r="Z10" s="190">
        <v>0.307</v>
      </c>
      <c r="AA10" s="156">
        <v>4.2999999999999997E-2</v>
      </c>
      <c r="AB10" s="156">
        <v>4.2999999999999997E-2</v>
      </c>
      <c r="AC10" s="156">
        <v>4.2999999999999997E-2</v>
      </c>
      <c r="AD10" s="180">
        <v>0.50900000000000001</v>
      </c>
      <c r="AE10" s="180">
        <v>0.54900000000000004</v>
      </c>
      <c r="AF10" s="191">
        <v>0.51</v>
      </c>
      <c r="AG10" s="192">
        <v>0.39200000000000002</v>
      </c>
      <c r="AH10" s="156">
        <v>4.3999999999999997E-2</v>
      </c>
      <c r="AI10" s="286">
        <v>570</v>
      </c>
      <c r="AJ10" s="155" t="s">
        <v>48</v>
      </c>
      <c r="AK10" s="169">
        <v>4.1000000000000002E-2</v>
      </c>
      <c r="AL10" s="193">
        <v>0.60099999999999998</v>
      </c>
      <c r="AM10" s="183">
        <v>0.52800000000000002</v>
      </c>
      <c r="AN10" s="183">
        <v>0.53800000000000003</v>
      </c>
      <c r="AO10" s="158">
        <v>4.3999999999999997E-2</v>
      </c>
      <c r="AP10" s="158">
        <v>4.2000000000000003E-2</v>
      </c>
      <c r="AQ10" s="158">
        <v>4.2999999999999997E-2</v>
      </c>
      <c r="AR10" s="184">
        <v>0.32900000000000001</v>
      </c>
      <c r="AS10" s="187">
        <v>0.48499999999999999</v>
      </c>
      <c r="AT10" s="187">
        <v>0.48</v>
      </c>
      <c r="AU10" s="194">
        <v>0.59799999999999998</v>
      </c>
      <c r="AV10" s="176">
        <v>4.2999999999999997E-2</v>
      </c>
      <c r="AW10" s="287">
        <v>570</v>
      </c>
    </row>
    <row r="11" spans="1:49" x14ac:dyDescent="0.35">
      <c r="U11" s="73"/>
      <c r="V11" s="153" t="s">
        <v>49</v>
      </c>
      <c r="W11" s="160">
        <v>4.3999999999999997E-2</v>
      </c>
      <c r="X11" s="195">
        <v>0.41599999999999998</v>
      </c>
      <c r="Y11" s="179">
        <v>0.34799999999999998</v>
      </c>
      <c r="Z11" s="189">
        <v>0.40799999999999997</v>
      </c>
      <c r="AA11" s="156">
        <v>5.7000000000000002E-2</v>
      </c>
      <c r="AB11" s="156">
        <v>0.05</v>
      </c>
      <c r="AC11" s="156">
        <v>5.2999999999999999E-2</v>
      </c>
      <c r="AD11" s="196">
        <v>0.58199999999999996</v>
      </c>
      <c r="AE11" s="180">
        <v>0.52100000000000002</v>
      </c>
      <c r="AF11" s="191">
        <v>0.53600000000000003</v>
      </c>
      <c r="AG11" s="168">
        <v>0.437</v>
      </c>
      <c r="AH11" s="156">
        <v>4.3999999999999997E-2</v>
      </c>
      <c r="AI11" s="286">
        <v>570</v>
      </c>
      <c r="AJ11" s="155" t="s">
        <v>49</v>
      </c>
      <c r="AK11" s="169">
        <v>4.1000000000000002E-2</v>
      </c>
      <c r="AL11" s="197">
        <v>0.501</v>
      </c>
      <c r="AM11" s="187">
        <v>0.48399999999999999</v>
      </c>
      <c r="AN11" s="158">
        <v>5.0999999999999997E-2</v>
      </c>
      <c r="AO11" s="158">
        <v>3.9E-2</v>
      </c>
      <c r="AP11" s="158">
        <v>0.04</v>
      </c>
      <c r="AQ11" s="158">
        <v>4.2000000000000003E-2</v>
      </c>
      <c r="AR11" s="187">
        <v>0.48499999999999999</v>
      </c>
      <c r="AS11" s="187">
        <v>0.41599999999999998</v>
      </c>
      <c r="AT11" s="184">
        <v>0.37</v>
      </c>
      <c r="AU11" s="188">
        <v>0.55900000000000005</v>
      </c>
      <c r="AV11" s="176">
        <v>4.2999999999999997E-2</v>
      </c>
      <c r="AW11" s="287">
        <v>570</v>
      </c>
    </row>
    <row r="12" spans="1:49" ht="15" thickBot="1" x14ac:dyDescent="0.4">
      <c r="U12" s="73"/>
      <c r="V12" s="153" t="s">
        <v>50</v>
      </c>
      <c r="W12" s="160">
        <v>4.2000000000000003E-2</v>
      </c>
      <c r="X12" s="198">
        <v>0.56100000000000005</v>
      </c>
      <c r="Y12" s="199">
        <v>0.374</v>
      </c>
      <c r="Z12" s="200">
        <v>0.33200000000000002</v>
      </c>
      <c r="AA12" s="201">
        <v>0.05</v>
      </c>
      <c r="AB12" s="201">
        <v>5.3999999999999999E-2</v>
      </c>
      <c r="AC12" s="201">
        <v>5.3999999999999999E-2</v>
      </c>
      <c r="AD12" s="202">
        <v>0.60399999999999998</v>
      </c>
      <c r="AE12" s="203">
        <v>0.52200000000000002</v>
      </c>
      <c r="AF12" s="204">
        <v>0.58299999999999996</v>
      </c>
      <c r="AG12" s="168">
        <v>0.42499999999999999</v>
      </c>
      <c r="AH12" s="156">
        <v>4.2999999999999997E-2</v>
      </c>
      <c r="AI12" s="286">
        <v>570</v>
      </c>
      <c r="AJ12" s="155" t="s">
        <v>50</v>
      </c>
      <c r="AK12" s="169">
        <v>4.2999999999999997E-2</v>
      </c>
      <c r="AL12" s="205">
        <v>0.45300000000000001</v>
      </c>
      <c r="AM12" s="206">
        <v>0.51</v>
      </c>
      <c r="AN12" s="206">
        <v>0.502</v>
      </c>
      <c r="AO12" s="207">
        <v>4.2000000000000003E-2</v>
      </c>
      <c r="AP12" s="207">
        <v>4.2999999999999997E-2</v>
      </c>
      <c r="AQ12" s="207">
        <v>4.2000000000000003E-2</v>
      </c>
      <c r="AR12" s="208">
        <v>0.39100000000000001</v>
      </c>
      <c r="AS12" s="209">
        <v>0.40500000000000003</v>
      </c>
      <c r="AT12" s="209">
        <v>0.46</v>
      </c>
      <c r="AU12" s="210">
        <v>0.45800000000000002</v>
      </c>
      <c r="AV12" s="176">
        <v>4.2000000000000003E-2</v>
      </c>
      <c r="AW12" s="287">
        <v>570</v>
      </c>
    </row>
    <row r="13" spans="1:49" x14ac:dyDescent="0.35">
      <c r="U13" s="73"/>
      <c r="V13" s="153" t="s">
        <v>51</v>
      </c>
      <c r="W13" s="156">
        <v>4.2999999999999997E-2</v>
      </c>
      <c r="X13" s="211">
        <v>4.2999999999999997E-2</v>
      </c>
      <c r="Y13" s="211">
        <v>4.2999999999999997E-2</v>
      </c>
      <c r="Z13" s="211">
        <v>4.2999999999999997E-2</v>
      </c>
      <c r="AA13" s="211">
        <v>4.2000000000000003E-2</v>
      </c>
      <c r="AB13" s="211">
        <v>4.4999999999999998E-2</v>
      </c>
      <c r="AC13" s="211">
        <v>4.3999999999999997E-2</v>
      </c>
      <c r="AD13" s="211">
        <v>4.2999999999999997E-2</v>
      </c>
      <c r="AE13" s="211">
        <v>4.2999999999999997E-2</v>
      </c>
      <c r="AF13" s="211">
        <v>4.4999999999999998E-2</v>
      </c>
      <c r="AG13" s="156">
        <v>4.3999999999999997E-2</v>
      </c>
      <c r="AH13" s="156">
        <v>4.5999999999999999E-2</v>
      </c>
      <c r="AI13" s="286">
        <v>570</v>
      </c>
      <c r="AJ13" s="155" t="s">
        <v>51</v>
      </c>
      <c r="AK13" s="158">
        <v>4.2000000000000003E-2</v>
      </c>
      <c r="AL13" s="212">
        <v>4.9000000000000002E-2</v>
      </c>
      <c r="AM13" s="212">
        <v>4.1000000000000002E-2</v>
      </c>
      <c r="AN13" s="212">
        <v>4.2000000000000003E-2</v>
      </c>
      <c r="AO13" s="212">
        <v>0.04</v>
      </c>
      <c r="AP13" s="212">
        <v>4.2000000000000003E-2</v>
      </c>
      <c r="AQ13" s="212">
        <v>4.2000000000000003E-2</v>
      </c>
      <c r="AR13" s="212">
        <v>0.04</v>
      </c>
      <c r="AS13" s="212">
        <v>4.2999999999999997E-2</v>
      </c>
      <c r="AT13" s="212">
        <v>4.3999999999999997E-2</v>
      </c>
      <c r="AU13" s="212">
        <v>4.3999999999999997E-2</v>
      </c>
      <c r="AV13" s="158">
        <v>4.2999999999999997E-2</v>
      </c>
      <c r="AW13" s="287">
        <v>570</v>
      </c>
    </row>
    <row r="14" spans="1:49" x14ac:dyDescent="0.35">
      <c r="A14" t="s">
        <v>52</v>
      </c>
      <c r="B14" s="40"/>
      <c r="C14" s="40"/>
      <c r="D14" s="40"/>
      <c r="E14" s="40"/>
      <c r="F14" s="40"/>
      <c r="G14" s="40"/>
      <c r="H14" s="40"/>
      <c r="I14" s="40"/>
      <c r="M14" s="40"/>
      <c r="U14" s="73"/>
      <c r="AW14" s="74"/>
    </row>
    <row r="15" spans="1:49" x14ac:dyDescent="0.35">
      <c r="B15" s="41" t="s">
        <v>34</v>
      </c>
      <c r="C15" s="41"/>
      <c r="D15" s="41"/>
      <c r="E15" s="41"/>
      <c r="F15" s="41" t="s">
        <v>6</v>
      </c>
      <c r="G15" s="41"/>
      <c r="H15" s="41"/>
      <c r="M15" s="41"/>
      <c r="U15" s="289" t="s">
        <v>53</v>
      </c>
      <c r="AW15" s="74"/>
    </row>
    <row r="16" spans="1:49" x14ac:dyDescent="0.35">
      <c r="B16" s="2">
        <v>0.50800000000000001</v>
      </c>
      <c r="C16" s="2">
        <v>0.46100000000000002</v>
      </c>
      <c r="D16" s="30">
        <v>0.443</v>
      </c>
      <c r="E16" s="41"/>
      <c r="F16" s="9">
        <v>0.77</v>
      </c>
      <c r="G16" s="2">
        <v>0.45900000000000002</v>
      </c>
      <c r="H16" s="31">
        <v>0.47699999999999998</v>
      </c>
      <c r="L16">
        <f t="shared" ref="L16:L21" si="5">AVERAGE(F16:H16)</f>
        <v>0.56866666666666665</v>
      </c>
      <c r="M16" s="41"/>
      <c r="N16">
        <f t="shared" ref="N16:N21" si="6">MAX(Z30-B16,Z30-C16,Z30-D16)</f>
        <v>2.7666666666666728E-2</v>
      </c>
      <c r="O16">
        <f t="shared" ref="O16:O21" si="7">MIN(Z30-B16,Z30-C16,Z30-D16)</f>
        <v>-3.7333333333333274E-2</v>
      </c>
      <c r="Q16">
        <f t="shared" si="3"/>
        <v>-0.45900000000000002</v>
      </c>
      <c r="R16">
        <f t="shared" si="4"/>
        <v>-0.20133333333333336</v>
      </c>
      <c r="U16" s="73"/>
      <c r="X16" s="344" t="s">
        <v>34</v>
      </c>
      <c r="Y16" s="344"/>
      <c r="Z16" s="344"/>
      <c r="AA16" s="344" t="s">
        <v>41</v>
      </c>
      <c r="AB16" s="344"/>
      <c r="AC16" s="344"/>
      <c r="AD16" s="344" t="s">
        <v>42</v>
      </c>
      <c r="AE16" s="344"/>
      <c r="AF16" s="344"/>
      <c r="AG16" t="s">
        <v>43</v>
      </c>
      <c r="AL16" s="344" t="s">
        <v>34</v>
      </c>
      <c r="AM16" s="344"/>
      <c r="AN16" s="344"/>
      <c r="AO16" s="344" t="s">
        <v>41</v>
      </c>
      <c r="AP16" s="344"/>
      <c r="AQ16" s="344"/>
      <c r="AR16" s="344" t="s">
        <v>42</v>
      </c>
      <c r="AS16" s="344"/>
      <c r="AT16" s="344"/>
      <c r="AU16" t="s">
        <v>43</v>
      </c>
      <c r="AW16" s="74"/>
    </row>
    <row r="17" spans="1:49" x14ac:dyDescent="0.35">
      <c r="B17" s="8">
        <v>0.42799999999999999</v>
      </c>
      <c r="C17" s="8">
        <v>0.40699999999999997</v>
      </c>
      <c r="D17" s="30">
        <v>0.438</v>
      </c>
      <c r="E17" s="41"/>
      <c r="F17" s="8">
        <v>0.442</v>
      </c>
      <c r="G17" s="2">
        <v>0.47299999999999998</v>
      </c>
      <c r="H17" s="21">
        <v>0.36299999999999999</v>
      </c>
      <c r="L17">
        <f t="shared" si="5"/>
        <v>0.42599999999999999</v>
      </c>
      <c r="M17" s="41"/>
      <c r="N17">
        <f t="shared" si="6"/>
        <v>1.7333333333333312E-2</v>
      </c>
      <c r="O17">
        <f t="shared" si="7"/>
        <v>-1.3666666666666716E-2</v>
      </c>
      <c r="Q17">
        <f t="shared" si="3"/>
        <v>-0.36299999999999999</v>
      </c>
      <c r="R17">
        <f t="shared" si="4"/>
        <v>-4.6999999999999986E-2</v>
      </c>
      <c r="U17" s="73"/>
      <c r="V17" s="152"/>
      <c r="W17" s="153">
        <v>1</v>
      </c>
      <c r="X17" s="153">
        <v>2</v>
      </c>
      <c r="Y17" s="153">
        <v>3</v>
      </c>
      <c r="Z17" s="153">
        <v>4</v>
      </c>
      <c r="AA17" s="153">
        <v>5</v>
      </c>
      <c r="AB17" s="153">
        <v>6</v>
      </c>
      <c r="AC17" s="153">
        <v>7</v>
      </c>
      <c r="AD17" s="153">
        <v>8</v>
      </c>
      <c r="AE17" s="153">
        <v>9</v>
      </c>
      <c r="AF17" s="153">
        <v>10</v>
      </c>
      <c r="AG17" s="153">
        <v>11</v>
      </c>
      <c r="AH17" s="153">
        <v>12</v>
      </c>
      <c r="AJ17" s="154"/>
      <c r="AK17" s="155">
        <v>1</v>
      </c>
      <c r="AL17" s="155">
        <v>2</v>
      </c>
      <c r="AM17" s="155">
        <v>3</v>
      </c>
      <c r="AN17" s="155">
        <v>4</v>
      </c>
      <c r="AO17" s="155">
        <v>5</v>
      </c>
      <c r="AP17" s="155">
        <v>6</v>
      </c>
      <c r="AQ17" s="155">
        <v>7</v>
      </c>
      <c r="AR17" s="155">
        <v>8</v>
      </c>
      <c r="AS17" s="155">
        <v>9</v>
      </c>
      <c r="AT17" s="155">
        <v>10</v>
      </c>
      <c r="AU17" s="155">
        <v>11</v>
      </c>
      <c r="AV17" s="155">
        <v>12</v>
      </c>
      <c r="AW17" s="285"/>
    </row>
    <row r="18" spans="1:49" ht="15" thickBot="1" x14ac:dyDescent="0.4">
      <c r="B18" s="8">
        <v>0.435</v>
      </c>
      <c r="C18" s="10">
        <v>0.39</v>
      </c>
      <c r="D18" s="30">
        <v>0.40699999999999997</v>
      </c>
      <c r="E18" s="41"/>
      <c r="F18" s="8">
        <v>0.45600000000000002</v>
      </c>
      <c r="G18" s="8">
        <v>0.41899999999999998</v>
      </c>
      <c r="H18" s="30">
        <v>0.436</v>
      </c>
      <c r="L18">
        <f t="shared" si="5"/>
        <v>0.437</v>
      </c>
      <c r="M18" s="41"/>
      <c r="N18">
        <f t="shared" si="6"/>
        <v>2.0666666666666667E-2</v>
      </c>
      <c r="O18">
        <f t="shared" si="7"/>
        <v>-2.4333333333333318E-2</v>
      </c>
      <c r="Q18">
        <f t="shared" si="3"/>
        <v>-0.41899999999999998</v>
      </c>
      <c r="R18">
        <f t="shared" si="4"/>
        <v>-1.9000000000000017E-2</v>
      </c>
      <c r="U18" s="73"/>
      <c r="V18" s="153" t="s">
        <v>44</v>
      </c>
      <c r="W18" s="156">
        <v>4.3999999999999997E-2</v>
      </c>
      <c r="X18" s="157">
        <v>4.2999999999999997E-2</v>
      </c>
      <c r="Y18" s="157">
        <v>4.3999999999999997E-2</v>
      </c>
      <c r="Z18" s="157">
        <v>4.3999999999999997E-2</v>
      </c>
      <c r="AA18" s="157">
        <v>4.2000000000000003E-2</v>
      </c>
      <c r="AB18" s="157">
        <v>4.8000000000000001E-2</v>
      </c>
      <c r="AC18" s="157">
        <v>4.4999999999999998E-2</v>
      </c>
      <c r="AD18" s="157">
        <v>4.2000000000000003E-2</v>
      </c>
      <c r="AE18" s="157">
        <v>4.2999999999999997E-2</v>
      </c>
      <c r="AF18" s="157">
        <v>4.2999999999999997E-2</v>
      </c>
      <c r="AG18" s="156">
        <v>4.2999999999999997E-2</v>
      </c>
      <c r="AH18" s="156">
        <v>5.3999999999999999E-2</v>
      </c>
      <c r="AI18" s="286">
        <v>570</v>
      </c>
      <c r="AJ18" s="155" t="s">
        <v>44</v>
      </c>
      <c r="AK18" s="158">
        <v>4.7E-2</v>
      </c>
      <c r="AL18" s="159">
        <v>4.8000000000000001E-2</v>
      </c>
      <c r="AM18" s="159">
        <v>4.5999999999999999E-2</v>
      </c>
      <c r="AN18" s="159">
        <v>4.8000000000000001E-2</v>
      </c>
      <c r="AO18" s="159">
        <v>4.2999999999999997E-2</v>
      </c>
      <c r="AP18" s="159">
        <v>4.4999999999999998E-2</v>
      </c>
      <c r="AQ18" s="159">
        <v>4.5999999999999999E-2</v>
      </c>
      <c r="AR18" s="159">
        <v>4.2999999999999997E-2</v>
      </c>
      <c r="AS18" s="159">
        <v>4.2999999999999997E-2</v>
      </c>
      <c r="AT18" s="159">
        <v>4.2999999999999997E-2</v>
      </c>
      <c r="AU18" s="159">
        <v>0.04</v>
      </c>
      <c r="AV18" s="158">
        <v>4.2000000000000003E-2</v>
      </c>
      <c r="AW18" s="287">
        <v>570</v>
      </c>
    </row>
    <row r="19" spans="1:49" x14ac:dyDescent="0.35">
      <c r="B19" s="8">
        <v>0.45500000000000002</v>
      </c>
      <c r="C19" s="2">
        <v>0.46400000000000002</v>
      </c>
      <c r="D19" s="31">
        <v>0.46400000000000002</v>
      </c>
      <c r="E19" s="41"/>
      <c r="F19" s="5">
        <v>0.72299999999999998</v>
      </c>
      <c r="G19" s="6">
        <v>0.64100000000000001</v>
      </c>
      <c r="H19" s="19">
        <v>0.871</v>
      </c>
      <c r="L19">
        <f t="shared" si="5"/>
        <v>0.745</v>
      </c>
      <c r="M19" s="41"/>
      <c r="N19">
        <f t="shared" si="6"/>
        <v>6.0000000000000053E-3</v>
      </c>
      <c r="O19">
        <f t="shared" si="7"/>
        <v>-3.0000000000000027E-3</v>
      </c>
      <c r="Q19">
        <f t="shared" si="3"/>
        <v>-0.64100000000000001</v>
      </c>
      <c r="R19">
        <f t="shared" si="4"/>
        <v>-0.126</v>
      </c>
      <c r="U19" s="73"/>
      <c r="V19" s="153" t="s">
        <v>45</v>
      </c>
      <c r="W19" s="160">
        <v>4.2000000000000003E-2</v>
      </c>
      <c r="X19" s="161">
        <v>0.50800000000000001</v>
      </c>
      <c r="Y19" s="213">
        <v>0.46100000000000002</v>
      </c>
      <c r="Z19" s="214">
        <v>0.443</v>
      </c>
      <c r="AA19" s="164">
        <v>4.2000000000000003E-2</v>
      </c>
      <c r="AB19" s="164">
        <v>4.3999999999999997E-2</v>
      </c>
      <c r="AC19" s="164">
        <v>4.3999999999999997E-2</v>
      </c>
      <c r="AD19" s="215">
        <v>0.77</v>
      </c>
      <c r="AE19" s="213">
        <v>0.45900000000000002</v>
      </c>
      <c r="AF19" s="216">
        <v>0.47699999999999998</v>
      </c>
      <c r="AG19" s="217">
        <v>0.41899999999999998</v>
      </c>
      <c r="AH19" s="156">
        <v>4.8000000000000001E-2</v>
      </c>
      <c r="AI19" s="286">
        <v>570</v>
      </c>
      <c r="AJ19" s="155" t="s">
        <v>45</v>
      </c>
      <c r="AK19" s="169">
        <v>4.2999999999999997E-2</v>
      </c>
      <c r="AL19" s="218">
        <v>0.66900000000000004</v>
      </c>
      <c r="AM19" s="219">
        <v>0.69499999999999995</v>
      </c>
      <c r="AN19" s="219">
        <v>0.69699999999999995</v>
      </c>
      <c r="AO19" s="172">
        <v>4.2999999999999997E-2</v>
      </c>
      <c r="AP19" s="172">
        <v>4.3999999999999997E-2</v>
      </c>
      <c r="AQ19" s="172">
        <v>4.4999999999999998E-2</v>
      </c>
      <c r="AR19" s="220">
        <v>0.57699999999999996</v>
      </c>
      <c r="AS19" s="220">
        <v>0.56100000000000005</v>
      </c>
      <c r="AT19" s="221">
        <v>0.61</v>
      </c>
      <c r="AU19" s="222">
        <v>0.35699999999999998</v>
      </c>
      <c r="AV19" s="176">
        <v>4.1000000000000002E-2</v>
      </c>
      <c r="AW19" s="287">
        <v>570</v>
      </c>
    </row>
    <row r="20" spans="1:49" x14ac:dyDescent="0.35">
      <c r="B20" s="8">
        <v>0.42299999999999999</v>
      </c>
      <c r="C20" s="8">
        <v>0.39800000000000002</v>
      </c>
      <c r="D20" s="31">
        <v>0.46500000000000002</v>
      </c>
      <c r="E20" s="41"/>
      <c r="F20" s="6">
        <v>0.67700000000000005</v>
      </c>
      <c r="G20" s="6">
        <v>0.65500000000000003</v>
      </c>
      <c r="H20" s="31">
        <v>0.51300000000000001</v>
      </c>
      <c r="L20">
        <f t="shared" si="5"/>
        <v>0.6150000000000001</v>
      </c>
      <c r="M20" s="41"/>
      <c r="N20">
        <f t="shared" si="6"/>
        <v>3.0666666666666675E-2</v>
      </c>
      <c r="O20">
        <f t="shared" si="7"/>
        <v>-3.6333333333333329E-2</v>
      </c>
      <c r="Q20">
        <f t="shared" si="3"/>
        <v>-0.51300000000000001</v>
      </c>
      <c r="R20">
        <f t="shared" si="4"/>
        <v>-6.1999999999999944E-2</v>
      </c>
      <c r="U20" s="73"/>
      <c r="V20" s="153" t="s">
        <v>46</v>
      </c>
      <c r="W20" s="160">
        <v>4.5999999999999999E-2</v>
      </c>
      <c r="X20" s="186">
        <v>0.42799999999999999</v>
      </c>
      <c r="Y20" s="190">
        <v>0.40699999999999997</v>
      </c>
      <c r="Z20" s="190">
        <v>0.438</v>
      </c>
      <c r="AA20" s="156">
        <v>4.3999999999999997E-2</v>
      </c>
      <c r="AB20" s="156">
        <v>4.2999999999999997E-2</v>
      </c>
      <c r="AC20" s="156">
        <v>4.2999999999999997E-2</v>
      </c>
      <c r="AD20" s="190">
        <v>0.442</v>
      </c>
      <c r="AE20" s="179">
        <v>0.47299999999999998</v>
      </c>
      <c r="AF20" s="223">
        <v>0.36299999999999999</v>
      </c>
      <c r="AG20" s="217">
        <v>0.41899999999999998</v>
      </c>
      <c r="AH20" s="156">
        <v>4.2999999999999997E-2</v>
      </c>
      <c r="AI20" s="286">
        <v>570</v>
      </c>
      <c r="AJ20" s="155" t="s">
        <v>46</v>
      </c>
      <c r="AK20" s="169">
        <v>5.5E-2</v>
      </c>
      <c r="AL20" s="224">
        <v>0.67600000000000005</v>
      </c>
      <c r="AM20" s="225">
        <v>0.64100000000000001</v>
      </c>
      <c r="AN20" s="226">
        <v>0.56899999999999995</v>
      </c>
      <c r="AO20" s="158">
        <v>4.4999999999999998E-2</v>
      </c>
      <c r="AP20" s="158">
        <v>4.4999999999999998E-2</v>
      </c>
      <c r="AQ20" s="158">
        <v>4.3999999999999997E-2</v>
      </c>
      <c r="AR20" s="227">
        <v>0.72499999999999998</v>
      </c>
      <c r="AS20" s="226">
        <v>0.56299999999999994</v>
      </c>
      <c r="AT20" s="226">
        <v>0.57599999999999996</v>
      </c>
      <c r="AU20" s="188">
        <v>0.36399999999999999</v>
      </c>
      <c r="AV20" s="176">
        <v>4.3999999999999997E-2</v>
      </c>
      <c r="AW20" s="287">
        <v>570</v>
      </c>
    </row>
    <row r="21" spans="1:49" x14ac:dyDescent="0.35">
      <c r="B21" s="47">
        <v>0.44600000000000001</v>
      </c>
      <c r="C21" s="51">
        <v>0.36899999999999999</v>
      </c>
      <c r="D21" s="44">
        <v>0.40899999999999997</v>
      </c>
      <c r="E21" s="41"/>
      <c r="F21" s="52">
        <v>0.60299999999999998</v>
      </c>
      <c r="G21" s="53">
        <v>0.63700000000000001</v>
      </c>
      <c r="H21" s="23">
        <v>0.57199999999999995</v>
      </c>
      <c r="L21">
        <f t="shared" si="5"/>
        <v>0.60399999999999998</v>
      </c>
      <c r="M21" s="41"/>
      <c r="N21">
        <f t="shared" si="6"/>
        <v>3.8999999999999979E-2</v>
      </c>
      <c r="O21">
        <f t="shared" si="7"/>
        <v>-3.8000000000000034E-2</v>
      </c>
      <c r="Q21">
        <f t="shared" si="3"/>
        <v>-0.57199999999999995</v>
      </c>
      <c r="R21">
        <f t="shared" si="4"/>
        <v>-3.3000000000000029E-2</v>
      </c>
      <c r="U21" s="73"/>
      <c r="V21" s="153" t="s">
        <v>47</v>
      </c>
      <c r="W21" s="160">
        <v>4.2999999999999997E-2</v>
      </c>
      <c r="X21" s="186">
        <v>0.435</v>
      </c>
      <c r="Y21" s="228">
        <v>0.39</v>
      </c>
      <c r="Z21" s="190">
        <v>0.40699999999999997</v>
      </c>
      <c r="AA21" s="156">
        <v>4.4999999999999998E-2</v>
      </c>
      <c r="AB21" s="156">
        <v>4.2999999999999997E-2</v>
      </c>
      <c r="AC21" s="156">
        <v>4.2999999999999997E-2</v>
      </c>
      <c r="AD21" s="190">
        <v>0.45600000000000002</v>
      </c>
      <c r="AE21" s="190">
        <v>0.41899999999999998</v>
      </c>
      <c r="AF21" s="229">
        <v>0.436</v>
      </c>
      <c r="AG21" s="217">
        <v>0.40799999999999997</v>
      </c>
      <c r="AH21" s="156">
        <v>4.9000000000000002E-2</v>
      </c>
      <c r="AI21" s="286">
        <v>570</v>
      </c>
      <c r="AJ21" s="155" t="s">
        <v>47</v>
      </c>
      <c r="AK21" s="169">
        <v>4.4999999999999998E-2</v>
      </c>
      <c r="AL21" s="224">
        <v>0.63800000000000001</v>
      </c>
      <c r="AM21" s="225">
        <v>0.67</v>
      </c>
      <c r="AN21" s="227">
        <v>0.70299999999999996</v>
      </c>
      <c r="AO21" s="158">
        <v>4.4999999999999998E-2</v>
      </c>
      <c r="AP21" s="158">
        <v>4.3999999999999997E-2</v>
      </c>
      <c r="AQ21" s="158">
        <v>4.5999999999999999E-2</v>
      </c>
      <c r="AR21" s="230">
        <v>0.51</v>
      </c>
      <c r="AS21" s="231">
        <v>0.61299999999999999</v>
      </c>
      <c r="AT21" s="226">
        <v>0.57599999999999996</v>
      </c>
      <c r="AU21" s="194">
        <v>0.36699999999999999</v>
      </c>
      <c r="AV21" s="176">
        <v>4.1000000000000002E-2</v>
      </c>
      <c r="AW21" s="287">
        <v>570</v>
      </c>
    </row>
    <row r="22" spans="1:49" x14ac:dyDescent="0.35">
      <c r="B22" s="41"/>
      <c r="C22" s="41"/>
      <c r="D22" s="41"/>
      <c r="E22" s="41"/>
      <c r="F22" s="41"/>
      <c r="G22" s="41"/>
      <c r="H22" s="41"/>
      <c r="M22" s="41"/>
      <c r="U22" s="73"/>
      <c r="V22" s="153" t="s">
        <v>48</v>
      </c>
      <c r="W22" s="160">
        <v>4.5999999999999999E-2</v>
      </c>
      <c r="X22" s="186">
        <v>0.45500000000000002</v>
      </c>
      <c r="Y22" s="179">
        <v>0.46400000000000002</v>
      </c>
      <c r="Z22" s="179">
        <v>0.46400000000000002</v>
      </c>
      <c r="AA22" s="156">
        <v>4.3999999999999997E-2</v>
      </c>
      <c r="AB22" s="156">
        <v>4.2000000000000003E-2</v>
      </c>
      <c r="AC22" s="156">
        <v>4.2999999999999997E-2</v>
      </c>
      <c r="AD22" s="180">
        <v>0.72299999999999998</v>
      </c>
      <c r="AE22" s="178">
        <v>0.64100000000000001</v>
      </c>
      <c r="AF22" s="232">
        <v>0.871</v>
      </c>
      <c r="AG22" s="217">
        <v>0.41099999999999998</v>
      </c>
      <c r="AH22" s="156">
        <v>4.2999999999999997E-2</v>
      </c>
      <c r="AI22" s="286">
        <v>570</v>
      </c>
      <c r="AJ22" s="155" t="s">
        <v>48</v>
      </c>
      <c r="AK22" s="169">
        <v>4.5999999999999999E-2</v>
      </c>
      <c r="AL22" s="233">
        <v>0.76400000000000001</v>
      </c>
      <c r="AM22" s="231">
        <v>0.63</v>
      </c>
      <c r="AN22" s="225">
        <v>0.65600000000000003</v>
      </c>
      <c r="AO22" s="158">
        <v>4.4999999999999998E-2</v>
      </c>
      <c r="AP22" s="158">
        <v>4.8000000000000001E-2</v>
      </c>
      <c r="AQ22" s="158">
        <v>4.7E-2</v>
      </c>
      <c r="AR22" s="225">
        <v>0.68600000000000005</v>
      </c>
      <c r="AS22" s="234">
        <v>0.79800000000000004</v>
      </c>
      <c r="AT22" s="227">
        <v>0.73899999999999999</v>
      </c>
      <c r="AU22" s="194">
        <v>0.38600000000000001</v>
      </c>
      <c r="AV22" s="176">
        <v>0.04</v>
      </c>
      <c r="AW22" s="287">
        <v>570</v>
      </c>
    </row>
    <row r="23" spans="1:49" x14ac:dyDescent="0.35">
      <c r="U23" s="73"/>
      <c r="V23" s="153" t="s">
        <v>49</v>
      </c>
      <c r="W23" s="160">
        <v>4.2999999999999997E-2</v>
      </c>
      <c r="X23" s="186">
        <v>0.42299999999999999</v>
      </c>
      <c r="Y23" s="190">
        <v>0.39800000000000002</v>
      </c>
      <c r="Z23" s="179">
        <v>0.46500000000000002</v>
      </c>
      <c r="AA23" s="156">
        <v>4.8000000000000001E-2</v>
      </c>
      <c r="AB23" s="156">
        <v>4.3999999999999997E-2</v>
      </c>
      <c r="AC23" s="156">
        <v>5.8999999999999997E-2</v>
      </c>
      <c r="AD23" s="178">
        <v>0.67700000000000005</v>
      </c>
      <c r="AE23" s="178">
        <v>0.65500000000000003</v>
      </c>
      <c r="AF23" s="235">
        <v>0.51300000000000001</v>
      </c>
      <c r="AG23" s="217">
        <v>0.42399999999999999</v>
      </c>
      <c r="AH23" s="156">
        <v>4.2999999999999997E-2</v>
      </c>
      <c r="AI23" s="286">
        <v>570</v>
      </c>
      <c r="AJ23" s="155" t="s">
        <v>49</v>
      </c>
      <c r="AK23" s="169">
        <v>5.7000000000000002E-2</v>
      </c>
      <c r="AL23" s="236">
        <v>0.63400000000000001</v>
      </c>
      <c r="AM23" s="231">
        <v>0.61599999999999999</v>
      </c>
      <c r="AN23" s="237">
        <v>0.441</v>
      </c>
      <c r="AO23" s="158">
        <v>4.7E-2</v>
      </c>
      <c r="AP23" s="158">
        <v>4.4999999999999998E-2</v>
      </c>
      <c r="AQ23" s="158">
        <v>4.4999999999999998E-2</v>
      </c>
      <c r="AR23" s="230">
        <v>0.51700000000000002</v>
      </c>
      <c r="AS23" s="227">
        <v>0.70699999999999996</v>
      </c>
      <c r="AT23" s="237">
        <v>0.47199999999999998</v>
      </c>
      <c r="AU23" s="188">
        <v>0.34599999999999997</v>
      </c>
      <c r="AV23" s="176">
        <v>0.04</v>
      </c>
      <c r="AW23" s="287">
        <v>570</v>
      </c>
    </row>
    <row r="24" spans="1:49" ht="15" thickBot="1" x14ac:dyDescent="0.4">
      <c r="U24" s="73"/>
      <c r="V24" s="153" t="s">
        <v>50</v>
      </c>
      <c r="W24" s="160">
        <v>4.4999999999999998E-2</v>
      </c>
      <c r="X24" s="238">
        <v>0.44600000000000001</v>
      </c>
      <c r="Y24" s="239">
        <v>0.36899999999999999</v>
      </c>
      <c r="Z24" s="200">
        <v>0.40899999999999997</v>
      </c>
      <c r="AA24" s="201">
        <v>4.2999999999999997E-2</v>
      </c>
      <c r="AB24" s="201">
        <v>4.3999999999999997E-2</v>
      </c>
      <c r="AC24" s="201">
        <v>4.4999999999999998E-2</v>
      </c>
      <c r="AD24" s="240">
        <v>0.60299999999999998</v>
      </c>
      <c r="AE24" s="241">
        <v>0.63700000000000001</v>
      </c>
      <c r="AF24" s="242">
        <v>0.57199999999999995</v>
      </c>
      <c r="AG24" s="217">
        <v>0.41899999999999998</v>
      </c>
      <c r="AH24" s="156">
        <v>4.2999999999999997E-2</v>
      </c>
      <c r="AI24" s="286">
        <v>570</v>
      </c>
      <c r="AJ24" s="155" t="s">
        <v>50</v>
      </c>
      <c r="AK24" s="169">
        <v>4.4999999999999998E-2</v>
      </c>
      <c r="AL24" s="243">
        <v>0.6</v>
      </c>
      <c r="AM24" s="244">
        <v>0.67200000000000004</v>
      </c>
      <c r="AN24" s="245">
        <v>0.54500000000000004</v>
      </c>
      <c r="AO24" s="207">
        <v>4.3999999999999997E-2</v>
      </c>
      <c r="AP24" s="207">
        <v>4.4999999999999998E-2</v>
      </c>
      <c r="AQ24" s="207">
        <v>4.4999999999999998E-2</v>
      </c>
      <c r="AR24" s="246">
        <v>0.49099999999999999</v>
      </c>
      <c r="AS24" s="247">
        <v>0.60099999999999998</v>
      </c>
      <c r="AT24" s="248">
        <v>0.46100000000000002</v>
      </c>
      <c r="AU24" s="249">
        <v>0.219</v>
      </c>
      <c r="AV24" s="176">
        <v>0.04</v>
      </c>
      <c r="AW24" s="287">
        <v>570</v>
      </c>
    </row>
    <row r="25" spans="1:49" x14ac:dyDescent="0.35">
      <c r="U25" s="73"/>
      <c r="V25" s="153" t="s">
        <v>51</v>
      </c>
      <c r="W25" s="156">
        <v>4.3999999999999997E-2</v>
      </c>
      <c r="X25" s="211">
        <v>4.3999999999999997E-2</v>
      </c>
      <c r="Y25" s="211">
        <v>4.2999999999999997E-2</v>
      </c>
      <c r="Z25" s="211">
        <v>4.3999999999999997E-2</v>
      </c>
      <c r="AA25" s="211">
        <v>4.2999999999999997E-2</v>
      </c>
      <c r="AB25" s="211">
        <v>4.3999999999999997E-2</v>
      </c>
      <c r="AC25" s="211">
        <v>4.4999999999999998E-2</v>
      </c>
      <c r="AD25" s="211">
        <v>4.3999999999999997E-2</v>
      </c>
      <c r="AE25" s="211">
        <v>4.2000000000000003E-2</v>
      </c>
      <c r="AF25" s="211">
        <v>4.3999999999999997E-2</v>
      </c>
      <c r="AG25" s="156">
        <v>4.4999999999999998E-2</v>
      </c>
      <c r="AH25" s="156">
        <v>4.3999999999999997E-2</v>
      </c>
      <c r="AI25" s="286">
        <v>570</v>
      </c>
      <c r="AJ25" s="155" t="s">
        <v>51</v>
      </c>
      <c r="AK25" s="158">
        <v>4.2999999999999997E-2</v>
      </c>
      <c r="AL25" s="212">
        <v>4.4999999999999998E-2</v>
      </c>
      <c r="AM25" s="212">
        <v>4.5999999999999999E-2</v>
      </c>
      <c r="AN25" s="212">
        <v>4.4999999999999998E-2</v>
      </c>
      <c r="AO25" s="212">
        <v>4.2999999999999997E-2</v>
      </c>
      <c r="AP25" s="212">
        <v>4.3999999999999997E-2</v>
      </c>
      <c r="AQ25" s="212">
        <v>4.3999999999999997E-2</v>
      </c>
      <c r="AR25" s="212">
        <v>5.8000000000000003E-2</v>
      </c>
      <c r="AS25" s="212">
        <v>4.2999999999999997E-2</v>
      </c>
      <c r="AT25" s="212">
        <v>4.2000000000000003E-2</v>
      </c>
      <c r="AU25" s="212">
        <v>3.9E-2</v>
      </c>
      <c r="AV25" s="158">
        <v>0.04</v>
      </c>
      <c r="AW25" s="287">
        <v>570</v>
      </c>
    </row>
    <row r="26" spans="1:49" x14ac:dyDescent="0.35">
      <c r="A26" t="s">
        <v>54</v>
      </c>
      <c r="B26" s="40"/>
      <c r="C26" s="40"/>
      <c r="D26" s="40"/>
      <c r="E26" s="40"/>
      <c r="F26" s="40"/>
      <c r="G26" s="40"/>
      <c r="H26" s="40"/>
      <c r="M26" s="40"/>
      <c r="U26" s="73"/>
      <c r="AW26" s="74"/>
    </row>
    <row r="27" spans="1:49" ht="15" thickBot="1" x14ac:dyDescent="0.4">
      <c r="B27" s="41" t="s">
        <v>34</v>
      </c>
      <c r="C27" s="41"/>
      <c r="D27" s="41"/>
      <c r="E27" s="41"/>
      <c r="F27" s="41" t="s">
        <v>6</v>
      </c>
      <c r="G27" s="41"/>
      <c r="H27" s="41"/>
      <c r="M27" s="41"/>
      <c r="U27" s="73"/>
      <c r="W27" s="325" t="s">
        <v>55</v>
      </c>
      <c r="X27" s="325"/>
      <c r="Y27" s="325"/>
      <c r="Z27" s="325"/>
      <c r="AA27" s="325"/>
      <c r="AB27" s="325"/>
      <c r="AC27" s="325"/>
      <c r="AD27" s="325"/>
      <c r="AE27" s="325"/>
      <c r="AG27" s="325" t="s">
        <v>56</v>
      </c>
      <c r="AH27" s="325"/>
      <c r="AI27" s="325"/>
      <c r="AJ27" s="325"/>
      <c r="AK27" s="325"/>
      <c r="AL27" s="325"/>
      <c r="AM27" s="325"/>
      <c r="AN27" s="325"/>
      <c r="AO27" s="300"/>
      <c r="AW27" s="74"/>
    </row>
    <row r="28" spans="1:49" x14ac:dyDescent="0.35">
      <c r="B28" s="10">
        <v>0.52100000000000002</v>
      </c>
      <c r="C28" s="10">
        <v>0.54300000000000004</v>
      </c>
      <c r="D28" s="21">
        <v>0.53200000000000003</v>
      </c>
      <c r="E28" s="41"/>
      <c r="F28" s="11">
        <v>0.42</v>
      </c>
      <c r="G28" s="12">
        <v>0.38600000000000001</v>
      </c>
      <c r="H28" s="21">
        <v>0.54200000000000004</v>
      </c>
      <c r="L28">
        <f t="shared" ref="L28:L33" si="8">AVERAGE(F28:H28)</f>
        <v>0.44933333333333336</v>
      </c>
      <c r="M28" s="41"/>
      <c r="N28">
        <f t="shared" ref="N28:N33" si="9">MAX(AI30-B28,AI30-C28,AI30-D28)</f>
        <v>1.100000000000001E-2</v>
      </c>
      <c r="O28">
        <f t="shared" ref="O28:O33" si="10">MIN(AI30-B28,AI30-C28,AI30-D28)</f>
        <v>-1.100000000000001E-2</v>
      </c>
      <c r="Q28">
        <f t="shared" si="3"/>
        <v>-0.38600000000000001</v>
      </c>
      <c r="R28">
        <f t="shared" si="4"/>
        <v>-9.2666666666666675E-2</v>
      </c>
      <c r="U28" s="345"/>
      <c r="X28" s="322" t="s">
        <v>34</v>
      </c>
      <c r="Y28" s="323"/>
      <c r="Z28" s="323"/>
      <c r="AA28" s="324"/>
      <c r="AB28" s="322" t="s">
        <v>42</v>
      </c>
      <c r="AC28" s="323"/>
      <c r="AD28" s="323"/>
      <c r="AE28" s="324"/>
      <c r="AH28" s="326" t="s">
        <v>34</v>
      </c>
      <c r="AI28" s="327"/>
      <c r="AJ28" s="327"/>
      <c r="AK28" s="328"/>
      <c r="AL28" s="326" t="s">
        <v>42</v>
      </c>
      <c r="AM28" s="327"/>
      <c r="AN28" s="327"/>
      <c r="AO28" s="328"/>
    </row>
    <row r="29" spans="1:49" x14ac:dyDescent="0.35">
      <c r="B29" s="11">
        <v>0.48399999999999999</v>
      </c>
      <c r="C29" s="10">
        <v>0.53500000000000003</v>
      </c>
      <c r="D29" s="17">
        <v>0.32900000000000001</v>
      </c>
      <c r="E29" s="41"/>
      <c r="F29" s="12">
        <v>0.378</v>
      </c>
      <c r="G29" s="12">
        <v>0.39700000000000002</v>
      </c>
      <c r="H29" s="17">
        <v>0.33800000000000002</v>
      </c>
      <c r="L29">
        <f t="shared" si="8"/>
        <v>0.371</v>
      </c>
      <c r="M29" s="41"/>
      <c r="N29">
        <f t="shared" si="9"/>
        <v>0.12033333333333335</v>
      </c>
      <c r="O29">
        <f t="shared" si="10"/>
        <v>-8.5666666666666669E-2</v>
      </c>
      <c r="Q29">
        <f t="shared" si="3"/>
        <v>-0.33800000000000002</v>
      </c>
      <c r="R29">
        <f t="shared" si="4"/>
        <v>-2.6000000000000023E-2</v>
      </c>
      <c r="U29" s="345"/>
      <c r="W29" s="75" t="s">
        <v>58</v>
      </c>
      <c r="X29" s="309" t="s">
        <v>59</v>
      </c>
      <c r="Y29" s="144" t="s">
        <v>60</v>
      </c>
      <c r="Z29" s="144" t="s">
        <v>61</v>
      </c>
      <c r="AA29" s="310" t="s">
        <v>62</v>
      </c>
      <c r="AB29" s="309" t="s">
        <v>59</v>
      </c>
      <c r="AC29" s="144" t="s">
        <v>60</v>
      </c>
      <c r="AD29" s="144" t="s">
        <v>61</v>
      </c>
      <c r="AE29" s="310" t="s">
        <v>62</v>
      </c>
      <c r="AG29" s="75" t="s">
        <v>58</v>
      </c>
      <c r="AH29" s="309" t="s">
        <v>59</v>
      </c>
      <c r="AI29" s="144" t="s">
        <v>60</v>
      </c>
      <c r="AJ29" s="307" t="s">
        <v>61</v>
      </c>
      <c r="AK29" s="310" t="s">
        <v>62</v>
      </c>
      <c r="AL29" s="309" t="s">
        <v>59</v>
      </c>
      <c r="AM29" s="144" t="s">
        <v>60</v>
      </c>
      <c r="AN29" s="144" t="s">
        <v>61</v>
      </c>
      <c r="AO29" s="310" t="s">
        <v>62</v>
      </c>
    </row>
    <row r="30" spans="1:49" x14ac:dyDescent="0.35">
      <c r="B30" s="11">
        <v>0.45700000000000002</v>
      </c>
      <c r="C30" s="11">
        <v>0.48199999999999998</v>
      </c>
      <c r="D30" s="32">
        <v>0.48299999999999998</v>
      </c>
      <c r="E30" s="41"/>
      <c r="F30" s="12">
        <v>0.32900000000000001</v>
      </c>
      <c r="G30" s="12">
        <v>0.378</v>
      </c>
      <c r="H30" s="17">
        <v>0.38400000000000001</v>
      </c>
      <c r="L30">
        <f t="shared" si="8"/>
        <v>0.36366666666666675</v>
      </c>
      <c r="M30" s="41"/>
      <c r="N30">
        <f t="shared" si="9"/>
        <v>1.7000000000000015E-2</v>
      </c>
      <c r="O30">
        <f t="shared" si="10"/>
        <v>-8.9999999999999525E-3</v>
      </c>
      <c r="Q30">
        <f t="shared" si="3"/>
        <v>-0.32900000000000001</v>
      </c>
      <c r="R30">
        <f t="shared" si="4"/>
        <v>-2.0333333333333259E-2</v>
      </c>
      <c r="U30" s="345"/>
      <c r="V30" s="341" t="s">
        <v>63</v>
      </c>
      <c r="W30" s="146">
        <v>3.9</v>
      </c>
      <c r="X30" s="311">
        <f t="shared" ref="X30:X35" si="11">STDEV(X7:Z7)/SQRT(COUNT(X7:Z7))</f>
        <v>8.8161468025688042E-2</v>
      </c>
      <c r="Y30" s="147">
        <f t="shared" ref="Y30:Y35" si="12">AVERAGE(B4:D4)</f>
        <v>0.46066666666666672</v>
      </c>
      <c r="Z30" s="147">
        <f t="shared" ref="Z30:Z35" si="13">AVERAGE(B16:D16)</f>
        <v>0.47066666666666673</v>
      </c>
      <c r="AA30" s="312">
        <f t="shared" ref="AA30:AA35" si="14">STDEV(X19:Z19)/SQRT(COUNT(X19:Z19))</f>
        <v>1.9376388839111493E-2</v>
      </c>
      <c r="AB30" s="311">
        <f>STDEV(AD7:AF7)/SQRT(COUNT(AD7:AF7))</f>
        <v>2.358671942711266E-2</v>
      </c>
      <c r="AC30" s="147">
        <f t="shared" ref="AC30:AC35" si="15">AVERAGE(AD7:AF7)</f>
        <v>0.49499999999999994</v>
      </c>
      <c r="AD30" s="147">
        <f t="shared" ref="AD30:AD35" si="16">AVERAGE(AD19:AF19)</f>
        <v>0.56866666666666665</v>
      </c>
      <c r="AE30" s="311">
        <f t="shared" ref="AE30:AE35" si="17">STDEV(AD19:AF19)/SQRT(COUNT(AD19:AF19))</f>
        <v>0.10080068341919998</v>
      </c>
      <c r="AF30" s="346" t="s">
        <v>64</v>
      </c>
      <c r="AG30" s="283">
        <v>3.9</v>
      </c>
      <c r="AH30" s="311">
        <f>STDEV(AL7:AN7)/SQRT(COUNT(AL7:AN7))</f>
        <v>6.3508529610858894E-3</v>
      </c>
      <c r="AI30" s="147">
        <f t="shared" ref="AI30:AI35" si="18">AVERAGE(B28:D28)</f>
        <v>0.53200000000000003</v>
      </c>
      <c r="AJ30" s="308">
        <f t="shared" ref="AJ30:AJ35" si="19">AVERAGE(B40:D40)</f>
        <v>0.68699999999999994</v>
      </c>
      <c r="AK30" s="316">
        <f>STDEV(AL19:AN19)/SQRT(COUNT(AO7:AQ7))</f>
        <v>9.0184995056457606E-3</v>
      </c>
      <c r="AL30" s="311">
        <f>STDEV(AR7:AT7)/SQRT(COUNT(AR7:AT7))</f>
        <v>4.7361493970430275E-2</v>
      </c>
      <c r="AM30" s="147">
        <f>AVERAGE(AR7:AT7)</f>
        <v>0.44933333333333336</v>
      </c>
      <c r="AN30" s="147">
        <f t="shared" ref="AN30:AN35" si="20">AVERAGE(AR19:AT19)</f>
        <v>0.58266666666666656</v>
      </c>
      <c r="AO30" s="311">
        <f>STDEV(AR19:AT19)/SQRT(COUNT(AU7:AW7))</f>
        <v>1.442605667225492E-2</v>
      </c>
    </row>
    <row r="31" spans="1:49" x14ac:dyDescent="0.35">
      <c r="B31" s="8">
        <v>0.60099999999999998</v>
      </c>
      <c r="C31" s="10">
        <v>0.52800000000000002</v>
      </c>
      <c r="D31" s="21">
        <v>0.53800000000000003</v>
      </c>
      <c r="E31" s="41"/>
      <c r="F31" s="12">
        <v>0.32900000000000001</v>
      </c>
      <c r="G31" s="11">
        <v>0.48499999999999999</v>
      </c>
      <c r="H31" s="32">
        <v>0.48</v>
      </c>
      <c r="L31">
        <f t="shared" si="8"/>
        <v>0.43133333333333335</v>
      </c>
      <c r="M31" s="41"/>
      <c r="N31">
        <f t="shared" si="9"/>
        <v>2.7666666666666617E-2</v>
      </c>
      <c r="O31">
        <f t="shared" si="10"/>
        <v>-4.5333333333333337E-2</v>
      </c>
      <c r="Q31">
        <f t="shared" si="3"/>
        <v>-0.32900000000000001</v>
      </c>
      <c r="R31">
        <f t="shared" si="4"/>
        <v>-5.366666666666664E-2</v>
      </c>
      <c r="U31" s="349"/>
      <c r="V31" s="342"/>
      <c r="W31" s="146">
        <v>2.97</v>
      </c>
      <c r="X31" s="311">
        <f t="shared" si="11"/>
        <v>4.4185216230469268E-2</v>
      </c>
      <c r="Y31" s="147">
        <f t="shared" si="12"/>
        <v>0.39900000000000002</v>
      </c>
      <c r="Z31" s="147">
        <f t="shared" si="13"/>
        <v>0.42433333333333328</v>
      </c>
      <c r="AA31" s="312">
        <f t="shared" si="14"/>
        <v>9.134793070696489E-3</v>
      </c>
      <c r="AB31" s="311">
        <f t="shared" ref="AB31:AB35" si="21">STDEV(AD8:AF8)/SQRT(COUNT(AD8:AF8))</f>
        <v>8.1717671147541835E-3</v>
      </c>
      <c r="AC31" s="147">
        <f t="shared" si="15"/>
        <v>0.50966666666666671</v>
      </c>
      <c r="AD31" s="147">
        <f t="shared" si="16"/>
        <v>0.42599999999999999</v>
      </c>
      <c r="AE31" s="311">
        <f t="shared" si="17"/>
        <v>3.2746501085357552E-2</v>
      </c>
      <c r="AF31" s="347"/>
      <c r="AG31" s="283">
        <v>2.97</v>
      </c>
      <c r="AH31" s="311">
        <f t="shared" ref="AH31:AH35" si="22">STDEV(AL8:AN8)/SQRT(COUNT(AL8:AN8))</f>
        <v>6.1941728889156486E-2</v>
      </c>
      <c r="AI31" s="147">
        <f t="shared" si="18"/>
        <v>0.44933333333333336</v>
      </c>
      <c r="AJ31" s="308">
        <f t="shared" si="19"/>
        <v>0.62866666666666671</v>
      </c>
      <c r="AK31" s="316">
        <f t="shared" ref="AK31:AL35" si="23">STDEV(AL20:AN20)/SQRT(COUNT(AO8:AQ8))</f>
        <v>3.1497795337310716E-2</v>
      </c>
      <c r="AL31" s="311">
        <f t="shared" si="23"/>
        <v>0.18782024503350137</v>
      </c>
      <c r="AM31" s="147">
        <f t="shared" ref="AM31:AM34" si="24">AVERAGE(AR8:AT8)</f>
        <v>0.371</v>
      </c>
      <c r="AN31" s="147">
        <f t="shared" si="20"/>
        <v>0.62133333333333329</v>
      </c>
      <c r="AO31" s="311">
        <f t="shared" ref="AO31:AO34" si="25">STDEV(AR20:AT20)/SQRT(COUNT(AU8:AW8))</f>
        <v>5.1969007858316971E-2</v>
      </c>
    </row>
    <row r="32" spans="1:49" ht="15" thickBot="1" x14ac:dyDescent="0.4">
      <c r="B32" s="10">
        <v>0.501</v>
      </c>
      <c r="C32" s="11">
        <v>0.48399999999999999</v>
      </c>
      <c r="D32" s="15">
        <v>5.0999999999999997E-2</v>
      </c>
      <c r="E32" s="41"/>
      <c r="F32" s="11">
        <v>0.48499999999999999</v>
      </c>
      <c r="G32" s="11">
        <v>0.41599999999999998</v>
      </c>
      <c r="H32" s="17">
        <v>0.37</v>
      </c>
      <c r="L32">
        <f t="shared" si="8"/>
        <v>0.42366666666666664</v>
      </c>
      <c r="M32" s="41"/>
      <c r="N32">
        <f t="shared" si="9"/>
        <v>0.29433333333333334</v>
      </c>
      <c r="O32">
        <f t="shared" si="10"/>
        <v>-0.15566666666666668</v>
      </c>
      <c r="Q32">
        <f t="shared" si="3"/>
        <v>-0.37</v>
      </c>
      <c r="R32">
        <f t="shared" si="4"/>
        <v>-6.1333333333333351E-2</v>
      </c>
      <c r="U32" s="349"/>
      <c r="V32" s="343"/>
      <c r="W32" s="148">
        <v>1.85</v>
      </c>
      <c r="X32" s="311">
        <f t="shared" si="11"/>
        <v>5.2941267247561943E-2</v>
      </c>
      <c r="Y32" s="147">
        <f t="shared" si="12"/>
        <v>0.39266666666666666</v>
      </c>
      <c r="Z32" s="147">
        <f t="shared" si="13"/>
        <v>0.41066666666666668</v>
      </c>
      <c r="AA32" s="312">
        <f t="shared" si="14"/>
        <v>1.3119112436102949E-2</v>
      </c>
      <c r="AB32" s="311">
        <f t="shared" si="21"/>
        <v>9.643650760992965E-3</v>
      </c>
      <c r="AC32" s="147">
        <f t="shared" si="15"/>
        <v>0.49499999999999994</v>
      </c>
      <c r="AD32" s="147">
        <f t="shared" si="16"/>
        <v>0.437</v>
      </c>
      <c r="AE32" s="311">
        <f t="shared" si="17"/>
        <v>1.0692676621563637E-2</v>
      </c>
      <c r="AF32" s="348"/>
      <c r="AG32" s="284">
        <v>1.85</v>
      </c>
      <c r="AH32" s="311">
        <f t="shared" si="22"/>
        <v>8.5049005481153718E-3</v>
      </c>
      <c r="AI32" s="147">
        <f t="shared" si="18"/>
        <v>0.47400000000000003</v>
      </c>
      <c r="AJ32" s="308">
        <f t="shared" si="19"/>
        <v>0.67033333333333334</v>
      </c>
      <c r="AK32" s="316">
        <f t="shared" si="23"/>
        <v>1.8764623926716743E-2</v>
      </c>
      <c r="AL32" s="311">
        <f t="shared" si="23"/>
        <v>0.21404542612362562</v>
      </c>
      <c r="AM32" s="147">
        <f t="shared" si="24"/>
        <v>0.36366666666666675</v>
      </c>
      <c r="AN32" s="147">
        <f t="shared" si="20"/>
        <v>0.56633333333333324</v>
      </c>
      <c r="AO32" s="311">
        <f t="shared" si="25"/>
        <v>3.0123818556823837E-2</v>
      </c>
    </row>
    <row r="33" spans="1:49" ht="15" thickTop="1" x14ac:dyDescent="0.35">
      <c r="B33" s="54">
        <v>0.45300000000000001</v>
      </c>
      <c r="C33" s="51">
        <v>0.51</v>
      </c>
      <c r="D33" s="58">
        <v>0.502</v>
      </c>
      <c r="E33" s="41"/>
      <c r="F33" s="55">
        <v>0.39100000000000001</v>
      </c>
      <c r="G33" s="54">
        <v>0.40500000000000003</v>
      </c>
      <c r="H33" s="56">
        <v>0.46</v>
      </c>
      <c r="L33">
        <f t="shared" si="8"/>
        <v>0.41866666666666669</v>
      </c>
      <c r="M33" s="41"/>
      <c r="N33">
        <f t="shared" si="9"/>
        <v>3.5333333333333328E-2</v>
      </c>
      <c r="O33">
        <f t="shared" si="10"/>
        <v>-2.1666666666666667E-2</v>
      </c>
      <c r="Q33">
        <f t="shared" si="3"/>
        <v>-0.39100000000000001</v>
      </c>
      <c r="R33">
        <f t="shared" si="4"/>
        <v>-4.1333333333333333E-2</v>
      </c>
      <c r="U33" s="349"/>
      <c r="V33" s="339" t="s">
        <v>65</v>
      </c>
      <c r="W33" s="146">
        <v>3.9</v>
      </c>
      <c r="X33" s="311">
        <f t="shared" si="11"/>
        <v>3.0024064422466946E-2</v>
      </c>
      <c r="Y33" s="147">
        <f t="shared" si="12"/>
        <v>0.35033333333333333</v>
      </c>
      <c r="Z33" s="147">
        <f t="shared" si="13"/>
        <v>0.46100000000000002</v>
      </c>
      <c r="AA33" s="312">
        <f t="shared" si="14"/>
        <v>3.0000000000000027E-3</v>
      </c>
      <c r="AB33" s="311">
        <f t="shared" si="21"/>
        <v>1.316983084342562E-2</v>
      </c>
      <c r="AC33" s="147">
        <f t="shared" si="15"/>
        <v>0.52266666666666672</v>
      </c>
      <c r="AD33" s="147">
        <f t="shared" si="16"/>
        <v>0.745</v>
      </c>
      <c r="AE33" s="311">
        <f t="shared" si="17"/>
        <v>6.7300321940785585E-2</v>
      </c>
      <c r="AF33" s="350" t="s">
        <v>66</v>
      </c>
      <c r="AG33" s="283">
        <v>3.9</v>
      </c>
      <c r="AH33" s="311">
        <f t="shared" si="22"/>
        <v>2.2849750788818474E-2</v>
      </c>
      <c r="AI33" s="147">
        <f t="shared" si="18"/>
        <v>0.55566666666666664</v>
      </c>
      <c r="AJ33" s="308">
        <f t="shared" si="19"/>
        <v>0.68333333333333346</v>
      </c>
      <c r="AK33" s="316">
        <f t="shared" si="23"/>
        <v>4.1025737179374501E-2</v>
      </c>
      <c r="AL33" s="311">
        <f t="shared" si="23"/>
        <v>0.19947458763238776</v>
      </c>
      <c r="AM33" s="147">
        <f t="shared" si="24"/>
        <v>0.43133333333333335</v>
      </c>
      <c r="AN33" s="147">
        <f t="shared" si="20"/>
        <v>0.74099999999999999</v>
      </c>
      <c r="AO33" s="311">
        <f t="shared" si="25"/>
        <v>3.2347076117221679E-2</v>
      </c>
    </row>
    <row r="34" spans="1:49" x14ac:dyDescent="0.35">
      <c r="B34" s="41"/>
      <c r="C34" s="41"/>
      <c r="D34" s="41"/>
      <c r="E34" s="41"/>
      <c r="F34" s="41"/>
      <c r="G34" s="41"/>
      <c r="H34" s="41"/>
      <c r="M34" s="41"/>
      <c r="U34" s="73"/>
      <c r="V34" s="340"/>
      <c r="W34" s="146">
        <v>2.97</v>
      </c>
      <c r="X34" s="311">
        <f t="shared" si="11"/>
        <v>2.1457969252574777E-2</v>
      </c>
      <c r="Y34" s="147">
        <f t="shared" si="12"/>
        <v>0.39066666666666666</v>
      </c>
      <c r="Z34" s="147">
        <f t="shared" si="13"/>
        <v>0.4286666666666667</v>
      </c>
      <c r="AA34" s="312">
        <f t="shared" si="14"/>
        <v>1.9547662548527668E-2</v>
      </c>
      <c r="AB34" s="311">
        <f t="shared" si="21"/>
        <v>1.8351506144667722E-2</v>
      </c>
      <c r="AC34" s="147">
        <f t="shared" si="15"/>
        <v>0.54633333333333334</v>
      </c>
      <c r="AD34" s="147">
        <f t="shared" si="16"/>
        <v>0.6150000000000001</v>
      </c>
      <c r="AE34" s="311">
        <f t="shared" si="17"/>
        <v>5.1393903659221203E-2</v>
      </c>
      <c r="AF34" s="351"/>
      <c r="AG34" s="283">
        <v>2.97</v>
      </c>
      <c r="AH34" s="311">
        <f t="shared" si="22"/>
        <v>0.14724846726234916</v>
      </c>
      <c r="AI34" s="147">
        <f t="shared" si="18"/>
        <v>0.34533333333333333</v>
      </c>
      <c r="AJ34" s="308">
        <f t="shared" si="19"/>
        <v>0.56366666666666665</v>
      </c>
      <c r="AK34" s="316">
        <f t="shared" si="23"/>
        <v>6.1553048484845739E-2</v>
      </c>
      <c r="AL34" s="311">
        <f t="shared" si="23"/>
        <v>0.16826269144802528</v>
      </c>
      <c r="AM34" s="147">
        <f t="shared" si="24"/>
        <v>0.42366666666666664</v>
      </c>
      <c r="AN34" s="147">
        <f t="shared" si="20"/>
        <v>0.56533333333333335</v>
      </c>
      <c r="AO34" s="311">
        <f t="shared" si="25"/>
        <v>7.2014659001560899E-2</v>
      </c>
    </row>
    <row r="35" spans="1:49" ht="15" thickBot="1" x14ac:dyDescent="0.4">
      <c r="U35" s="73"/>
      <c r="V35" s="340"/>
      <c r="W35" s="148">
        <v>1.85</v>
      </c>
      <c r="X35" s="313">
        <f t="shared" si="11"/>
        <v>7.0385446728077991E-2</v>
      </c>
      <c r="Y35" s="314">
        <f t="shared" si="12"/>
        <v>0.42233333333333339</v>
      </c>
      <c r="Z35" s="314">
        <f t="shared" si="13"/>
        <v>0.40799999999999997</v>
      </c>
      <c r="AA35" s="315">
        <f t="shared" si="14"/>
        <v>2.2233608194203062E-2</v>
      </c>
      <c r="AB35" s="311">
        <f t="shared" si="21"/>
        <v>2.4592230028563436E-2</v>
      </c>
      <c r="AC35" s="314">
        <f t="shared" si="15"/>
        <v>0.56966666666666665</v>
      </c>
      <c r="AD35" s="147">
        <f t="shared" si="16"/>
        <v>0.60399999999999998</v>
      </c>
      <c r="AE35" s="311">
        <f t="shared" si="17"/>
        <v>1.8770544300401468E-2</v>
      </c>
      <c r="AF35" s="351"/>
      <c r="AG35" s="284">
        <v>1.85</v>
      </c>
      <c r="AH35" s="313">
        <f t="shared" si="22"/>
        <v>1.7816970686523687E-2</v>
      </c>
      <c r="AI35" s="314">
        <f t="shared" si="18"/>
        <v>0.48833333333333334</v>
      </c>
      <c r="AJ35" s="318">
        <f t="shared" si="19"/>
        <v>0.60566666666666669</v>
      </c>
      <c r="AK35" s="317">
        <f t="shared" si="23"/>
        <v>3.6771063502584626E-2</v>
      </c>
      <c r="AL35" s="311">
        <f t="shared" si="23"/>
        <v>0.19170492371813974</v>
      </c>
      <c r="AM35" s="147">
        <f>AVERAGE(AR12:AT12)</f>
        <v>0.41866666666666669</v>
      </c>
      <c r="AN35" s="314">
        <f t="shared" si="20"/>
        <v>0.51766666666666672</v>
      </c>
      <c r="AO35" s="311">
        <f>STDEV(AR24:AT24)/SQRT(3)</f>
        <v>4.2557151116011965E-2</v>
      </c>
    </row>
    <row r="36" spans="1:49" ht="15.5" thickTop="1" thickBot="1" x14ac:dyDescent="0.4">
      <c r="U36" s="149"/>
      <c r="V36" s="150"/>
      <c r="W36" s="288"/>
      <c r="X36" s="150"/>
      <c r="Y36" s="150"/>
      <c r="Z36" s="150"/>
      <c r="AA36" s="150"/>
      <c r="AB36" s="354" t="s">
        <v>103</v>
      </c>
      <c r="AC36" s="354"/>
      <c r="AD36" s="354"/>
      <c r="AE36" s="354"/>
      <c r="AF36" s="354"/>
      <c r="AG36" s="354"/>
      <c r="AH36" s="354"/>
      <c r="AI36" s="354"/>
      <c r="AJ36" s="354"/>
      <c r="AK36" s="354"/>
      <c r="AL36" s="354"/>
      <c r="AM36" s="354"/>
      <c r="AN36" s="354"/>
      <c r="AO36" s="354"/>
      <c r="AP36" s="354"/>
      <c r="AQ36" s="354"/>
      <c r="AU36" s="150"/>
      <c r="AV36" s="150"/>
      <c r="AW36" s="151"/>
    </row>
    <row r="37" spans="1:49" x14ac:dyDescent="0.35">
      <c r="X37" t="s">
        <v>5</v>
      </c>
      <c r="Y37" t="s">
        <v>6</v>
      </c>
      <c r="AB37" s="332" t="s">
        <v>63</v>
      </c>
      <c r="AC37" s="332"/>
      <c r="AD37" s="332"/>
      <c r="AE37" s="332"/>
      <c r="AF37" s="332" t="s">
        <v>65</v>
      </c>
      <c r="AG37" s="332"/>
      <c r="AH37" s="332"/>
      <c r="AI37" s="332"/>
      <c r="AJ37" s="332" t="s">
        <v>64</v>
      </c>
      <c r="AK37" s="332"/>
      <c r="AL37" s="332"/>
      <c r="AM37" s="332"/>
      <c r="AN37" s="332" t="s">
        <v>66</v>
      </c>
      <c r="AO37" s="332"/>
      <c r="AP37" s="332"/>
      <c r="AQ37" s="332"/>
    </row>
    <row r="38" spans="1:49" ht="14.5" customHeight="1" x14ac:dyDescent="0.35">
      <c r="A38" t="s">
        <v>67</v>
      </c>
      <c r="B38" s="40"/>
      <c r="C38" s="40"/>
      <c r="D38" s="40"/>
      <c r="E38" s="40"/>
      <c r="F38" s="40"/>
      <c r="G38" s="40"/>
      <c r="H38" s="40"/>
      <c r="M38" s="40"/>
      <c r="W38" s="335">
        <v>0.5</v>
      </c>
      <c r="AA38" t="s">
        <v>78</v>
      </c>
      <c r="AB38" s="320"/>
      <c r="AC38" s="320" t="s">
        <v>113</v>
      </c>
      <c r="AD38" s="320" t="s">
        <v>114</v>
      </c>
      <c r="AE38" s="320"/>
      <c r="AF38" s="320"/>
      <c r="AG38" s="320" t="s">
        <v>113</v>
      </c>
      <c r="AH38" s="320" t="s">
        <v>114</v>
      </c>
      <c r="AI38" s="320"/>
      <c r="AJ38" s="320"/>
      <c r="AK38" s="320" t="s">
        <v>113</v>
      </c>
      <c r="AL38" s="320" t="s">
        <v>114</v>
      </c>
      <c r="AM38" s="320"/>
      <c r="AN38" s="320"/>
      <c r="AO38" s="320" t="s">
        <v>113</v>
      </c>
      <c r="AP38" s="320" t="s">
        <v>114</v>
      </c>
      <c r="AQ38" s="320"/>
    </row>
    <row r="39" spans="1:49" ht="14.5" customHeight="1" x14ac:dyDescent="0.35">
      <c r="B39" s="41" t="s">
        <v>34</v>
      </c>
      <c r="C39" s="41"/>
      <c r="D39" s="41"/>
      <c r="E39" s="41"/>
      <c r="F39" s="41" t="s">
        <v>6</v>
      </c>
      <c r="G39" s="41"/>
      <c r="H39" s="41"/>
      <c r="M39" s="41"/>
      <c r="W39" s="335"/>
      <c r="AA39" s="146">
        <v>1.85</v>
      </c>
      <c r="AB39" s="147"/>
      <c r="AC39" s="147">
        <f>LN(2)/(LN(Z30/Y30)/48)</f>
        <v>1549.2630359553602</v>
      </c>
      <c r="AD39" s="147">
        <f>LN(2)/(LN(AD30/AC30)/48)</f>
        <v>239.81448475434598</v>
      </c>
      <c r="AE39" s="147"/>
      <c r="AF39" s="147"/>
      <c r="AG39" s="147">
        <f>LN(2)/(LN(Z33/Y33)/48)</f>
        <v>121.20034176672341</v>
      </c>
      <c r="AH39" s="147">
        <f>LN(2)/(LN(AD33/AC33)/48)</f>
        <v>93.869303492779451</v>
      </c>
      <c r="AI39" s="147"/>
      <c r="AJ39" s="147"/>
      <c r="AK39" s="147">
        <f>LN(2)/(LN(AJ30/AI30)/48)</f>
        <v>130.12225818071499</v>
      </c>
      <c r="AL39" s="147">
        <f>LN(2)/(LN(AN30/AM30)/48)</f>
        <v>128.03937182728788</v>
      </c>
      <c r="AM39" s="147"/>
      <c r="AN39" s="147"/>
      <c r="AO39" s="147">
        <f>LN(2)/(LN(AJ33/AI33)/48)</f>
        <v>160.87418743536074</v>
      </c>
      <c r="AP39" s="147">
        <f>LN(2)/(LN(AN33/AM33)/48)</f>
        <v>61.485620871993689</v>
      </c>
      <c r="AQ39" s="147"/>
    </row>
    <row r="40" spans="1:49" ht="14.5" customHeight="1" x14ac:dyDescent="0.35">
      <c r="B40" s="5">
        <v>0.66900000000000004</v>
      </c>
      <c r="C40" s="9">
        <v>0.69499999999999995</v>
      </c>
      <c r="D40" s="33">
        <v>0.69699999999999995</v>
      </c>
      <c r="E40" s="41"/>
      <c r="F40" s="7">
        <v>0.57699999999999996</v>
      </c>
      <c r="G40" s="7">
        <v>0.56100000000000005</v>
      </c>
      <c r="H40" s="35">
        <v>0.61</v>
      </c>
      <c r="L40">
        <f t="shared" ref="L40:L45" si="26">AVERAGE(F40:H40)</f>
        <v>0.58266666666666656</v>
      </c>
      <c r="M40" s="41"/>
      <c r="N40">
        <f t="shared" ref="N40:N45" si="27">MAX(AJ30-B40,AJ30-C40,AJ30-D40)</f>
        <v>1.7999999999999905E-2</v>
      </c>
      <c r="O40">
        <f t="shared" ref="O40:O45" si="28">MIN(AJ30-B40,AJ30-C40,AJ30-D40)</f>
        <v>-1.0000000000000009E-2</v>
      </c>
      <c r="Q40">
        <f t="shared" si="3"/>
        <v>-0.56100000000000005</v>
      </c>
      <c r="R40">
        <f t="shared" si="4"/>
        <v>-2.7333333333333432E-2</v>
      </c>
      <c r="W40" s="335"/>
      <c r="AA40" s="146">
        <v>2.97</v>
      </c>
      <c r="AB40" s="147"/>
      <c r="AC40" s="147">
        <f>LN(2)/(LN(Z31/Y31)/48)</f>
        <v>540.48413689506469</v>
      </c>
      <c r="AD40" s="147">
        <f>LN(2)/(LN(AD31/AC31)/48)</f>
        <v>-185.54269100845232</v>
      </c>
      <c r="AE40" s="147"/>
      <c r="AF40" s="147"/>
      <c r="AG40" s="147">
        <f>LN(2)/(LN(Z34/Y34)/48)</f>
        <v>358.42809680960659</v>
      </c>
      <c r="AH40" s="147">
        <f>LN(2)/(LN(AD34/AC34)/48)</f>
        <v>281.02228108941665</v>
      </c>
      <c r="AI40" s="147"/>
      <c r="AJ40" s="147"/>
      <c r="AK40" s="147">
        <f>LN(2)/(LN(AJ31/AI31)/48)</f>
        <v>99.069330430859026</v>
      </c>
      <c r="AL40" s="147">
        <f>LN(2)/(LN(AN31/AM31)/48)</f>
        <v>64.520615355971884</v>
      </c>
      <c r="AM40" s="147"/>
      <c r="AN40" s="147"/>
      <c r="AO40" s="147">
        <f>LN(2)/(LN(AJ34/AI34)/48)</f>
        <v>67.906655713088711</v>
      </c>
      <c r="AP40" s="147">
        <f>LN(2)/(LN(AN34/AM34)/48)</f>
        <v>115.33688932409358</v>
      </c>
      <c r="AQ40" s="147"/>
    </row>
    <row r="41" spans="1:49" x14ac:dyDescent="0.35">
      <c r="B41" s="5">
        <v>0.67600000000000005</v>
      </c>
      <c r="C41" s="5">
        <v>0.64100000000000001</v>
      </c>
      <c r="D41" s="34">
        <v>0.56899999999999995</v>
      </c>
      <c r="E41" s="41"/>
      <c r="F41" s="9">
        <v>0.72499999999999998</v>
      </c>
      <c r="G41" s="7">
        <v>0.56299999999999994</v>
      </c>
      <c r="H41" s="34">
        <v>0.57599999999999996</v>
      </c>
      <c r="L41">
        <f t="shared" si="26"/>
        <v>0.62133333333333329</v>
      </c>
      <c r="M41" s="41"/>
      <c r="N41">
        <f t="shared" si="27"/>
        <v>5.9666666666666757E-2</v>
      </c>
      <c r="O41">
        <f t="shared" si="28"/>
        <v>-4.7333333333333338E-2</v>
      </c>
      <c r="Q41">
        <f t="shared" si="3"/>
        <v>-0.56299999999999994</v>
      </c>
      <c r="R41">
        <f t="shared" si="4"/>
        <v>-0.10366666666666668</v>
      </c>
      <c r="W41" s="335">
        <v>2</v>
      </c>
      <c r="AA41" s="146">
        <v>3.9</v>
      </c>
      <c r="AB41" s="147"/>
      <c r="AC41" s="147">
        <f>LN(2)/(LN(Z32/Y32)/48)</f>
        <v>742.31338130483152</v>
      </c>
      <c r="AD41" s="147">
        <f>LN(2)/(LN(AD32/AC32)/48)</f>
        <v>-266.97035216638869</v>
      </c>
      <c r="AE41" s="147"/>
      <c r="AF41" s="147"/>
      <c r="AG41" s="147">
        <f>LN(2)/(LN(Z35/Y35)/48)</f>
        <v>-963.60452754716448</v>
      </c>
      <c r="AH41" s="147">
        <f>LN(2)/(LN(AD35/AC35)/48)</f>
        <v>568.51453936375992</v>
      </c>
      <c r="AI41" s="147"/>
      <c r="AJ41" s="147"/>
      <c r="AK41" s="147">
        <f>LN(2)/(LN(AJ32/AI32)/48)</f>
        <v>96.001609623288147</v>
      </c>
      <c r="AL41" s="147">
        <f>LN(2)/(LN(AN32/AM32)/48)</f>
        <v>75.113285991656255</v>
      </c>
      <c r="AM41" s="147"/>
      <c r="AN41" s="147"/>
      <c r="AO41" s="147">
        <f>LN(2)/(LN(AJ35/AI35)/48)</f>
        <v>154.51087004624983</v>
      </c>
      <c r="AP41" s="147">
        <f>LN(2)/(LN(AN35/AM35)/48)</f>
        <v>156.74935000797015</v>
      </c>
      <c r="AQ41" s="147"/>
    </row>
    <row r="42" spans="1:49" ht="14.5" customHeight="1" x14ac:dyDescent="0.35">
      <c r="B42" s="5">
        <v>0.63800000000000001</v>
      </c>
      <c r="C42" s="5">
        <v>0.67</v>
      </c>
      <c r="D42" s="33">
        <v>0.70299999999999996</v>
      </c>
      <c r="E42" s="41"/>
      <c r="F42" s="3">
        <v>0.51</v>
      </c>
      <c r="G42" s="6">
        <v>0.61299999999999999</v>
      </c>
      <c r="H42" s="34">
        <v>0.57599999999999996</v>
      </c>
      <c r="L42">
        <f t="shared" si="26"/>
        <v>0.56633333333333324</v>
      </c>
      <c r="M42" s="41"/>
      <c r="N42">
        <f t="shared" si="27"/>
        <v>3.2333333333333325E-2</v>
      </c>
      <c r="O42">
        <f t="shared" si="28"/>
        <v>-3.2666666666666622E-2</v>
      </c>
      <c r="Q42">
        <f t="shared" si="3"/>
        <v>-0.51</v>
      </c>
      <c r="R42">
        <f t="shared" si="4"/>
        <v>-4.6666666666666745E-2</v>
      </c>
      <c r="W42" s="335"/>
    </row>
    <row r="43" spans="1:49" ht="14.5" customHeight="1" x14ac:dyDescent="0.35">
      <c r="B43" s="4">
        <v>0.76400000000000001</v>
      </c>
      <c r="C43" s="6">
        <v>0.63</v>
      </c>
      <c r="D43" s="42">
        <v>0.65600000000000003</v>
      </c>
      <c r="E43" s="41"/>
      <c r="F43" s="5">
        <v>0.68600000000000005</v>
      </c>
      <c r="G43" s="4">
        <v>0.79800000000000004</v>
      </c>
      <c r="H43" s="33">
        <v>0.73899999999999999</v>
      </c>
      <c r="L43">
        <f t="shared" si="26"/>
        <v>0.74099999999999999</v>
      </c>
      <c r="M43" s="41"/>
      <c r="N43">
        <f t="shared" si="27"/>
        <v>5.3333333333333455E-2</v>
      </c>
      <c r="O43">
        <f t="shared" si="28"/>
        <v>-8.0666666666666553E-2</v>
      </c>
      <c r="Q43">
        <f t="shared" si="3"/>
        <v>-0.68600000000000005</v>
      </c>
      <c r="R43">
        <f t="shared" si="4"/>
        <v>-5.7000000000000051E-2</v>
      </c>
      <c r="W43" s="335"/>
    </row>
    <row r="44" spans="1:49" x14ac:dyDescent="0.35">
      <c r="B44" s="6">
        <v>0.63400000000000001</v>
      </c>
      <c r="C44" s="6">
        <v>0.61599999999999999</v>
      </c>
      <c r="D44" s="31">
        <v>0.441</v>
      </c>
      <c r="E44" s="41"/>
      <c r="F44" s="3">
        <v>0.51700000000000002</v>
      </c>
      <c r="G44" s="9">
        <v>0.70699999999999996</v>
      </c>
      <c r="H44" s="31">
        <v>0.47199999999999998</v>
      </c>
      <c r="L44">
        <f t="shared" si="26"/>
        <v>0.56533333333333335</v>
      </c>
      <c r="M44" s="41"/>
      <c r="N44">
        <f t="shared" si="27"/>
        <v>0.12266666666666665</v>
      </c>
      <c r="O44">
        <f t="shared" si="28"/>
        <v>-7.0333333333333359E-2</v>
      </c>
      <c r="Q44">
        <f t="shared" si="3"/>
        <v>-0.47199999999999998</v>
      </c>
      <c r="R44">
        <f t="shared" si="4"/>
        <v>-0.14166666666666661</v>
      </c>
      <c r="W44" s="335">
        <v>5</v>
      </c>
    </row>
    <row r="45" spans="1:49" ht="14.5" customHeight="1" x14ac:dyDescent="0.35">
      <c r="B45" s="53">
        <v>0.6</v>
      </c>
      <c r="C45" s="49">
        <v>0.67200000000000004</v>
      </c>
      <c r="D45" s="59">
        <v>0.54500000000000004</v>
      </c>
      <c r="E45" s="41"/>
      <c r="F45" s="22">
        <v>0.49099999999999999</v>
      </c>
      <c r="G45" s="53">
        <v>0.60099999999999998</v>
      </c>
      <c r="H45" s="57">
        <v>0.46100000000000002</v>
      </c>
      <c r="L45">
        <f t="shared" si="26"/>
        <v>0.51766666666666672</v>
      </c>
      <c r="M45" s="41"/>
      <c r="N45">
        <f t="shared" si="27"/>
        <v>6.0666666666666647E-2</v>
      </c>
      <c r="O45">
        <f t="shared" si="28"/>
        <v>-6.6333333333333355E-2</v>
      </c>
      <c r="Q45">
        <f t="shared" si="3"/>
        <v>-0.46100000000000002</v>
      </c>
      <c r="R45">
        <f t="shared" si="4"/>
        <v>-8.3333333333333259E-2</v>
      </c>
      <c r="W45" s="335"/>
    </row>
    <row r="46" spans="1:49" ht="14.5" customHeight="1" x14ac:dyDescent="0.35">
      <c r="B46" s="41"/>
      <c r="C46" s="41"/>
      <c r="D46" s="41"/>
      <c r="E46" s="41"/>
      <c r="F46" s="41"/>
      <c r="G46" s="41"/>
      <c r="H46" s="41"/>
      <c r="M46" s="41"/>
      <c r="W46" s="335"/>
    </row>
    <row r="47" spans="1:49" x14ac:dyDescent="0.35">
      <c r="W47" s="335">
        <v>8</v>
      </c>
    </row>
    <row r="48" spans="1:49" ht="14.5" customHeight="1" x14ac:dyDescent="0.35">
      <c r="W48" s="335"/>
    </row>
    <row r="49" spans="1:50" ht="14.5" customHeight="1" x14ac:dyDescent="0.35">
      <c r="W49" s="335"/>
    </row>
    <row r="50" spans="1:50" ht="15" thickBot="1" x14ac:dyDescent="0.4">
      <c r="A50" t="s">
        <v>68</v>
      </c>
      <c r="B50" s="40"/>
      <c r="C50" s="40"/>
      <c r="D50" s="40"/>
      <c r="E50" s="40"/>
      <c r="F50" s="40"/>
      <c r="G50" s="40"/>
      <c r="H50" s="40"/>
      <c r="M50" s="40"/>
      <c r="W50" t="s">
        <v>69</v>
      </c>
    </row>
    <row r="51" spans="1:50" x14ac:dyDescent="0.35">
      <c r="B51" s="41" t="s">
        <v>34</v>
      </c>
      <c r="C51" s="41"/>
      <c r="D51" s="41"/>
      <c r="F51" s="41" t="s">
        <v>6</v>
      </c>
      <c r="G51" s="41"/>
      <c r="H51" s="41"/>
      <c r="M51" s="41"/>
      <c r="U51" s="70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2"/>
    </row>
    <row r="52" spans="1:50" x14ac:dyDescent="0.35">
      <c r="B52" s="12">
        <v>0.34499999999999997</v>
      </c>
      <c r="C52" s="12">
        <v>0.32500000000000001</v>
      </c>
      <c r="D52" s="15">
        <v>5.3999999999999999E-2</v>
      </c>
      <c r="F52" s="1">
        <v>4.4999999999999998E-2</v>
      </c>
      <c r="G52" s="12">
        <v>0.309</v>
      </c>
      <c r="H52" s="17">
        <v>0.32</v>
      </c>
      <c r="J52">
        <f t="shared" ref="J52:J68" si="29">AVERAGE(B52:D52)</f>
        <v>0.24133333333333332</v>
      </c>
      <c r="L52">
        <f t="shared" ref="L52:L57" si="30">AVERAGE(F52:H52)</f>
        <v>0.22466666666666665</v>
      </c>
      <c r="M52" s="41"/>
      <c r="N52">
        <f t="shared" ref="N52:N68" si="31">MAX(J52-B52,J52-C52,J52-D52)</f>
        <v>0.18733333333333332</v>
      </c>
      <c r="O52">
        <f t="shared" ref="O52:O68" si="32">MIN(J52-B52,J52-C52,J52-D52)</f>
        <v>-0.10366666666666666</v>
      </c>
      <c r="Q52">
        <f t="shared" si="3"/>
        <v>-4.4999999999999998E-2</v>
      </c>
      <c r="R52">
        <f t="shared" si="4"/>
        <v>-9.5333333333333353E-2</v>
      </c>
      <c r="U52" s="73"/>
      <c r="V52" s="333" t="s">
        <v>70</v>
      </c>
      <c r="W52" s="333"/>
      <c r="X52" s="333"/>
      <c r="Y52" s="333"/>
      <c r="Z52" s="333"/>
      <c r="AA52" s="333"/>
      <c r="AB52" s="333"/>
      <c r="AC52" s="333"/>
      <c r="AD52" s="333"/>
      <c r="AE52" s="333"/>
      <c r="AF52" s="333"/>
      <c r="AG52" s="333"/>
      <c r="AH52" s="333"/>
      <c r="AK52" s="333" t="s">
        <v>71</v>
      </c>
      <c r="AL52" s="333"/>
      <c r="AM52" s="333"/>
      <c r="AN52" s="333"/>
      <c r="AO52" s="333"/>
      <c r="AP52" s="333"/>
      <c r="AQ52" s="333"/>
      <c r="AR52" s="333"/>
      <c r="AS52" s="333"/>
      <c r="AT52" s="333"/>
      <c r="AU52" s="333"/>
      <c r="AV52" s="333"/>
      <c r="AW52" s="333"/>
      <c r="AX52" s="74"/>
    </row>
    <row r="53" spans="1:50" x14ac:dyDescent="0.35">
      <c r="B53" s="12">
        <v>0.32900000000000001</v>
      </c>
      <c r="C53" s="12">
        <v>0.32800000000000001</v>
      </c>
      <c r="D53" s="32">
        <v>0.40500000000000003</v>
      </c>
      <c r="F53" s="14">
        <v>0.18</v>
      </c>
      <c r="G53" s="12">
        <v>0.34200000000000003</v>
      </c>
      <c r="H53" s="18">
        <v>0.27500000000000002</v>
      </c>
      <c r="J53">
        <f t="shared" si="29"/>
        <v>0.35400000000000004</v>
      </c>
      <c r="L53">
        <f t="shared" si="30"/>
        <v>0.26566666666666666</v>
      </c>
      <c r="M53" s="41"/>
      <c r="N53">
        <f t="shared" si="31"/>
        <v>2.6000000000000023E-2</v>
      </c>
      <c r="O53">
        <f t="shared" si="32"/>
        <v>-5.099999999999999E-2</v>
      </c>
      <c r="Q53">
        <f t="shared" si="3"/>
        <v>-0.18</v>
      </c>
      <c r="R53">
        <f t="shared" si="4"/>
        <v>-7.6333333333333364E-2</v>
      </c>
      <c r="U53" s="73"/>
      <c r="V53" s="75"/>
      <c r="W53" s="75"/>
      <c r="X53" s="334" t="s">
        <v>57</v>
      </c>
      <c r="Y53" s="334"/>
      <c r="Z53" s="334"/>
      <c r="AA53" s="334" t="s">
        <v>34</v>
      </c>
      <c r="AB53" s="334"/>
      <c r="AC53" s="334"/>
      <c r="AD53" s="334" t="s">
        <v>42</v>
      </c>
      <c r="AE53" s="334"/>
      <c r="AF53" s="334"/>
      <c r="AG53" s="76" t="s">
        <v>43</v>
      </c>
      <c r="AH53" s="75"/>
      <c r="AK53" s="75"/>
      <c r="AL53" s="75"/>
      <c r="AM53" s="334" t="s">
        <v>57</v>
      </c>
      <c r="AN53" s="334"/>
      <c r="AO53" s="334"/>
      <c r="AP53" s="334" t="s">
        <v>34</v>
      </c>
      <c r="AQ53" s="334"/>
      <c r="AR53" s="334"/>
      <c r="AS53" s="334" t="s">
        <v>42</v>
      </c>
      <c r="AT53" s="334"/>
      <c r="AU53" s="334"/>
      <c r="AV53" s="76" t="s">
        <v>43</v>
      </c>
      <c r="AW53" s="75"/>
      <c r="AX53" s="74"/>
    </row>
    <row r="54" spans="1:50" x14ac:dyDescent="0.35">
      <c r="B54" s="1">
        <v>0.1</v>
      </c>
      <c r="C54" s="11">
        <v>0.434</v>
      </c>
      <c r="D54" s="17">
        <v>0.318</v>
      </c>
      <c r="F54" s="13">
        <v>0.26700000000000002</v>
      </c>
      <c r="G54" s="12">
        <v>0.35799999999999998</v>
      </c>
      <c r="H54" s="18">
        <v>0.28100000000000003</v>
      </c>
      <c r="J54">
        <f t="shared" si="29"/>
        <v>0.28400000000000003</v>
      </c>
      <c r="L54">
        <f t="shared" si="30"/>
        <v>0.30199999999999999</v>
      </c>
      <c r="M54" s="41"/>
      <c r="N54">
        <f t="shared" si="31"/>
        <v>0.18400000000000002</v>
      </c>
      <c r="O54">
        <f t="shared" si="32"/>
        <v>-0.14999999999999997</v>
      </c>
      <c r="Q54">
        <f t="shared" si="3"/>
        <v>-0.26700000000000002</v>
      </c>
      <c r="R54">
        <f t="shared" si="4"/>
        <v>-5.5999999999999994E-2</v>
      </c>
      <c r="U54" s="73"/>
      <c r="V54" s="77"/>
      <c r="W54" s="78">
        <v>1</v>
      </c>
      <c r="X54" s="79">
        <v>2</v>
      </c>
      <c r="Y54" s="79">
        <v>3</v>
      </c>
      <c r="Z54" s="79">
        <v>4</v>
      </c>
      <c r="AA54" s="79">
        <v>5</v>
      </c>
      <c r="AB54" s="79">
        <v>6</v>
      </c>
      <c r="AC54" s="79">
        <v>7</v>
      </c>
      <c r="AD54" s="79">
        <v>8</v>
      </c>
      <c r="AE54" s="79">
        <v>9</v>
      </c>
      <c r="AF54" s="79">
        <v>10</v>
      </c>
      <c r="AG54" s="79">
        <v>11</v>
      </c>
      <c r="AH54" s="78">
        <v>12</v>
      </c>
      <c r="AI54" s="80"/>
      <c r="AK54" s="77"/>
      <c r="AL54" s="78">
        <v>1</v>
      </c>
      <c r="AM54" s="79">
        <v>2</v>
      </c>
      <c r="AN54" s="79">
        <v>3</v>
      </c>
      <c r="AO54" s="79">
        <v>4</v>
      </c>
      <c r="AP54" s="79">
        <v>5</v>
      </c>
      <c r="AQ54" s="79">
        <v>6</v>
      </c>
      <c r="AR54" s="79">
        <v>7</v>
      </c>
      <c r="AS54" s="79">
        <v>8</v>
      </c>
      <c r="AT54" s="79">
        <v>9</v>
      </c>
      <c r="AU54" s="79">
        <v>10</v>
      </c>
      <c r="AV54" s="79">
        <v>11</v>
      </c>
      <c r="AW54" s="78">
        <v>12</v>
      </c>
      <c r="AX54" s="81"/>
    </row>
    <row r="55" spans="1:50" ht="15" thickBot="1" x14ac:dyDescent="0.4">
      <c r="B55" s="12">
        <v>0.316</v>
      </c>
      <c r="C55" s="12">
        <v>0.33900000000000002</v>
      </c>
      <c r="D55" s="17">
        <v>0.36399999999999999</v>
      </c>
      <c r="F55" s="13">
        <v>0.23899999999999999</v>
      </c>
      <c r="G55" s="12">
        <v>0.35299999999999998</v>
      </c>
      <c r="H55" s="17">
        <v>0.32700000000000001</v>
      </c>
      <c r="J55">
        <f t="shared" si="29"/>
        <v>0.33966666666666673</v>
      </c>
      <c r="L55">
        <f t="shared" si="30"/>
        <v>0.30633333333333335</v>
      </c>
      <c r="M55" s="41"/>
      <c r="N55">
        <f t="shared" si="31"/>
        <v>2.3666666666666725E-2</v>
      </c>
      <c r="O55">
        <f t="shared" si="32"/>
        <v>-2.4333333333333262E-2</v>
      </c>
      <c r="Q55">
        <f t="shared" si="3"/>
        <v>-0.23899999999999999</v>
      </c>
      <c r="R55">
        <f t="shared" si="4"/>
        <v>-4.6666666666666634E-2</v>
      </c>
      <c r="U55" s="73"/>
      <c r="V55" s="78" t="s">
        <v>44</v>
      </c>
      <c r="W55" s="82">
        <v>4.1000000000000002E-2</v>
      </c>
      <c r="X55" s="83">
        <v>4.1000000000000002E-2</v>
      </c>
      <c r="Y55" s="83">
        <v>4.1000000000000002E-2</v>
      </c>
      <c r="Z55" s="83">
        <v>0.04</v>
      </c>
      <c r="AA55" s="83">
        <v>3.9E-2</v>
      </c>
      <c r="AB55" s="83">
        <v>0.04</v>
      </c>
      <c r="AC55" s="83">
        <v>4.1000000000000002E-2</v>
      </c>
      <c r="AD55" s="83">
        <v>3.9E-2</v>
      </c>
      <c r="AE55" s="83">
        <v>4.4999999999999998E-2</v>
      </c>
      <c r="AF55" s="83">
        <v>3.9E-2</v>
      </c>
      <c r="AG55" s="82">
        <v>0.04</v>
      </c>
      <c r="AH55" s="82">
        <v>3.9E-2</v>
      </c>
      <c r="AI55" s="84">
        <v>570</v>
      </c>
      <c r="AK55" s="78" t="s">
        <v>44</v>
      </c>
      <c r="AL55" s="82">
        <v>3.9E-2</v>
      </c>
      <c r="AM55" s="83">
        <v>4.1000000000000002E-2</v>
      </c>
      <c r="AN55" s="83">
        <v>0.04</v>
      </c>
      <c r="AO55" s="83">
        <v>4.3999999999999997E-2</v>
      </c>
      <c r="AP55" s="83">
        <v>3.9E-2</v>
      </c>
      <c r="AQ55" s="83">
        <v>4.1000000000000002E-2</v>
      </c>
      <c r="AR55" s="83">
        <v>4.2000000000000003E-2</v>
      </c>
      <c r="AS55" s="83">
        <v>3.9E-2</v>
      </c>
      <c r="AT55" s="83">
        <v>3.9E-2</v>
      </c>
      <c r="AU55" s="83">
        <v>0.04</v>
      </c>
      <c r="AV55" s="82">
        <v>0.04</v>
      </c>
      <c r="AW55" s="82">
        <v>4.1000000000000002E-2</v>
      </c>
      <c r="AX55" s="85">
        <v>570</v>
      </c>
    </row>
    <row r="56" spans="1:50" x14ac:dyDescent="0.35">
      <c r="B56" s="8">
        <v>0.59299999999999997</v>
      </c>
      <c r="C56" s="11">
        <v>0.41299999999999998</v>
      </c>
      <c r="D56" s="18">
        <v>0.29299999999999998</v>
      </c>
      <c r="F56" s="13">
        <v>0.245</v>
      </c>
      <c r="G56" s="12">
        <v>0.33400000000000002</v>
      </c>
      <c r="H56" s="32">
        <v>0.39900000000000002</v>
      </c>
      <c r="J56">
        <f t="shared" si="29"/>
        <v>0.433</v>
      </c>
      <c r="L56">
        <f t="shared" si="30"/>
        <v>0.32600000000000001</v>
      </c>
      <c r="M56" s="41"/>
      <c r="N56">
        <f t="shared" si="31"/>
        <v>0.14000000000000001</v>
      </c>
      <c r="O56">
        <f t="shared" si="32"/>
        <v>-0.15999999999999998</v>
      </c>
      <c r="Q56">
        <f t="shared" si="3"/>
        <v>-0.245</v>
      </c>
      <c r="R56">
        <f t="shared" si="4"/>
        <v>-7.3000000000000009E-2</v>
      </c>
      <c r="U56" s="73"/>
      <c r="V56" s="78" t="s">
        <v>45</v>
      </c>
      <c r="W56" s="86">
        <v>4.2000000000000003E-2</v>
      </c>
      <c r="X56" s="250">
        <v>4.1000000000000002E-2</v>
      </c>
      <c r="Y56" s="251">
        <v>4.2000000000000003E-2</v>
      </c>
      <c r="Z56" s="251">
        <v>3.9E-2</v>
      </c>
      <c r="AA56" s="89">
        <v>0.34499999999999997</v>
      </c>
      <c r="AB56" s="89">
        <v>0.32500000000000001</v>
      </c>
      <c r="AC56" s="251">
        <v>5.3999999999999999E-2</v>
      </c>
      <c r="AD56" s="251">
        <v>4.4999999999999998E-2</v>
      </c>
      <c r="AE56" s="89">
        <v>0.309</v>
      </c>
      <c r="AF56" s="252">
        <v>0.32</v>
      </c>
      <c r="AG56" s="253">
        <v>0.28100000000000003</v>
      </c>
      <c r="AH56" s="82">
        <v>3.9E-2</v>
      </c>
      <c r="AI56" s="84">
        <v>570</v>
      </c>
      <c r="AK56" s="78" t="s">
        <v>45</v>
      </c>
      <c r="AL56" s="86">
        <v>3.9E-2</v>
      </c>
      <c r="AM56" s="254">
        <v>0.17</v>
      </c>
      <c r="AN56" s="122">
        <v>0.155</v>
      </c>
      <c r="AO56" s="122">
        <v>0.161</v>
      </c>
      <c r="AP56" s="255">
        <v>0.2</v>
      </c>
      <c r="AQ56" s="255">
        <v>0.20499999999999999</v>
      </c>
      <c r="AR56" s="121">
        <v>0.17699999999999999</v>
      </c>
      <c r="AS56" s="256">
        <v>0.23</v>
      </c>
      <c r="AT56" s="257">
        <v>0.186</v>
      </c>
      <c r="AU56" s="258">
        <v>0.17699999999999999</v>
      </c>
      <c r="AV56" s="259">
        <v>0.12</v>
      </c>
      <c r="AW56" s="82">
        <v>4.2999999999999997E-2</v>
      </c>
      <c r="AX56" s="85">
        <v>570</v>
      </c>
    </row>
    <row r="57" spans="1:50" x14ac:dyDescent="0.35">
      <c r="B57" s="24">
        <v>0.20300000000000001</v>
      </c>
      <c r="C57" s="48">
        <v>1.272</v>
      </c>
      <c r="D57" s="68">
        <v>0.34100000000000003</v>
      </c>
      <c r="F57" s="16">
        <v>0.06</v>
      </c>
      <c r="G57" s="61">
        <v>0.20899999999999999</v>
      </c>
      <c r="H57" s="68">
        <v>0.29699999999999999</v>
      </c>
      <c r="J57">
        <f t="shared" si="29"/>
        <v>0.60533333333333339</v>
      </c>
      <c r="L57">
        <f t="shared" si="30"/>
        <v>0.18866666666666668</v>
      </c>
      <c r="M57" s="41"/>
      <c r="N57">
        <f t="shared" si="31"/>
        <v>0.40233333333333338</v>
      </c>
      <c r="O57">
        <f t="shared" si="32"/>
        <v>-0.66666666666666663</v>
      </c>
      <c r="Q57">
        <f t="shared" si="3"/>
        <v>-0.06</v>
      </c>
      <c r="R57">
        <f t="shared" si="4"/>
        <v>-0.10833333333333331</v>
      </c>
      <c r="U57" s="73"/>
      <c r="V57" s="78" t="s">
        <v>46</v>
      </c>
      <c r="W57" s="86">
        <v>4.5999999999999999E-2</v>
      </c>
      <c r="X57" s="260">
        <v>4.2000000000000003E-2</v>
      </c>
      <c r="Y57" s="82">
        <v>4.1000000000000002E-2</v>
      </c>
      <c r="Z57" s="82">
        <v>4.1000000000000002E-2</v>
      </c>
      <c r="AA57" s="102">
        <v>0.32900000000000001</v>
      </c>
      <c r="AB57" s="102">
        <v>0.32800000000000001</v>
      </c>
      <c r="AC57" s="98">
        <v>0.40500000000000003</v>
      </c>
      <c r="AD57" s="100">
        <v>0.18</v>
      </c>
      <c r="AE57" s="102">
        <v>0.34200000000000003</v>
      </c>
      <c r="AF57" s="261">
        <v>0.27500000000000002</v>
      </c>
      <c r="AG57" s="262">
        <v>0.30099999999999999</v>
      </c>
      <c r="AH57" s="82">
        <v>4.1000000000000002E-2</v>
      </c>
      <c r="AI57" s="84">
        <v>570</v>
      </c>
      <c r="AK57" s="78" t="s">
        <v>46</v>
      </c>
      <c r="AL57" s="86">
        <v>0.04</v>
      </c>
      <c r="AM57" s="263">
        <v>0.14000000000000001</v>
      </c>
      <c r="AN57" s="94">
        <v>0.14599999999999999</v>
      </c>
      <c r="AO57" s="94">
        <v>0.152</v>
      </c>
      <c r="AP57" s="94">
        <v>0.16</v>
      </c>
      <c r="AQ57" s="106">
        <v>0.14499999999999999</v>
      </c>
      <c r="AR57" s="94">
        <v>0.154</v>
      </c>
      <c r="AS57" s="97">
        <v>0.19500000000000001</v>
      </c>
      <c r="AT57" s="106">
        <v>0.14099999999999999</v>
      </c>
      <c r="AU57" s="264">
        <v>0.129</v>
      </c>
      <c r="AV57" s="259">
        <v>0.115</v>
      </c>
      <c r="AW57" s="82">
        <v>4.2000000000000003E-2</v>
      </c>
      <c r="AX57" s="85">
        <v>570</v>
      </c>
    </row>
    <row r="58" spans="1:50" x14ac:dyDescent="0.35">
      <c r="B58" s="41"/>
      <c r="C58" s="41"/>
      <c r="D58" s="41"/>
      <c r="E58" s="41"/>
      <c r="F58" s="41"/>
      <c r="G58" s="41"/>
      <c r="H58" s="41"/>
      <c r="M58" s="41"/>
      <c r="U58" s="73"/>
      <c r="V58" s="78" t="s">
        <v>47</v>
      </c>
      <c r="W58" s="86">
        <v>4.1000000000000002E-2</v>
      </c>
      <c r="X58" s="260">
        <v>4.2000000000000003E-2</v>
      </c>
      <c r="Y58" s="82">
        <v>4.2000000000000003E-2</v>
      </c>
      <c r="Z58" s="82">
        <v>4.1000000000000002E-2</v>
      </c>
      <c r="AA58" s="82">
        <v>0.1</v>
      </c>
      <c r="AB58" s="98">
        <v>0.434</v>
      </c>
      <c r="AC58" s="102">
        <v>0.318</v>
      </c>
      <c r="AD58" s="103">
        <v>0.26700000000000002</v>
      </c>
      <c r="AE58" s="102">
        <v>0.35799999999999998</v>
      </c>
      <c r="AF58" s="261">
        <v>0.28100000000000003</v>
      </c>
      <c r="AG58" s="265">
        <v>1.032</v>
      </c>
      <c r="AH58" s="82">
        <v>4.2000000000000003E-2</v>
      </c>
      <c r="AI58" s="84">
        <v>570</v>
      </c>
      <c r="AK58" s="78" t="s">
        <v>47</v>
      </c>
      <c r="AL58" s="86">
        <v>4.1000000000000002E-2</v>
      </c>
      <c r="AM58" s="263">
        <v>0.13300000000000001</v>
      </c>
      <c r="AN58" s="98">
        <v>0.11899999999999999</v>
      </c>
      <c r="AO58" s="106">
        <v>0.14000000000000001</v>
      </c>
      <c r="AP58" s="94">
        <v>0.158</v>
      </c>
      <c r="AQ58" s="94">
        <v>0.16</v>
      </c>
      <c r="AR58" s="93">
        <v>0.16400000000000001</v>
      </c>
      <c r="AS58" s="106">
        <v>0.14399999999999999</v>
      </c>
      <c r="AT58" s="106">
        <v>0.14499999999999999</v>
      </c>
      <c r="AU58" s="126">
        <v>0.16700000000000001</v>
      </c>
      <c r="AV58" s="266">
        <v>0.128</v>
      </c>
      <c r="AW58" s="82">
        <v>4.1000000000000002E-2</v>
      </c>
      <c r="AX58" s="85">
        <v>570</v>
      </c>
    </row>
    <row r="59" spans="1:50" x14ac:dyDescent="0.35">
      <c r="U59" s="73"/>
      <c r="V59" s="78" t="s">
        <v>48</v>
      </c>
      <c r="W59" s="86">
        <v>4.1000000000000002E-2</v>
      </c>
      <c r="X59" s="260">
        <v>0.04</v>
      </c>
      <c r="Y59" s="82">
        <v>4.1000000000000002E-2</v>
      </c>
      <c r="Z59" s="82">
        <v>4.1000000000000002E-2</v>
      </c>
      <c r="AA59" s="102">
        <v>0.316</v>
      </c>
      <c r="AB59" s="102">
        <v>0.33900000000000002</v>
      </c>
      <c r="AC59" s="102">
        <v>0.36399999999999999</v>
      </c>
      <c r="AD59" s="103">
        <v>0.23899999999999999</v>
      </c>
      <c r="AE59" s="102">
        <v>0.35299999999999998</v>
      </c>
      <c r="AF59" s="139">
        <v>0.32700000000000001</v>
      </c>
      <c r="AG59" s="259">
        <v>0.439</v>
      </c>
      <c r="AH59" s="82">
        <v>4.1000000000000002E-2</v>
      </c>
      <c r="AI59" s="84">
        <v>570</v>
      </c>
      <c r="AK59" s="78" t="s">
        <v>48</v>
      </c>
      <c r="AL59" s="86">
        <v>4.2000000000000003E-2</v>
      </c>
      <c r="AM59" s="267">
        <v>0.158</v>
      </c>
      <c r="AN59" s="100">
        <v>7.0000000000000007E-2</v>
      </c>
      <c r="AO59" s="94">
        <v>0.154</v>
      </c>
      <c r="AP59" s="97">
        <v>0.191</v>
      </c>
      <c r="AQ59" s="93">
        <v>0.17399999999999999</v>
      </c>
      <c r="AR59" s="93">
        <v>0.17799999999999999</v>
      </c>
      <c r="AS59" s="106">
        <v>0.13700000000000001</v>
      </c>
      <c r="AT59" s="96">
        <v>0.217</v>
      </c>
      <c r="AU59" s="268">
        <v>0.156</v>
      </c>
      <c r="AV59" s="259">
        <v>0.112</v>
      </c>
      <c r="AW59" s="82">
        <v>4.2000000000000003E-2</v>
      </c>
      <c r="AX59" s="85">
        <v>570</v>
      </c>
    </row>
    <row r="60" spans="1:50" x14ac:dyDescent="0.35">
      <c r="U60" s="73"/>
      <c r="V60" s="78" t="s">
        <v>49</v>
      </c>
      <c r="W60" s="86">
        <v>4.1000000000000002E-2</v>
      </c>
      <c r="X60" s="260">
        <v>4.1000000000000002E-2</v>
      </c>
      <c r="Y60" s="82">
        <v>4.3999999999999997E-2</v>
      </c>
      <c r="Z60" s="82">
        <v>4.1000000000000002E-2</v>
      </c>
      <c r="AA60" s="94">
        <v>0.59299999999999997</v>
      </c>
      <c r="AB60" s="98">
        <v>0.41299999999999998</v>
      </c>
      <c r="AC60" s="103">
        <v>0.29299999999999998</v>
      </c>
      <c r="AD60" s="103">
        <v>0.245</v>
      </c>
      <c r="AE60" s="102">
        <v>0.33400000000000002</v>
      </c>
      <c r="AF60" s="269">
        <v>0.39900000000000002</v>
      </c>
      <c r="AG60" s="262">
        <v>0.379</v>
      </c>
      <c r="AH60" s="82">
        <v>3.1E-2</v>
      </c>
      <c r="AI60" s="84">
        <v>570</v>
      </c>
      <c r="AK60" s="78" t="s">
        <v>49</v>
      </c>
      <c r="AL60" s="86">
        <v>0.04</v>
      </c>
      <c r="AM60" s="270">
        <v>0.11899999999999999</v>
      </c>
      <c r="AN60" s="94">
        <v>0.154</v>
      </c>
      <c r="AO60" s="106">
        <v>0.13400000000000001</v>
      </c>
      <c r="AP60" s="94">
        <v>0.156</v>
      </c>
      <c r="AQ60" s="101">
        <v>0.28799999999999998</v>
      </c>
      <c r="AR60" s="94">
        <v>0.159</v>
      </c>
      <c r="AS60" s="97">
        <v>0.183</v>
      </c>
      <c r="AT60" s="98">
        <v>0.127</v>
      </c>
      <c r="AU60" s="269">
        <v>0.11899999999999999</v>
      </c>
      <c r="AV60" s="259">
        <v>0.11700000000000001</v>
      </c>
      <c r="AW60" s="82">
        <v>0.04</v>
      </c>
      <c r="AX60" s="85">
        <v>570</v>
      </c>
    </row>
    <row r="61" spans="1:50" ht="15" thickBot="1" x14ac:dyDescent="0.4">
      <c r="U61" s="73"/>
      <c r="V61" s="78" t="s">
        <v>50</v>
      </c>
      <c r="W61" s="86">
        <v>0.04</v>
      </c>
      <c r="X61" s="140">
        <v>4.2000000000000003E-2</v>
      </c>
      <c r="Y61" s="271">
        <v>4.2999999999999997E-2</v>
      </c>
      <c r="Z61" s="271">
        <v>4.2999999999999997E-2</v>
      </c>
      <c r="AA61" s="108">
        <v>0.20300000000000001</v>
      </c>
      <c r="AB61" s="272">
        <v>1.272</v>
      </c>
      <c r="AC61" s="128">
        <v>0.34100000000000003</v>
      </c>
      <c r="AD61" s="271">
        <v>0.06</v>
      </c>
      <c r="AE61" s="109">
        <v>0.20899999999999999</v>
      </c>
      <c r="AF61" s="273">
        <v>0.29699999999999999</v>
      </c>
      <c r="AG61" s="262">
        <v>0.31</v>
      </c>
      <c r="AH61" s="82">
        <v>3.5000000000000003E-2</v>
      </c>
      <c r="AI61" s="84">
        <v>570</v>
      </c>
      <c r="AK61" s="78" t="s">
        <v>50</v>
      </c>
      <c r="AL61" s="86">
        <v>4.2999999999999997E-2</v>
      </c>
      <c r="AM61" s="274">
        <v>0.114</v>
      </c>
      <c r="AN61" s="275">
        <v>0.11899999999999999</v>
      </c>
      <c r="AO61" s="275">
        <v>0.124</v>
      </c>
      <c r="AP61" s="130">
        <v>0.14000000000000001</v>
      </c>
      <c r="AQ61" s="129">
        <v>0.14899999999999999</v>
      </c>
      <c r="AR61" s="129">
        <v>0.14699999999999999</v>
      </c>
      <c r="AS61" s="130">
        <v>0.14000000000000001</v>
      </c>
      <c r="AT61" s="130">
        <v>0.129</v>
      </c>
      <c r="AU61" s="143">
        <v>0.14599999999999999</v>
      </c>
      <c r="AV61" s="262">
        <v>0.107</v>
      </c>
      <c r="AW61" s="82">
        <v>4.1000000000000002E-2</v>
      </c>
      <c r="AX61" s="85">
        <v>570</v>
      </c>
    </row>
    <row r="62" spans="1:50" x14ac:dyDescent="0.35">
      <c r="A62" t="s">
        <v>72</v>
      </c>
      <c r="B62" s="40"/>
      <c r="C62" s="40"/>
      <c r="D62" s="40"/>
      <c r="E62" s="40"/>
      <c r="F62" s="40"/>
      <c r="G62" s="40"/>
      <c r="H62" s="40"/>
      <c r="M62" s="40"/>
      <c r="U62" s="73"/>
      <c r="V62" s="78" t="s">
        <v>51</v>
      </c>
      <c r="W62" s="82">
        <v>0.04</v>
      </c>
      <c r="X62" s="118">
        <v>0.04</v>
      </c>
      <c r="Y62" s="118">
        <v>4.2000000000000003E-2</v>
      </c>
      <c r="Z62" s="118">
        <v>4.1000000000000002E-2</v>
      </c>
      <c r="AA62" s="118">
        <v>0.04</v>
      </c>
      <c r="AB62" s="118">
        <v>4.2999999999999997E-2</v>
      </c>
      <c r="AC62" s="118">
        <v>4.3999999999999997E-2</v>
      </c>
      <c r="AD62" s="118">
        <v>4.1000000000000002E-2</v>
      </c>
      <c r="AE62" s="118">
        <v>3.5999999999999997E-2</v>
      </c>
      <c r="AF62" s="118">
        <v>4.2000000000000003E-2</v>
      </c>
      <c r="AG62" s="82">
        <v>4.1000000000000002E-2</v>
      </c>
      <c r="AH62" s="82">
        <v>4.1000000000000002E-2</v>
      </c>
      <c r="AI62" s="84">
        <v>570</v>
      </c>
      <c r="AK62" s="78" t="s">
        <v>51</v>
      </c>
      <c r="AL62" s="82">
        <v>0.04</v>
      </c>
      <c r="AM62" s="118">
        <v>4.1000000000000002E-2</v>
      </c>
      <c r="AN62" s="118">
        <v>4.1000000000000002E-2</v>
      </c>
      <c r="AO62" s="118">
        <v>3.9E-2</v>
      </c>
      <c r="AP62" s="118">
        <v>0.04</v>
      </c>
      <c r="AQ62" s="118">
        <v>4.1000000000000002E-2</v>
      </c>
      <c r="AR62" s="118">
        <v>4.1000000000000002E-2</v>
      </c>
      <c r="AS62" s="118">
        <v>0.04</v>
      </c>
      <c r="AT62" s="118">
        <v>4.1000000000000002E-2</v>
      </c>
      <c r="AU62" s="118">
        <v>4.2000000000000003E-2</v>
      </c>
      <c r="AV62" s="82">
        <v>4.1000000000000002E-2</v>
      </c>
      <c r="AW62" s="82">
        <v>4.2999999999999997E-2</v>
      </c>
      <c r="AX62" s="85">
        <v>570</v>
      </c>
    </row>
    <row r="63" spans="1:50" x14ac:dyDescent="0.35">
      <c r="B63" s="41" t="s">
        <v>34</v>
      </c>
      <c r="C63" s="41"/>
      <c r="D63" s="41"/>
      <c r="F63" s="41" t="s">
        <v>6</v>
      </c>
      <c r="G63" s="41"/>
      <c r="H63" s="41"/>
      <c r="M63" s="41"/>
      <c r="U63" s="73"/>
      <c r="V63" s="333" t="s">
        <v>73</v>
      </c>
      <c r="W63" s="333"/>
      <c r="X63" s="333"/>
      <c r="Y63" s="333"/>
      <c r="Z63" s="333"/>
      <c r="AA63" s="333"/>
      <c r="AB63" s="333"/>
      <c r="AC63" s="333"/>
      <c r="AD63" s="333"/>
      <c r="AE63" s="333"/>
      <c r="AF63" s="333"/>
      <c r="AG63" s="333"/>
      <c r="AH63" s="333"/>
      <c r="AK63" s="333" t="s">
        <v>74</v>
      </c>
      <c r="AL63" s="333"/>
      <c r="AM63" s="333"/>
      <c r="AN63" s="333"/>
      <c r="AO63" s="333"/>
      <c r="AP63" s="333"/>
      <c r="AQ63" s="333"/>
      <c r="AR63" s="333"/>
      <c r="AS63" s="333"/>
      <c r="AT63" s="333"/>
      <c r="AU63" s="333"/>
      <c r="AV63" s="333"/>
      <c r="AW63" s="333"/>
      <c r="AX63" s="74"/>
    </row>
    <row r="64" spans="1:50" x14ac:dyDescent="0.35">
      <c r="B64" s="10">
        <v>0.49199999999999999</v>
      </c>
      <c r="C64" s="12">
        <v>0.36199999999999999</v>
      </c>
      <c r="D64" s="32">
        <v>0.39200000000000002</v>
      </c>
      <c r="F64" s="3">
        <v>0.749</v>
      </c>
      <c r="G64" s="12">
        <v>0.36399999999999999</v>
      </c>
      <c r="H64" s="20">
        <v>0.19400000000000001</v>
      </c>
      <c r="J64">
        <f>AVERAGE(B64:D64)</f>
        <v>0.41533333333333333</v>
      </c>
      <c r="L64">
        <f t="shared" ref="L64:L69" si="33">AVERAGE(F64:H64)</f>
        <v>0.43566666666666665</v>
      </c>
      <c r="M64" s="41"/>
      <c r="N64">
        <f t="shared" si="31"/>
        <v>5.3333333333333344E-2</v>
      </c>
      <c r="O64">
        <f t="shared" si="32"/>
        <v>-7.6666666666666661E-2</v>
      </c>
      <c r="Q64">
        <f t="shared" si="3"/>
        <v>-0.19400000000000001</v>
      </c>
      <c r="R64">
        <f t="shared" si="4"/>
        <v>-0.31333333333333335</v>
      </c>
      <c r="U64" s="73"/>
      <c r="V64" s="75"/>
      <c r="W64" s="75"/>
      <c r="X64" s="334" t="s">
        <v>57</v>
      </c>
      <c r="Y64" s="334"/>
      <c r="Z64" s="334"/>
      <c r="AA64" s="334" t="s">
        <v>34</v>
      </c>
      <c r="AB64" s="334"/>
      <c r="AC64" s="334"/>
      <c r="AD64" s="334" t="s">
        <v>42</v>
      </c>
      <c r="AE64" s="334"/>
      <c r="AF64" s="334"/>
      <c r="AG64" s="76" t="s">
        <v>43</v>
      </c>
      <c r="AH64" s="75"/>
      <c r="AK64" s="75"/>
      <c r="AL64" s="75"/>
      <c r="AM64" s="334" t="s">
        <v>57</v>
      </c>
      <c r="AN64" s="334"/>
      <c r="AO64" s="334"/>
      <c r="AP64" s="334" t="s">
        <v>34</v>
      </c>
      <c r="AQ64" s="334"/>
      <c r="AR64" s="334"/>
      <c r="AS64" s="334" t="s">
        <v>42</v>
      </c>
      <c r="AT64" s="334"/>
      <c r="AU64" s="334"/>
      <c r="AV64" s="76" t="s">
        <v>43</v>
      </c>
      <c r="AW64" s="75"/>
      <c r="AX64" s="74"/>
    </row>
    <row r="65" spans="1:50" x14ac:dyDescent="0.35">
      <c r="B65" s="12">
        <v>0.316</v>
      </c>
      <c r="C65" s="12">
        <v>0.32400000000000001</v>
      </c>
      <c r="D65" s="17">
        <v>0.34599999999999997</v>
      </c>
      <c r="F65" s="12">
        <v>0.32900000000000001</v>
      </c>
      <c r="G65" s="12">
        <v>0.373</v>
      </c>
      <c r="H65" s="19">
        <v>1.1679999999999999</v>
      </c>
      <c r="J65">
        <f t="shared" si="29"/>
        <v>0.32866666666666666</v>
      </c>
      <c r="L65">
        <f t="shared" si="33"/>
        <v>0.62333333333333329</v>
      </c>
      <c r="M65" s="41"/>
      <c r="N65">
        <f t="shared" si="31"/>
        <v>1.2666666666666659E-2</v>
      </c>
      <c r="O65">
        <f t="shared" si="32"/>
        <v>-1.7333333333333312E-2</v>
      </c>
      <c r="Q65">
        <f t="shared" si="3"/>
        <v>-0.32900000000000001</v>
      </c>
      <c r="R65">
        <f t="shared" si="4"/>
        <v>-0.54466666666666663</v>
      </c>
      <c r="U65" s="73"/>
      <c r="V65" s="77"/>
      <c r="W65" s="78">
        <v>1</v>
      </c>
      <c r="X65" s="78">
        <v>2</v>
      </c>
      <c r="Y65" s="78">
        <v>3</v>
      </c>
      <c r="Z65" s="78">
        <v>4</v>
      </c>
      <c r="AA65" s="78">
        <v>5</v>
      </c>
      <c r="AB65" s="78">
        <v>6</v>
      </c>
      <c r="AC65" s="78">
        <v>7</v>
      </c>
      <c r="AD65" s="78">
        <v>8</v>
      </c>
      <c r="AE65" s="78">
        <v>9</v>
      </c>
      <c r="AF65" s="78">
        <v>10</v>
      </c>
      <c r="AG65" s="78">
        <v>11</v>
      </c>
      <c r="AH65" s="78">
        <v>12</v>
      </c>
      <c r="AI65" s="80"/>
      <c r="AK65" s="77"/>
      <c r="AL65" s="78">
        <v>1</v>
      </c>
      <c r="AM65" s="78">
        <v>2</v>
      </c>
      <c r="AN65" s="78">
        <v>3</v>
      </c>
      <c r="AO65" s="78">
        <v>4</v>
      </c>
      <c r="AP65" s="78">
        <v>5</v>
      </c>
      <c r="AQ65" s="78">
        <v>6</v>
      </c>
      <c r="AR65" s="78">
        <v>7</v>
      </c>
      <c r="AS65" s="78">
        <v>8</v>
      </c>
      <c r="AT65" s="78">
        <v>9</v>
      </c>
      <c r="AU65" s="78">
        <v>10</v>
      </c>
      <c r="AV65" s="78">
        <v>11</v>
      </c>
      <c r="AW65" s="78">
        <v>12</v>
      </c>
      <c r="AX65" s="81"/>
    </row>
    <row r="66" spans="1:50" ht="15" thickBot="1" x14ac:dyDescent="0.4">
      <c r="B66" s="12">
        <v>0.35599999999999998</v>
      </c>
      <c r="C66" s="12">
        <v>0.36</v>
      </c>
      <c r="D66" s="17">
        <v>0.34100000000000003</v>
      </c>
      <c r="F66" s="6">
        <v>0.95499999999999996</v>
      </c>
      <c r="G66" s="10">
        <v>0.52500000000000002</v>
      </c>
      <c r="H66" s="32">
        <v>0.39300000000000002</v>
      </c>
      <c r="J66">
        <f t="shared" si="29"/>
        <v>0.35233333333333333</v>
      </c>
      <c r="L66">
        <f t="shared" si="33"/>
        <v>0.6243333333333333</v>
      </c>
      <c r="M66" s="41"/>
      <c r="N66">
        <f t="shared" si="31"/>
        <v>1.1333333333333306E-2</v>
      </c>
      <c r="O66">
        <f t="shared" si="32"/>
        <v>-7.666666666666655E-3</v>
      </c>
      <c r="Q66">
        <f t="shared" si="3"/>
        <v>-0.39300000000000002</v>
      </c>
      <c r="R66">
        <f t="shared" si="4"/>
        <v>-0.33066666666666666</v>
      </c>
      <c r="U66" s="73"/>
      <c r="V66" s="78" t="s">
        <v>44</v>
      </c>
      <c r="W66" s="82">
        <v>6.7000000000000004E-2</v>
      </c>
      <c r="X66" s="83">
        <v>6.0999999999999999E-2</v>
      </c>
      <c r="Y66" s="83">
        <v>5.8999999999999997E-2</v>
      </c>
      <c r="Z66" s="83">
        <v>9.5000000000000001E-2</v>
      </c>
      <c r="AA66" s="83">
        <v>6.4000000000000001E-2</v>
      </c>
      <c r="AB66" s="83">
        <v>6.6000000000000003E-2</v>
      </c>
      <c r="AC66" s="83">
        <v>5.6000000000000001E-2</v>
      </c>
      <c r="AD66" s="83">
        <v>5.1999999999999998E-2</v>
      </c>
      <c r="AE66" s="83">
        <v>5.2999999999999999E-2</v>
      </c>
      <c r="AF66" s="83">
        <v>4.9000000000000002E-2</v>
      </c>
      <c r="AG66" s="82">
        <v>4.9000000000000002E-2</v>
      </c>
      <c r="AH66" s="82">
        <v>5.6000000000000001E-2</v>
      </c>
      <c r="AI66" s="84">
        <v>570</v>
      </c>
      <c r="AK66" s="78" t="s">
        <v>44</v>
      </c>
      <c r="AL66" s="82">
        <v>3.9E-2</v>
      </c>
      <c r="AM66" s="83">
        <v>0.04</v>
      </c>
      <c r="AN66" s="83">
        <v>0.04</v>
      </c>
      <c r="AO66" s="83">
        <v>0.04</v>
      </c>
      <c r="AP66" s="83">
        <v>0.04</v>
      </c>
      <c r="AQ66" s="83">
        <v>0.04</v>
      </c>
      <c r="AR66" s="83">
        <v>4.1000000000000002E-2</v>
      </c>
      <c r="AS66" s="83">
        <v>4.2999999999999997E-2</v>
      </c>
      <c r="AT66" s="83">
        <v>0.06</v>
      </c>
      <c r="AU66" s="83">
        <v>0.04</v>
      </c>
      <c r="AV66" s="82">
        <v>4.4999999999999998E-2</v>
      </c>
      <c r="AW66" s="82">
        <v>4.3999999999999997E-2</v>
      </c>
      <c r="AX66" s="85">
        <v>570</v>
      </c>
    </row>
    <row r="67" spans="1:50" x14ac:dyDescent="0.35">
      <c r="B67" s="8">
        <v>0.59299999999999997</v>
      </c>
      <c r="C67" s="11">
        <v>0.42399999999999999</v>
      </c>
      <c r="D67" s="32">
        <v>0.41099999999999998</v>
      </c>
      <c r="F67" s="4">
        <v>1.2490000000000001</v>
      </c>
      <c r="G67" s="10">
        <v>0.52900000000000003</v>
      </c>
      <c r="H67" s="21">
        <v>0.52300000000000002</v>
      </c>
      <c r="J67">
        <f t="shared" si="29"/>
        <v>0.47599999999999998</v>
      </c>
      <c r="L67">
        <f t="shared" si="33"/>
        <v>0.76700000000000002</v>
      </c>
      <c r="M67" s="41"/>
      <c r="N67">
        <f t="shared" si="31"/>
        <v>6.5000000000000002E-2</v>
      </c>
      <c r="O67">
        <f t="shared" si="32"/>
        <v>-0.11699999999999999</v>
      </c>
      <c r="Q67">
        <f t="shared" si="3"/>
        <v>-0.52300000000000002</v>
      </c>
      <c r="R67">
        <f t="shared" si="4"/>
        <v>-0.4820000000000001</v>
      </c>
      <c r="U67" s="73"/>
      <c r="V67" s="78" t="s">
        <v>45</v>
      </c>
      <c r="W67" s="86">
        <v>5.8999999999999997E-2</v>
      </c>
      <c r="X67" s="250">
        <v>8.8999999999999996E-2</v>
      </c>
      <c r="Y67" s="251">
        <v>7.4999999999999997E-2</v>
      </c>
      <c r="Z67" s="251">
        <v>8.3000000000000004E-2</v>
      </c>
      <c r="AA67" s="276">
        <v>0.49199999999999999</v>
      </c>
      <c r="AB67" s="89">
        <v>0.36199999999999999</v>
      </c>
      <c r="AC67" s="120">
        <v>0.39200000000000002</v>
      </c>
      <c r="AD67" s="257">
        <v>0.749</v>
      </c>
      <c r="AE67" s="89">
        <v>0.36399999999999999</v>
      </c>
      <c r="AF67" s="91">
        <v>0.19400000000000001</v>
      </c>
      <c r="AG67" s="253">
        <v>0.28799999999999998</v>
      </c>
      <c r="AH67" s="82">
        <v>0.05</v>
      </c>
      <c r="AI67" s="84">
        <v>570</v>
      </c>
      <c r="AK67" s="78" t="s">
        <v>45</v>
      </c>
      <c r="AL67" s="86">
        <v>3.9E-2</v>
      </c>
      <c r="AM67" s="277">
        <v>0.85299999999999998</v>
      </c>
      <c r="AN67" s="278">
        <v>0.77400000000000002</v>
      </c>
      <c r="AO67" s="257">
        <v>0.53500000000000003</v>
      </c>
      <c r="AP67" s="88">
        <v>0.151</v>
      </c>
      <c r="AQ67" s="88">
        <v>0.14699999999999999</v>
      </c>
      <c r="AR67" s="88">
        <v>0.13600000000000001</v>
      </c>
      <c r="AS67" s="257">
        <v>0.51200000000000001</v>
      </c>
      <c r="AT67" s="276">
        <v>0.36299999999999999</v>
      </c>
      <c r="AU67" s="258">
        <v>0.48</v>
      </c>
      <c r="AV67" s="92">
        <v>0.12</v>
      </c>
      <c r="AW67" s="82">
        <v>4.2000000000000003E-2</v>
      </c>
      <c r="AX67" s="85">
        <v>570</v>
      </c>
    </row>
    <row r="68" spans="1:50" x14ac:dyDescent="0.35">
      <c r="B68" s="12">
        <v>0.38700000000000001</v>
      </c>
      <c r="C68" s="11">
        <v>0.39500000000000002</v>
      </c>
      <c r="D68" s="17">
        <v>0.378</v>
      </c>
      <c r="F68" s="11">
        <v>0.437</v>
      </c>
      <c r="G68" s="5">
        <v>1.0429999999999999</v>
      </c>
      <c r="H68" s="17">
        <v>0.378</v>
      </c>
      <c r="J68">
        <f t="shared" si="29"/>
        <v>0.38666666666666671</v>
      </c>
      <c r="L68">
        <f t="shared" si="33"/>
        <v>0.6193333333333334</v>
      </c>
      <c r="M68" s="41"/>
      <c r="N68">
        <f t="shared" si="31"/>
        <v>8.6666666666667114E-3</v>
      </c>
      <c r="O68">
        <f t="shared" si="32"/>
        <v>-8.3333333333333037E-3</v>
      </c>
      <c r="Q68">
        <f t="shared" si="3"/>
        <v>-0.378</v>
      </c>
      <c r="R68">
        <f t="shared" si="4"/>
        <v>-0.42366666666666652</v>
      </c>
      <c r="U68" s="73"/>
      <c r="V68" s="78" t="s">
        <v>46</v>
      </c>
      <c r="W68" s="86">
        <v>6.0999999999999999E-2</v>
      </c>
      <c r="X68" s="260">
        <v>6.2E-2</v>
      </c>
      <c r="Y68" s="82">
        <v>8.5000000000000006E-2</v>
      </c>
      <c r="Z68" s="82">
        <v>7.0999999999999994E-2</v>
      </c>
      <c r="AA68" s="102">
        <v>0.316</v>
      </c>
      <c r="AB68" s="102">
        <v>0.32400000000000001</v>
      </c>
      <c r="AC68" s="102">
        <v>0.34599999999999997</v>
      </c>
      <c r="AD68" s="102">
        <v>0.32900000000000001</v>
      </c>
      <c r="AE68" s="102">
        <v>0.373</v>
      </c>
      <c r="AF68" s="279">
        <v>1.1679999999999999</v>
      </c>
      <c r="AG68" s="253">
        <v>0.27600000000000002</v>
      </c>
      <c r="AH68" s="82">
        <v>5.0999999999999997E-2</v>
      </c>
      <c r="AI68" s="84">
        <v>570</v>
      </c>
      <c r="AK68" s="78" t="s">
        <v>46</v>
      </c>
      <c r="AL68" s="86">
        <v>4.1000000000000002E-2</v>
      </c>
      <c r="AM68" s="280">
        <v>0.24</v>
      </c>
      <c r="AN68" s="102">
        <v>0.23799999999999999</v>
      </c>
      <c r="AO68" s="103">
        <v>0.19800000000000001</v>
      </c>
      <c r="AP68" s="100">
        <v>0.13900000000000001</v>
      </c>
      <c r="AQ68" s="100">
        <v>0.14399999999999999</v>
      </c>
      <c r="AR68" s="100">
        <v>0.13300000000000001</v>
      </c>
      <c r="AS68" s="94">
        <v>0.41199999999999998</v>
      </c>
      <c r="AT68" s="106">
        <v>0.35299999999999998</v>
      </c>
      <c r="AU68" s="264">
        <v>0.34699999999999998</v>
      </c>
      <c r="AV68" s="92">
        <v>0.11700000000000001</v>
      </c>
      <c r="AW68" s="82">
        <v>4.2999999999999997E-2</v>
      </c>
      <c r="AX68" s="85">
        <v>570</v>
      </c>
    </row>
    <row r="69" spans="1:50" x14ac:dyDescent="0.35">
      <c r="B69" s="54">
        <v>0.45200000000000001</v>
      </c>
      <c r="C69" s="54">
        <v>0.40899999999999997</v>
      </c>
      <c r="D69" s="56">
        <v>0.433</v>
      </c>
      <c r="F69" s="54">
        <v>0.437</v>
      </c>
      <c r="G69" s="51">
        <v>0.504</v>
      </c>
      <c r="H69" s="68">
        <v>0.34300000000000003</v>
      </c>
      <c r="J69">
        <f t="shared" ref="J69:J130" si="34">AVERAGE(B69:D69)</f>
        <v>0.43133333333333335</v>
      </c>
      <c r="L69">
        <f t="shared" si="33"/>
        <v>0.42799999999999999</v>
      </c>
      <c r="M69" s="41"/>
      <c r="N69">
        <f t="shared" ref="N69:N130" si="35">MAX(J69-B69,J69-C69,J69-D69)</f>
        <v>2.2333333333333372E-2</v>
      </c>
      <c r="O69">
        <f t="shared" ref="O69:O130" si="36">MIN(J69-B69,J69-C69,J69-D69)</f>
        <v>-2.0666666666666667E-2</v>
      </c>
      <c r="Q69">
        <f t="shared" ref="Q69:Q130" si="37">MAX(K69-F69,K69-G69,K69-H69)</f>
        <v>-0.34300000000000003</v>
      </c>
      <c r="R69">
        <f t="shared" ref="R69:R130" si="38">MIN(L69-F69,L69-G69,L69-H69)</f>
        <v>-7.6000000000000012E-2</v>
      </c>
      <c r="U69" s="73"/>
      <c r="V69" s="78" t="s">
        <v>47</v>
      </c>
      <c r="W69" s="86">
        <v>6.0999999999999999E-2</v>
      </c>
      <c r="X69" s="260">
        <v>7.0999999999999994E-2</v>
      </c>
      <c r="Y69" s="82">
        <v>7.5999999999999998E-2</v>
      </c>
      <c r="Z69" s="82">
        <v>7.3999999999999996E-2</v>
      </c>
      <c r="AA69" s="102">
        <v>0.35599999999999998</v>
      </c>
      <c r="AB69" s="102">
        <v>0.36</v>
      </c>
      <c r="AC69" s="102">
        <v>0.34100000000000003</v>
      </c>
      <c r="AD69" s="96">
        <v>0.95499999999999996</v>
      </c>
      <c r="AE69" s="106">
        <v>0.52500000000000002</v>
      </c>
      <c r="AF69" s="269">
        <v>0.39300000000000002</v>
      </c>
      <c r="AG69" s="253">
        <v>0.28199999999999997</v>
      </c>
      <c r="AH69" s="82">
        <v>5.3999999999999999E-2</v>
      </c>
      <c r="AI69" s="84">
        <v>570</v>
      </c>
      <c r="AK69" s="78" t="s">
        <v>47</v>
      </c>
      <c r="AL69" s="86">
        <v>4.2000000000000003E-2</v>
      </c>
      <c r="AM69" s="125">
        <v>0.17399999999999999</v>
      </c>
      <c r="AN69" s="100">
        <v>0.154</v>
      </c>
      <c r="AO69" s="103">
        <v>0.16400000000000001</v>
      </c>
      <c r="AP69" s="100">
        <v>0.127</v>
      </c>
      <c r="AQ69" s="100">
        <v>0.128</v>
      </c>
      <c r="AR69" s="100">
        <v>0.128</v>
      </c>
      <c r="AS69" s="98">
        <v>0.28699999999999998</v>
      </c>
      <c r="AT69" s="94">
        <v>0.42699999999999999</v>
      </c>
      <c r="AU69" s="264">
        <v>0.33700000000000002</v>
      </c>
      <c r="AV69" s="92">
        <v>0.112</v>
      </c>
      <c r="AW69" s="82">
        <v>0.04</v>
      </c>
      <c r="AX69" s="85">
        <v>570</v>
      </c>
    </row>
    <row r="70" spans="1:50" x14ac:dyDescent="0.35">
      <c r="B70" s="41"/>
      <c r="C70" s="41"/>
      <c r="D70" s="41"/>
      <c r="E70" s="41"/>
      <c r="F70" s="41"/>
      <c r="G70" s="41"/>
      <c r="H70" s="41"/>
      <c r="M70" s="41"/>
      <c r="U70" s="73"/>
      <c r="V70" s="78" t="s">
        <v>48</v>
      </c>
      <c r="W70" s="86">
        <v>6.3E-2</v>
      </c>
      <c r="X70" s="260">
        <v>7.3999999999999996E-2</v>
      </c>
      <c r="Y70" s="82">
        <v>6.9000000000000006E-2</v>
      </c>
      <c r="Z70" s="82">
        <v>7.5999999999999998E-2</v>
      </c>
      <c r="AA70" s="94">
        <v>0.59299999999999997</v>
      </c>
      <c r="AB70" s="98">
        <v>0.42399999999999999</v>
      </c>
      <c r="AC70" s="98">
        <v>0.41099999999999998</v>
      </c>
      <c r="AD70" s="101">
        <v>1.2490000000000001</v>
      </c>
      <c r="AE70" s="106">
        <v>0.52900000000000003</v>
      </c>
      <c r="AF70" s="264">
        <v>0.52300000000000002</v>
      </c>
      <c r="AG70" s="253">
        <v>0.30599999999999999</v>
      </c>
      <c r="AH70" s="82">
        <v>5.2999999999999999E-2</v>
      </c>
      <c r="AI70" s="84">
        <v>570</v>
      </c>
      <c r="AK70" s="78" t="s">
        <v>48</v>
      </c>
      <c r="AL70" s="86">
        <v>4.1000000000000002E-2</v>
      </c>
      <c r="AM70" s="280">
        <v>0.26200000000000001</v>
      </c>
      <c r="AN70" s="98">
        <v>0.27500000000000002</v>
      </c>
      <c r="AO70" s="102">
        <v>0.22</v>
      </c>
      <c r="AP70" s="103">
        <v>0.20699999999999999</v>
      </c>
      <c r="AQ70" s="103">
        <v>0.19</v>
      </c>
      <c r="AR70" s="103">
        <v>0.192</v>
      </c>
      <c r="AS70" s="93">
        <v>0.46100000000000002</v>
      </c>
      <c r="AT70" s="97">
        <v>0.55900000000000005</v>
      </c>
      <c r="AU70" s="126">
        <v>0.48899999999999999</v>
      </c>
      <c r="AV70" s="92">
        <v>0.10100000000000001</v>
      </c>
      <c r="AW70" s="82">
        <v>0.04</v>
      </c>
      <c r="AX70" s="85">
        <v>570</v>
      </c>
    </row>
    <row r="71" spans="1:50" x14ac:dyDescent="0.35">
      <c r="U71" s="73"/>
      <c r="V71" s="78" t="s">
        <v>49</v>
      </c>
      <c r="W71" s="86">
        <v>6.2E-2</v>
      </c>
      <c r="X71" s="260">
        <v>7.8E-2</v>
      </c>
      <c r="Y71" s="82">
        <v>6.8000000000000005E-2</v>
      </c>
      <c r="Z71" s="82">
        <v>7.8E-2</v>
      </c>
      <c r="AA71" s="102">
        <v>0.38700000000000001</v>
      </c>
      <c r="AB71" s="98">
        <v>0.39500000000000002</v>
      </c>
      <c r="AC71" s="102">
        <v>0.378</v>
      </c>
      <c r="AD71" s="98">
        <v>0.437</v>
      </c>
      <c r="AE71" s="281">
        <v>1.0429999999999999</v>
      </c>
      <c r="AF71" s="139">
        <v>0.378</v>
      </c>
      <c r="AG71" s="253">
        <v>0.25700000000000001</v>
      </c>
      <c r="AH71" s="82">
        <v>5.5E-2</v>
      </c>
      <c r="AI71" s="84">
        <v>570</v>
      </c>
      <c r="AK71" s="78" t="s">
        <v>49</v>
      </c>
      <c r="AL71" s="86">
        <v>4.2000000000000003E-2</v>
      </c>
      <c r="AM71" s="125">
        <v>0.20799999999999999</v>
      </c>
      <c r="AN71" s="102">
        <v>0.224</v>
      </c>
      <c r="AO71" s="103">
        <v>0.21199999999999999</v>
      </c>
      <c r="AP71" s="100">
        <v>0.13700000000000001</v>
      </c>
      <c r="AQ71" s="100">
        <v>0.14399999999999999</v>
      </c>
      <c r="AR71" s="103">
        <v>0.157</v>
      </c>
      <c r="AS71" s="95">
        <v>0.57899999999999996</v>
      </c>
      <c r="AT71" s="94">
        <v>0.40600000000000003</v>
      </c>
      <c r="AU71" s="268">
        <v>0.42499999999999999</v>
      </c>
      <c r="AV71" s="92">
        <v>9.8000000000000004E-2</v>
      </c>
      <c r="AW71" s="82">
        <v>0.04</v>
      </c>
      <c r="AX71" s="85">
        <v>570</v>
      </c>
    </row>
    <row r="72" spans="1:50" ht="15" thickBot="1" x14ac:dyDescent="0.4">
      <c r="U72" s="73"/>
      <c r="V72" s="78" t="s">
        <v>50</v>
      </c>
      <c r="W72" s="86">
        <v>0.06</v>
      </c>
      <c r="X72" s="140">
        <v>7.3999999999999996E-2</v>
      </c>
      <c r="Y72" s="271">
        <v>7.5999999999999998E-2</v>
      </c>
      <c r="Z72" s="271">
        <v>7.8E-2</v>
      </c>
      <c r="AA72" s="275">
        <v>0.45200000000000001</v>
      </c>
      <c r="AB72" s="275">
        <v>0.40899999999999997</v>
      </c>
      <c r="AC72" s="275">
        <v>0.433</v>
      </c>
      <c r="AD72" s="275">
        <v>0.437</v>
      </c>
      <c r="AE72" s="130">
        <v>0.504</v>
      </c>
      <c r="AF72" s="273">
        <v>0.34300000000000003</v>
      </c>
      <c r="AG72" s="253">
        <v>0.28100000000000003</v>
      </c>
      <c r="AH72" s="82">
        <v>5.6000000000000001E-2</v>
      </c>
      <c r="AI72" s="84">
        <v>570</v>
      </c>
      <c r="AK72" s="78" t="s">
        <v>50</v>
      </c>
      <c r="AL72" s="86">
        <v>3.9E-2</v>
      </c>
      <c r="AM72" s="127">
        <v>0.185</v>
      </c>
      <c r="AN72" s="109">
        <v>0.183</v>
      </c>
      <c r="AO72" s="109">
        <v>0.18099999999999999</v>
      </c>
      <c r="AP72" s="108">
        <v>0.13800000000000001</v>
      </c>
      <c r="AQ72" s="108">
        <v>0.151</v>
      </c>
      <c r="AR72" s="109">
        <v>0.155</v>
      </c>
      <c r="AS72" s="275">
        <v>0.308</v>
      </c>
      <c r="AT72" s="130">
        <v>0.36399999999999999</v>
      </c>
      <c r="AU72" s="282">
        <v>0.374</v>
      </c>
      <c r="AV72" s="92">
        <v>9.9000000000000005E-2</v>
      </c>
      <c r="AW72" s="82">
        <v>3.9E-2</v>
      </c>
      <c r="AX72" s="85">
        <v>570</v>
      </c>
    </row>
    <row r="73" spans="1:50" x14ac:dyDescent="0.35">
      <c r="U73" s="73"/>
      <c r="V73" s="78" t="s">
        <v>51</v>
      </c>
      <c r="W73" s="82">
        <v>6.3E-2</v>
      </c>
      <c r="X73" s="118">
        <v>6.2E-2</v>
      </c>
      <c r="Y73" s="118">
        <v>6.4000000000000001E-2</v>
      </c>
      <c r="Z73" s="118">
        <v>7.1999999999999995E-2</v>
      </c>
      <c r="AA73" s="118">
        <v>5.3999999999999999E-2</v>
      </c>
      <c r="AB73" s="118">
        <v>5.5E-2</v>
      </c>
      <c r="AC73" s="118">
        <v>5.3999999999999999E-2</v>
      </c>
      <c r="AD73" s="118">
        <v>5.2999999999999999E-2</v>
      </c>
      <c r="AE73" s="118">
        <v>5.7000000000000002E-2</v>
      </c>
      <c r="AF73" s="118">
        <v>5.5E-2</v>
      </c>
      <c r="AG73" s="82">
        <v>5.7000000000000002E-2</v>
      </c>
      <c r="AH73" s="82">
        <v>5.7000000000000002E-2</v>
      </c>
      <c r="AI73" s="84">
        <v>570</v>
      </c>
      <c r="AK73" s="78" t="s">
        <v>51</v>
      </c>
      <c r="AL73" s="82">
        <v>4.3999999999999997E-2</v>
      </c>
      <c r="AM73" s="118">
        <v>0.04</v>
      </c>
      <c r="AN73" s="118">
        <v>4.1000000000000002E-2</v>
      </c>
      <c r="AO73" s="118">
        <v>3.9E-2</v>
      </c>
      <c r="AP73" s="118">
        <v>3.9E-2</v>
      </c>
      <c r="AQ73" s="118">
        <v>4.2000000000000003E-2</v>
      </c>
      <c r="AR73" s="118">
        <v>0.04</v>
      </c>
      <c r="AS73" s="118">
        <v>3.9E-2</v>
      </c>
      <c r="AT73" s="118">
        <v>3.7999999999999999E-2</v>
      </c>
      <c r="AU73" s="118">
        <v>0.04</v>
      </c>
      <c r="AV73" s="82">
        <v>4.4999999999999998E-2</v>
      </c>
      <c r="AW73" s="82">
        <v>3.9E-2</v>
      </c>
      <c r="AX73" s="85">
        <v>570</v>
      </c>
    </row>
    <row r="74" spans="1:50" ht="15" thickBot="1" x14ac:dyDescent="0.4">
      <c r="A74" t="s">
        <v>75</v>
      </c>
      <c r="B74" s="40"/>
      <c r="C74" s="40"/>
      <c r="D74" s="40"/>
      <c r="E74" s="40"/>
      <c r="F74" s="40"/>
      <c r="G74" s="40"/>
      <c r="H74" s="40"/>
      <c r="M74" s="40"/>
      <c r="U74" s="73"/>
      <c r="V74" s="336" t="s">
        <v>76</v>
      </c>
      <c r="W74" s="336"/>
      <c r="X74" s="336"/>
      <c r="Y74" s="336"/>
      <c r="Z74" s="336"/>
      <c r="AA74" s="336"/>
      <c r="AB74" s="336"/>
      <c r="AC74" s="336"/>
      <c r="AD74" s="336"/>
      <c r="AG74" s="336" t="s">
        <v>77</v>
      </c>
      <c r="AH74" s="336"/>
      <c r="AI74" s="325"/>
      <c r="AJ74" s="325"/>
      <c r="AK74" s="325"/>
      <c r="AL74" s="325"/>
      <c r="AM74" s="325"/>
      <c r="AN74" s="325"/>
      <c r="AO74" s="325"/>
      <c r="AX74" s="74"/>
    </row>
    <row r="75" spans="1:50" x14ac:dyDescent="0.35">
      <c r="B75" s="41" t="s">
        <v>34</v>
      </c>
      <c r="C75" s="41"/>
      <c r="D75" s="41"/>
      <c r="F75" s="41" t="s">
        <v>6</v>
      </c>
      <c r="G75" s="41"/>
      <c r="H75" s="41"/>
      <c r="M75" s="41"/>
      <c r="U75" s="73"/>
      <c r="X75" s="329" t="s">
        <v>34</v>
      </c>
      <c r="Y75" s="330"/>
      <c r="Z75" s="330"/>
      <c r="AA75" s="331"/>
      <c r="AB75" s="329" t="s">
        <v>42</v>
      </c>
      <c r="AC75" s="330"/>
      <c r="AD75" s="331"/>
      <c r="AI75" s="326" t="s">
        <v>34</v>
      </c>
      <c r="AJ75" s="327"/>
      <c r="AK75" s="327"/>
      <c r="AL75" s="328"/>
      <c r="AM75" s="326" t="s">
        <v>42</v>
      </c>
      <c r="AN75" s="327"/>
      <c r="AO75" s="327"/>
      <c r="AP75" s="328"/>
    </row>
    <row r="76" spans="1:50" x14ac:dyDescent="0.35">
      <c r="B76" s="6">
        <v>0.49299999999999999</v>
      </c>
      <c r="C76" s="5">
        <v>0.52900000000000003</v>
      </c>
      <c r="D76" s="42">
        <v>0.50800000000000001</v>
      </c>
      <c r="F76" s="6">
        <v>0.5</v>
      </c>
      <c r="G76" s="7">
        <v>0.45800000000000002</v>
      </c>
      <c r="H76" s="34">
        <v>0.45100000000000001</v>
      </c>
      <c r="J76">
        <f t="shared" si="34"/>
        <v>0.51</v>
      </c>
      <c r="L76">
        <f t="shared" ref="L76:L81" si="39">AVERAGE(F76:H76)</f>
        <v>0.46966666666666668</v>
      </c>
      <c r="M76" s="41"/>
      <c r="N76">
        <f t="shared" si="35"/>
        <v>1.7000000000000015E-2</v>
      </c>
      <c r="O76">
        <f t="shared" si="36"/>
        <v>-1.9000000000000017E-2</v>
      </c>
      <c r="Q76">
        <f t="shared" si="37"/>
        <v>-0.45100000000000001</v>
      </c>
      <c r="R76">
        <f t="shared" si="38"/>
        <v>-3.0333333333333323E-2</v>
      </c>
      <c r="U76" s="73"/>
      <c r="W76" s="75" t="s">
        <v>78</v>
      </c>
      <c r="X76" s="144" t="s">
        <v>59</v>
      </c>
      <c r="Y76" s="144" t="s">
        <v>60</v>
      </c>
      <c r="Z76" s="144" t="s">
        <v>61</v>
      </c>
      <c r="AA76" s="145" t="s">
        <v>62</v>
      </c>
      <c r="AB76" s="144" t="s">
        <v>59</v>
      </c>
      <c r="AC76" s="144" t="s">
        <v>60</v>
      </c>
      <c r="AD76" s="144" t="s">
        <v>61</v>
      </c>
      <c r="AE76" s="145" t="s">
        <v>62</v>
      </c>
      <c r="AH76" s="75" t="s">
        <v>78</v>
      </c>
      <c r="AI76" s="309" t="s">
        <v>59</v>
      </c>
      <c r="AJ76" s="144" t="s">
        <v>60</v>
      </c>
      <c r="AK76" s="144" t="s">
        <v>61</v>
      </c>
      <c r="AL76" s="319" t="s">
        <v>62</v>
      </c>
      <c r="AM76" s="309" t="s">
        <v>59</v>
      </c>
      <c r="AN76" s="144" t="s">
        <v>60</v>
      </c>
      <c r="AO76" s="144" t="s">
        <v>61</v>
      </c>
      <c r="AP76" s="319" t="s">
        <v>62</v>
      </c>
    </row>
    <row r="77" spans="1:50" x14ac:dyDescent="0.35">
      <c r="B77" s="5">
        <v>0.53300000000000003</v>
      </c>
      <c r="C77" s="9">
        <v>0.55600000000000005</v>
      </c>
      <c r="D77" s="33">
        <v>0.55800000000000005</v>
      </c>
      <c r="F77" s="3">
        <v>0.40200000000000002</v>
      </c>
      <c r="G77" s="7">
        <v>0.42499999999999999</v>
      </c>
      <c r="H77" s="43">
        <v>0.41599999999999998</v>
      </c>
      <c r="J77">
        <f t="shared" si="34"/>
        <v>0.54900000000000004</v>
      </c>
      <c r="L77">
        <f t="shared" si="39"/>
        <v>0.41433333333333328</v>
      </c>
      <c r="M77" s="41"/>
      <c r="N77">
        <f t="shared" si="35"/>
        <v>1.6000000000000014E-2</v>
      </c>
      <c r="O77">
        <f t="shared" si="36"/>
        <v>-9.000000000000008E-3</v>
      </c>
      <c r="Q77">
        <f t="shared" si="37"/>
        <v>-0.40200000000000002</v>
      </c>
      <c r="R77">
        <f t="shared" si="38"/>
        <v>-1.0666666666666713E-2</v>
      </c>
      <c r="U77" s="73"/>
      <c r="V77" s="341" t="s">
        <v>79</v>
      </c>
      <c r="W77" s="283">
        <v>3.9</v>
      </c>
      <c r="X77" s="311">
        <f>STDEV(AA56:AC56)/SQRT(3)</f>
        <v>9.3844433920066778E-2</v>
      </c>
      <c r="Y77" s="147">
        <f t="shared" ref="Y77:Y82" si="40">AVERAGE(AA56:AC56)</f>
        <v>0.24133333333333332</v>
      </c>
      <c r="Z77" s="147">
        <f t="shared" ref="Z77:Z82" si="41">AVERAGE(AA67:AC67)</f>
        <v>0.41533333333333333</v>
      </c>
      <c r="AA77" s="311">
        <f>STDEV(AA67:AC67)/SQRT(3)</f>
        <v>3.9299420408505273E-2</v>
      </c>
      <c r="AB77" s="311">
        <f>STDEV(AD56:AF56)/SQRT(3)</f>
        <v>8.9889438262295965E-2</v>
      </c>
      <c r="AC77" s="147">
        <f>AVERAGE(AD56:AF56)</f>
        <v>0.22466666666666665</v>
      </c>
      <c r="AD77" s="147">
        <f>AVERAGE(AD67:AF67)</f>
        <v>0.43566666666666665</v>
      </c>
      <c r="AE77" s="311">
        <f>STDEV(AD67:AF67)/SQRT(3)</f>
        <v>0.16417301172171322</v>
      </c>
      <c r="AG77" s="341" t="s">
        <v>80</v>
      </c>
      <c r="AH77" s="283">
        <v>3.9</v>
      </c>
      <c r="AI77" s="311">
        <f>STDEV(AP56:AR56)/SQRT(3)</f>
        <v>8.6216781042517104E-3</v>
      </c>
      <c r="AJ77" s="147">
        <f t="shared" ref="AJ77:AJ82" si="42">AVERAGE(AP56:AR56)</f>
        <v>0.19400000000000003</v>
      </c>
      <c r="AK77" s="147">
        <f>AVERAGE(AP67:AR67)</f>
        <v>0.14466666666666667</v>
      </c>
      <c r="AL77" s="311">
        <f>STDEV(AP67:AR67)/SQRT(3)</f>
        <v>4.4845413490245652E-3</v>
      </c>
      <c r="AM77" s="311">
        <f>STDEV(AS56:AU56)/SQRT(3)</f>
        <v>1.6374098787753557E-2</v>
      </c>
      <c r="AN77" s="147">
        <f t="shared" ref="AN77:AN82" si="43">AVERAGE(AS56:AU56)</f>
        <v>0.19766666666666666</v>
      </c>
      <c r="AO77" s="147">
        <f t="shared" ref="AO77:AO82" si="44">AVERAGE(AS67:AU67)</f>
        <v>0.45166666666666666</v>
      </c>
      <c r="AP77" s="316">
        <f>STDEV(AS67:AU67)/SQRT(3)</f>
        <v>4.528551399484998E-2</v>
      </c>
    </row>
    <row r="78" spans="1:50" x14ac:dyDescent="0.35">
      <c r="B78" s="6">
        <v>0.48599999999999999</v>
      </c>
      <c r="C78" s="7">
        <v>0.42799999999999999</v>
      </c>
      <c r="D78" s="34">
        <v>0.42899999999999999</v>
      </c>
      <c r="F78" s="3">
        <v>0.39400000000000002</v>
      </c>
      <c r="G78" s="6">
        <v>0.47799999999999998</v>
      </c>
      <c r="H78" s="43">
        <v>0.42099999999999999</v>
      </c>
      <c r="J78">
        <f t="shared" si="34"/>
        <v>0.44766666666666666</v>
      </c>
      <c r="L78">
        <f t="shared" si="39"/>
        <v>0.43099999999999999</v>
      </c>
      <c r="M78" s="41"/>
      <c r="N78">
        <f t="shared" si="35"/>
        <v>1.9666666666666666E-2</v>
      </c>
      <c r="O78">
        <f t="shared" si="36"/>
        <v>-3.833333333333333E-2</v>
      </c>
      <c r="Q78">
        <f t="shared" si="37"/>
        <v>-0.39400000000000002</v>
      </c>
      <c r="R78">
        <f t="shared" si="38"/>
        <v>-4.6999999999999986E-2</v>
      </c>
      <c r="U78" s="73"/>
      <c r="V78" s="342"/>
      <c r="W78" s="283">
        <v>2.97</v>
      </c>
      <c r="X78" s="311">
        <f t="shared" ref="X78:X81" si="45">STDEV(AA57:AC57)/SQRT(3)</f>
        <v>2.5501633934580274E-2</v>
      </c>
      <c r="Y78" s="147">
        <f t="shared" si="40"/>
        <v>0.35400000000000004</v>
      </c>
      <c r="Z78" s="147">
        <f t="shared" si="41"/>
        <v>0.32866666666666666</v>
      </c>
      <c r="AA78" s="311">
        <f t="shared" ref="AA78:AA81" si="46">STDEV(AA68:AC68)/SQRT(3)</f>
        <v>8.9690826980491304E-3</v>
      </c>
      <c r="AB78" s="311">
        <f t="shared" ref="AB78:AB81" si="47">STDEV(AD57:AF57)/SQRT(3)</f>
        <v>4.6997635874347736E-2</v>
      </c>
      <c r="AC78" s="147">
        <f>AVERAGE(AD57:AF57)</f>
        <v>0.26566666666666666</v>
      </c>
      <c r="AD78" s="147">
        <f t="shared" ref="AD78:AD82" si="48">AVERAGE(AD68:AF68)</f>
        <v>0.62333333333333329</v>
      </c>
      <c r="AE78" s="311">
        <f t="shared" ref="AE78:AE82" si="49">STDEV(AD68:AF68)/SQRT(3)</f>
        <v>0.27262937805338916</v>
      </c>
      <c r="AG78" s="342"/>
      <c r="AH78" s="283">
        <v>2.97</v>
      </c>
      <c r="AI78" s="311">
        <f t="shared" ref="AI78:AI82" si="50">STDEV(AP57:AR57)/SQRT(3)</f>
        <v>4.3588989435406778E-3</v>
      </c>
      <c r="AJ78" s="147">
        <f t="shared" si="42"/>
        <v>0.153</v>
      </c>
      <c r="AK78" s="147">
        <f t="shared" ref="AK78:AK82" si="51">AVERAGE(AP68:AR68)</f>
        <v>0.13866666666666669</v>
      </c>
      <c r="AL78" s="311">
        <f t="shared" ref="AL78:AL81" si="52">STDEV(AP68:AR68)/SQRT(3)</f>
        <v>3.1797973380564806E-3</v>
      </c>
      <c r="AM78" s="311">
        <f t="shared" ref="AM78:AM81" si="53">STDEV(AS57:AU57)/SQRT(3)</f>
        <v>2.0297783130184505E-2</v>
      </c>
      <c r="AN78" s="147">
        <f t="shared" si="43"/>
        <v>0.155</v>
      </c>
      <c r="AO78" s="147">
        <f t="shared" si="44"/>
        <v>0.37066666666666664</v>
      </c>
      <c r="AP78" s="316">
        <f t="shared" ref="AP78:AP81" si="54">STDEV(AS68:AU68)/SQRT(3)</f>
        <v>2.073912030706971E-2</v>
      </c>
    </row>
    <row r="79" spans="1:50" ht="15" thickBot="1" x14ac:dyDescent="0.4">
      <c r="B79" s="6">
        <v>0.48099999999999998</v>
      </c>
      <c r="C79" s="6">
        <v>0.47199999999999998</v>
      </c>
      <c r="D79" s="31">
        <v>0.38200000000000001</v>
      </c>
      <c r="F79" s="5">
        <v>0.51500000000000001</v>
      </c>
      <c r="G79" s="6">
        <v>0.49</v>
      </c>
      <c r="H79" s="42">
        <v>0.53100000000000003</v>
      </c>
      <c r="J79">
        <f t="shared" si="34"/>
        <v>0.44500000000000001</v>
      </c>
      <c r="L79">
        <f t="shared" si="39"/>
        <v>0.51200000000000001</v>
      </c>
      <c r="M79" s="41"/>
      <c r="N79">
        <f t="shared" si="35"/>
        <v>6.3E-2</v>
      </c>
      <c r="O79">
        <f t="shared" si="36"/>
        <v>-3.5999999999999976E-2</v>
      </c>
      <c r="Q79">
        <f t="shared" si="37"/>
        <v>-0.49</v>
      </c>
      <c r="R79">
        <f t="shared" si="38"/>
        <v>-1.9000000000000017E-2</v>
      </c>
      <c r="U79" s="73"/>
      <c r="V79" s="343"/>
      <c r="W79" s="284">
        <v>1.85</v>
      </c>
      <c r="X79" s="311">
        <f t="shared" si="45"/>
        <v>9.7904715582720167E-2</v>
      </c>
      <c r="Y79" s="147">
        <f t="shared" si="40"/>
        <v>0.28400000000000003</v>
      </c>
      <c r="Z79" s="147">
        <f t="shared" si="41"/>
        <v>0.35233333333333333</v>
      </c>
      <c r="AA79" s="311">
        <f t="shared" si="46"/>
        <v>5.7831171909658117E-3</v>
      </c>
      <c r="AB79" s="311">
        <f t="shared" si="47"/>
        <v>2.8290163190291585E-2</v>
      </c>
      <c r="AC79" s="147">
        <f t="shared" ref="AC79:AC82" si="55">AVERAGE(AD58:AF58)</f>
        <v>0.30199999999999999</v>
      </c>
      <c r="AD79" s="147">
        <f t="shared" si="48"/>
        <v>0.6243333333333333</v>
      </c>
      <c r="AE79" s="311">
        <f t="shared" si="49"/>
        <v>0.16966764898209422</v>
      </c>
      <c r="AG79" s="343"/>
      <c r="AH79" s="284">
        <v>1.85</v>
      </c>
      <c r="AI79" s="311">
        <f t="shared" si="50"/>
        <v>1.7638342073763953E-3</v>
      </c>
      <c r="AJ79" s="147">
        <f t="shared" si="42"/>
        <v>0.16066666666666665</v>
      </c>
      <c r="AK79" s="147">
        <f t="shared" si="51"/>
        <v>0.12766666666666668</v>
      </c>
      <c r="AL79" s="311">
        <f t="shared" si="52"/>
        <v>3.333333333333337E-4</v>
      </c>
      <c r="AM79" s="311">
        <f t="shared" si="53"/>
        <v>7.5055534994651419E-3</v>
      </c>
      <c r="AN79" s="147">
        <f t="shared" si="43"/>
        <v>0.152</v>
      </c>
      <c r="AO79" s="147">
        <f t="shared" si="44"/>
        <v>0.35033333333333333</v>
      </c>
      <c r="AP79" s="316">
        <f t="shared" si="54"/>
        <v>4.0960685758148478E-2</v>
      </c>
    </row>
    <row r="80" spans="1:50" ht="15" thickTop="1" x14ac:dyDescent="0.35">
      <c r="B80" s="7">
        <v>0.44800000000000001</v>
      </c>
      <c r="C80" s="7">
        <v>0.435</v>
      </c>
      <c r="D80" s="35">
        <v>0.46899999999999997</v>
      </c>
      <c r="F80" s="6">
        <v>0.46700000000000003</v>
      </c>
      <c r="G80" s="9">
        <v>0.58299999999999996</v>
      </c>
      <c r="H80" s="35">
        <v>0.48299999999999998</v>
      </c>
      <c r="J80">
        <f t="shared" si="34"/>
        <v>0.4506666666666666</v>
      </c>
      <c r="L80">
        <f t="shared" si="39"/>
        <v>0.51100000000000001</v>
      </c>
      <c r="M80" s="41"/>
      <c r="N80">
        <f t="shared" si="35"/>
        <v>1.5666666666666607E-2</v>
      </c>
      <c r="O80">
        <f t="shared" si="36"/>
        <v>-1.8333333333333368E-2</v>
      </c>
      <c r="Q80">
        <f t="shared" si="37"/>
        <v>-0.46700000000000003</v>
      </c>
      <c r="R80">
        <f t="shared" si="38"/>
        <v>-7.1999999999999953E-2</v>
      </c>
      <c r="U80" s="73"/>
      <c r="V80" s="339" t="s">
        <v>64</v>
      </c>
      <c r="W80" s="283">
        <v>3.9</v>
      </c>
      <c r="X80" s="311">
        <f t="shared" si="45"/>
        <v>1.3860415257527858E-2</v>
      </c>
      <c r="Y80" s="147">
        <f t="shared" si="40"/>
        <v>0.33966666666666673</v>
      </c>
      <c r="Z80" s="147">
        <f t="shared" si="41"/>
        <v>0.47599999999999998</v>
      </c>
      <c r="AA80" s="311">
        <f t="shared" si="46"/>
        <v>5.8620246786697819E-2</v>
      </c>
      <c r="AB80" s="311">
        <f t="shared" si="47"/>
        <v>3.4493155520737319E-2</v>
      </c>
      <c r="AC80" s="147">
        <f t="shared" si="55"/>
        <v>0.30633333333333335</v>
      </c>
      <c r="AD80" s="147">
        <f>AVERAGE(AD70:AF70)</f>
        <v>0.76700000000000002</v>
      </c>
      <c r="AE80" s="311">
        <f t="shared" si="49"/>
        <v>0.24100622398602073</v>
      </c>
      <c r="AG80" s="339" t="s">
        <v>81</v>
      </c>
      <c r="AH80" s="283">
        <v>3.9</v>
      </c>
      <c r="AI80" s="311">
        <f t="shared" si="50"/>
        <v>5.1316014394468881E-3</v>
      </c>
      <c r="AJ80" s="147">
        <f t="shared" si="42"/>
        <v>0.18099999999999997</v>
      </c>
      <c r="AK80" s="147">
        <f t="shared" si="51"/>
        <v>0.19633333333333333</v>
      </c>
      <c r="AL80" s="311">
        <f t="shared" si="52"/>
        <v>5.36449231314369E-3</v>
      </c>
      <c r="AM80" s="311">
        <f t="shared" si="53"/>
        <v>2.4131583730317679E-2</v>
      </c>
      <c r="AN80" s="147">
        <f t="shared" si="43"/>
        <v>0.17</v>
      </c>
      <c r="AO80" s="147">
        <f t="shared" si="44"/>
        <v>0.503</v>
      </c>
      <c r="AP80" s="316">
        <f t="shared" si="54"/>
        <v>2.9143323992525873E-2</v>
      </c>
    </row>
    <row r="81" spans="1:50" x14ac:dyDescent="0.35">
      <c r="B81" s="52">
        <v>0.43099999999999999</v>
      </c>
      <c r="C81" s="52">
        <v>0.44500000000000001</v>
      </c>
      <c r="D81" s="23">
        <v>0.42099999999999999</v>
      </c>
      <c r="F81" s="53">
        <v>0.49399999999999999</v>
      </c>
      <c r="G81" s="48">
        <v>0.61699999999999999</v>
      </c>
      <c r="H81" s="69">
        <v>0.52600000000000002</v>
      </c>
      <c r="J81">
        <f t="shared" si="34"/>
        <v>0.43233333333333329</v>
      </c>
      <c r="L81">
        <f t="shared" si="39"/>
        <v>0.54566666666666663</v>
      </c>
      <c r="M81" s="41"/>
      <c r="N81">
        <f t="shared" si="35"/>
        <v>1.1333333333333306E-2</v>
      </c>
      <c r="O81">
        <f t="shared" si="36"/>
        <v>-1.2666666666666715E-2</v>
      </c>
      <c r="Q81">
        <f t="shared" si="37"/>
        <v>-0.49399999999999999</v>
      </c>
      <c r="R81">
        <f t="shared" si="38"/>
        <v>-7.133333333333336E-2</v>
      </c>
      <c r="U81" s="73"/>
      <c r="V81" s="340"/>
      <c r="W81" s="283">
        <v>2.97</v>
      </c>
      <c r="X81" s="311">
        <f t="shared" si="45"/>
        <v>8.7177978870813438E-2</v>
      </c>
      <c r="Y81" s="147">
        <f t="shared" si="40"/>
        <v>0.433</v>
      </c>
      <c r="Z81" s="147">
        <f t="shared" si="41"/>
        <v>0.38666666666666671</v>
      </c>
      <c r="AA81" s="311">
        <f t="shared" si="46"/>
        <v>4.9103066208854157E-3</v>
      </c>
      <c r="AB81" s="311">
        <f t="shared" si="47"/>
        <v>4.4635561308594932E-2</v>
      </c>
      <c r="AC81" s="147">
        <f t="shared" si="55"/>
        <v>0.32600000000000001</v>
      </c>
      <c r="AD81" s="147">
        <f t="shared" si="48"/>
        <v>0.6193333333333334</v>
      </c>
      <c r="AE81" s="311">
        <f>STDEV(AD71:AF71)/SQRT(3)</f>
        <v>0.21251692743036821</v>
      </c>
      <c r="AG81" s="340"/>
      <c r="AH81" s="283">
        <v>2.97</v>
      </c>
      <c r="AI81" s="311">
        <f t="shared" si="50"/>
        <v>4.3508619835614173E-2</v>
      </c>
      <c r="AJ81" s="147">
        <f t="shared" si="42"/>
        <v>0.20099999999999998</v>
      </c>
      <c r="AK81" s="147">
        <f t="shared" si="51"/>
        <v>0.14600000000000002</v>
      </c>
      <c r="AL81" s="311">
        <f t="shared" si="52"/>
        <v>5.859465277082314E-3</v>
      </c>
      <c r="AM81" s="311">
        <f t="shared" si="53"/>
        <v>2.0132891827388654E-2</v>
      </c>
      <c r="AN81" s="147">
        <f t="shared" si="43"/>
        <v>0.14299999999999999</v>
      </c>
      <c r="AO81" s="147">
        <f t="shared" si="44"/>
        <v>0.47</v>
      </c>
      <c r="AP81" s="316">
        <f t="shared" si="54"/>
        <v>5.4775298569093418E-2</v>
      </c>
    </row>
    <row r="82" spans="1:50" ht="15" thickBot="1" x14ac:dyDescent="0.4">
      <c r="B82" s="41"/>
      <c r="C82" s="41"/>
      <c r="D82" s="41"/>
      <c r="E82" s="41"/>
      <c r="F82" s="41"/>
      <c r="G82" s="41"/>
      <c r="H82" s="41"/>
      <c r="M82" s="41"/>
      <c r="U82" s="73"/>
      <c r="V82" s="340"/>
      <c r="W82" s="284">
        <v>1.85</v>
      </c>
      <c r="X82" s="311">
        <f>STDEV(AA61:AC61)/SQRT(3)</f>
        <v>0.3357053933303889</v>
      </c>
      <c r="Y82" s="147">
        <f t="shared" si="40"/>
        <v>0.60533333333333339</v>
      </c>
      <c r="Z82" s="147">
        <f t="shared" si="41"/>
        <v>0.43133333333333335</v>
      </c>
      <c r="AA82" s="311">
        <f>STDEV(AA72:AC72)/SQRT(3)</f>
        <v>1.2440971737681026E-2</v>
      </c>
      <c r="AB82" s="311">
        <f>STDEV(AD61:AF61)/SQRT(3)</f>
        <v>6.9167269073681856E-2</v>
      </c>
      <c r="AC82" s="147">
        <f t="shared" si="55"/>
        <v>0.18866666666666668</v>
      </c>
      <c r="AD82" s="147">
        <f t="shared" si="48"/>
        <v>0.42799999999999999</v>
      </c>
      <c r="AE82" s="311">
        <f t="shared" si="49"/>
        <v>4.6694039591079935E-2</v>
      </c>
      <c r="AG82" s="340"/>
      <c r="AH82" s="284">
        <v>1.85</v>
      </c>
      <c r="AI82" s="311">
        <f t="shared" si="50"/>
        <v>2.7284509239574768E-3</v>
      </c>
      <c r="AJ82" s="314">
        <f t="shared" si="42"/>
        <v>0.14533333333333334</v>
      </c>
      <c r="AK82" s="314">
        <f t="shared" si="51"/>
        <v>0.14800000000000002</v>
      </c>
      <c r="AL82" s="311">
        <f>STDEV(AP72:AR72)/SQRT(3)</f>
        <v>5.1316014394468803E-3</v>
      </c>
      <c r="AM82" s="313">
        <f>STDEV(AS61:AU61)/SQRT(3)</f>
        <v>4.9777281743560234E-3</v>
      </c>
      <c r="AN82" s="314">
        <f t="shared" si="43"/>
        <v>0.13833333333333334</v>
      </c>
      <c r="AO82" s="314">
        <f t="shared" si="44"/>
        <v>0.34866666666666662</v>
      </c>
      <c r="AP82" s="317">
        <f>STDEV(AS72:AU72)/SQRT(3)</f>
        <v>2.0537229067665818E-2</v>
      </c>
    </row>
    <row r="83" spans="1:50" ht="15" thickTop="1" x14ac:dyDescent="0.35">
      <c r="U83" s="73"/>
      <c r="AX83" s="74"/>
    </row>
    <row r="84" spans="1:50" x14ac:dyDescent="0.35">
      <c r="U84" s="73"/>
      <c r="AX84" s="74"/>
    </row>
    <row r="85" spans="1:50" x14ac:dyDescent="0.35">
      <c r="U85" s="73"/>
      <c r="AX85" s="74"/>
    </row>
    <row r="86" spans="1:50" ht="15" thickBot="1" x14ac:dyDescent="0.4">
      <c r="A86" t="s">
        <v>82</v>
      </c>
      <c r="B86" s="40"/>
      <c r="C86" s="40"/>
      <c r="D86" s="40"/>
      <c r="E86" s="40"/>
      <c r="F86" s="40"/>
      <c r="G86" s="40"/>
      <c r="H86" s="40"/>
      <c r="M86" s="40"/>
      <c r="U86" s="149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1"/>
    </row>
    <row r="87" spans="1:50" x14ac:dyDescent="0.35">
      <c r="B87" s="41" t="s">
        <v>34</v>
      </c>
      <c r="C87" s="41"/>
      <c r="D87" s="41"/>
      <c r="F87" s="41" t="s">
        <v>6</v>
      </c>
      <c r="G87" s="41"/>
      <c r="H87" s="41"/>
      <c r="M87" s="41"/>
      <c r="W87" t="s">
        <v>83</v>
      </c>
      <c r="AA87" t="s">
        <v>5</v>
      </c>
      <c r="AB87" t="s">
        <v>6</v>
      </c>
    </row>
    <row r="88" spans="1:50" ht="14.5" customHeight="1" x14ac:dyDescent="0.35">
      <c r="B88" s="10">
        <v>0.498</v>
      </c>
      <c r="C88" s="10">
        <v>0.53400000000000003</v>
      </c>
      <c r="D88" s="21">
        <v>0.52600000000000002</v>
      </c>
      <c r="F88" s="6">
        <v>0.97099999999999997</v>
      </c>
      <c r="G88" s="4">
        <v>1.242</v>
      </c>
      <c r="H88" s="33">
        <v>1.119</v>
      </c>
      <c r="J88">
        <f>AVERAGE(B88:D88)</f>
        <v>0.51933333333333331</v>
      </c>
      <c r="L88">
        <f>AVERAGE(F88:H88)</f>
        <v>1.1106666666666667</v>
      </c>
      <c r="M88" s="41"/>
      <c r="N88">
        <f t="shared" si="35"/>
        <v>2.1333333333333315E-2</v>
      </c>
      <c r="O88">
        <f t="shared" si="36"/>
        <v>-1.4666666666666717E-2</v>
      </c>
      <c r="Q88">
        <f t="shared" si="37"/>
        <v>-0.97099999999999997</v>
      </c>
      <c r="R88">
        <f t="shared" si="38"/>
        <v>-0.1313333333333333</v>
      </c>
      <c r="X88" t="s">
        <v>5</v>
      </c>
      <c r="Y88" t="s">
        <v>6</v>
      </c>
      <c r="Z88" t="s">
        <v>78</v>
      </c>
      <c r="AA88" s="335">
        <v>2.5</v>
      </c>
      <c r="AB88" s="335"/>
      <c r="AD88" s="335">
        <v>5</v>
      </c>
      <c r="AE88" s="335"/>
      <c r="AG88" s="335">
        <v>10</v>
      </c>
      <c r="AH88" s="335"/>
      <c r="AJ88" s="335">
        <v>12.5</v>
      </c>
      <c r="AK88" s="335"/>
    </row>
    <row r="89" spans="1:50" x14ac:dyDescent="0.35">
      <c r="B89" s="10">
        <v>0.47</v>
      </c>
      <c r="C89" s="11">
        <v>0.439</v>
      </c>
      <c r="D89" s="10">
        <v>0.47199999999999998</v>
      </c>
      <c r="F89" s="3">
        <v>0.73699999999999999</v>
      </c>
      <c r="G89" s="2">
        <v>0.64400000000000002</v>
      </c>
      <c r="H89" s="31">
        <v>0.66300000000000003</v>
      </c>
      <c r="J89">
        <f t="shared" si="34"/>
        <v>0.46033333333333332</v>
      </c>
      <c r="L89">
        <f>AVERAGE(F89:H89)</f>
        <v>0.68133333333333335</v>
      </c>
      <c r="M89" s="41"/>
      <c r="N89">
        <f t="shared" si="35"/>
        <v>2.1333333333333315E-2</v>
      </c>
      <c r="O89">
        <f t="shared" si="36"/>
        <v>-1.1666666666666659E-2</v>
      </c>
      <c r="Q89">
        <f t="shared" si="37"/>
        <v>-0.64400000000000002</v>
      </c>
      <c r="R89">
        <f t="shared" si="38"/>
        <v>-5.5666666666666642E-2</v>
      </c>
      <c r="W89" s="335">
        <v>2.5</v>
      </c>
      <c r="Z89">
        <v>1.85</v>
      </c>
      <c r="AA89">
        <f>LN(2)/(LN(Z79/Y79)/48)</f>
        <v>154.31600594386794</v>
      </c>
      <c r="AB89">
        <f>LN(2)/(LN(AD79/AC79)/48)</f>
        <v>45.811670671787404</v>
      </c>
      <c r="AD89">
        <f>LN(2)/(LN(Z82/Y82)/48)</f>
        <v>-98.17424832954022</v>
      </c>
      <c r="AE89">
        <f>LN(2)/(LN(AD82/AC82)/48)</f>
        <v>40.616997775082083</v>
      </c>
      <c r="AG89">
        <f>LN(2)/(LN(AK79/AJ79)/48)</f>
        <v>-144.71398073346083</v>
      </c>
      <c r="AH89">
        <f>LN(2)/(LN(AO79/AN79)/48)</f>
        <v>39.845368763717246</v>
      </c>
      <c r="AJ89">
        <f>LN(2)/(LN(AK82/AJ82)/48)</f>
        <v>1829.8581448631758</v>
      </c>
      <c r="AK89">
        <f>LN(2)/(LN(AO82/AN82)/48)</f>
        <v>35.990113245624009</v>
      </c>
    </row>
    <row r="90" spans="1:50" x14ac:dyDescent="0.35">
      <c r="B90" s="11">
        <v>0.39300000000000002</v>
      </c>
      <c r="C90" s="11">
        <v>0.41499999999999998</v>
      </c>
      <c r="D90" s="11">
        <v>0.40300000000000002</v>
      </c>
      <c r="F90" s="10">
        <v>0.53</v>
      </c>
      <c r="G90" s="10">
        <v>0.47</v>
      </c>
      <c r="H90" s="21">
        <v>0.502</v>
      </c>
      <c r="J90">
        <f t="shared" si="34"/>
        <v>0.40366666666666667</v>
      </c>
      <c r="L90">
        <f>AVERAGE(F90:H90)</f>
        <v>0.5006666666666667</v>
      </c>
      <c r="M90" s="41"/>
      <c r="N90">
        <f t="shared" si="35"/>
        <v>1.0666666666666658E-2</v>
      </c>
      <c r="O90">
        <f t="shared" si="36"/>
        <v>-1.1333333333333306E-2</v>
      </c>
      <c r="Q90">
        <f t="shared" si="37"/>
        <v>-0.47</v>
      </c>
      <c r="R90">
        <f t="shared" si="38"/>
        <v>-2.9333333333333322E-2</v>
      </c>
      <c r="W90" s="335"/>
      <c r="Z90">
        <v>2.97</v>
      </c>
      <c r="AA90">
        <f>LN(2)/(LN(Z78/Y78)/48)</f>
        <v>-448.07796497820982</v>
      </c>
      <c r="AB90">
        <f>LN(2)/(LN(AD78/AC78)/48)</f>
        <v>39.012127089899096</v>
      </c>
      <c r="AD90">
        <f>LN(2)/(LN(Z81/Y81)/48)</f>
        <v>-293.97961816471019</v>
      </c>
      <c r="AE90">
        <f>LN(2)/(LN(AD81/AC81)/48)</f>
        <v>51.844579849353821</v>
      </c>
      <c r="AG90">
        <f>LN(2)/(LN(AK78/AJ78)/48)</f>
        <v>-338.24105776263355</v>
      </c>
      <c r="AH90">
        <f>LN(2)/(LN(AO78/AN78)/48)</f>
        <v>38.16022657448115</v>
      </c>
      <c r="AJ90">
        <f>LN(2)/(LN(AK81/AJ81)/48)</f>
        <v>-104.0702002086301</v>
      </c>
      <c r="AK90">
        <f>LN(2)/(LN(AO81/AN81)/48)</f>
        <v>27.961508028419853</v>
      </c>
    </row>
    <row r="91" spans="1:50" x14ac:dyDescent="0.35">
      <c r="B91" s="11">
        <v>0.46100000000000002</v>
      </c>
      <c r="C91" s="11">
        <v>0.441</v>
      </c>
      <c r="D91" s="11">
        <v>0.45800000000000002</v>
      </c>
      <c r="F91" s="7">
        <v>0.81499999999999995</v>
      </c>
      <c r="G91" s="2">
        <v>0.68700000000000006</v>
      </c>
      <c r="H91" s="34">
        <v>0.82199999999999995</v>
      </c>
      <c r="J91">
        <f t="shared" si="34"/>
        <v>0.45333333333333337</v>
      </c>
      <c r="L91">
        <f>AVERAGE(F91:H91)</f>
        <v>0.77466666666666661</v>
      </c>
      <c r="M91" s="41"/>
      <c r="N91">
        <f t="shared" si="35"/>
        <v>1.2333333333333363E-2</v>
      </c>
      <c r="O91">
        <f t="shared" si="36"/>
        <v>-7.666666666666655E-3</v>
      </c>
      <c r="Q91">
        <f t="shared" si="37"/>
        <v>-0.68700000000000006</v>
      </c>
      <c r="R91">
        <f t="shared" si="38"/>
        <v>-4.7333333333333338E-2</v>
      </c>
      <c r="W91" s="335"/>
      <c r="Z91">
        <v>3.9</v>
      </c>
      <c r="AA91">
        <f>LN(2)/(LN(Z77/Y77)/48)</f>
        <v>61.283704711215442</v>
      </c>
      <c r="AB91">
        <f>LN(2)/(LN(AD77/AC77)/48)</f>
        <v>50.238704777755245</v>
      </c>
      <c r="AD91">
        <f>LN(2)/(LN(Z80/Y80)/48)</f>
        <v>98.594630521386208</v>
      </c>
      <c r="AE91">
        <f>LN(2)/(LN(AD80/AC80)/48)</f>
        <v>36.250375445217223</v>
      </c>
      <c r="AG91">
        <f>LN(2)/(LN(AK77/AJ77)/48)</f>
        <v>-113.38829708378756</v>
      </c>
      <c r="AH91">
        <f>LN(2)/(LN(AO77/AN77)/48)</f>
        <v>40.262077886710046</v>
      </c>
      <c r="AJ91">
        <f>LN(2)/(LN(AK80/AJ80)/48)</f>
        <v>409.15331882942763</v>
      </c>
      <c r="AK91">
        <f>LN(2)/(LN(AO80/AN80)/48)</f>
        <v>30.670462959141926</v>
      </c>
    </row>
    <row r="92" spans="1:50" x14ac:dyDescent="0.35">
      <c r="B92" s="11">
        <v>0.39200000000000002</v>
      </c>
      <c r="C92" s="11">
        <v>0.4</v>
      </c>
      <c r="D92" s="11">
        <v>0.4</v>
      </c>
      <c r="F92" s="8">
        <v>0.59499999999999997</v>
      </c>
      <c r="G92" s="8">
        <v>0.57699999999999996</v>
      </c>
      <c r="H92" s="21">
        <v>0.50700000000000001</v>
      </c>
      <c r="J92">
        <f t="shared" si="34"/>
        <v>0.39733333333333337</v>
      </c>
      <c r="L92">
        <f>AVERAGE(F92:H92)</f>
        <v>0.55966666666666665</v>
      </c>
      <c r="M92" s="41"/>
      <c r="N92">
        <f t="shared" si="35"/>
        <v>5.3333333333333566E-3</v>
      </c>
      <c r="O92">
        <f t="shared" si="36"/>
        <v>-2.6666666666666505E-3</v>
      </c>
      <c r="Q92">
        <f t="shared" si="37"/>
        <v>-0.50700000000000001</v>
      </c>
      <c r="R92">
        <f t="shared" si="38"/>
        <v>-3.5333333333333328E-2</v>
      </c>
      <c r="W92" s="335">
        <v>5</v>
      </c>
    </row>
    <row r="93" spans="1:50" x14ac:dyDescent="0.35">
      <c r="B93" s="55">
        <v>0.36899999999999999</v>
      </c>
      <c r="C93" s="55">
        <v>0.379</v>
      </c>
      <c r="D93" s="55">
        <v>0.35199999999999998</v>
      </c>
      <c r="F93" s="55">
        <v>0.36299999999999999</v>
      </c>
      <c r="G93" s="54">
        <v>0.44800000000000001</v>
      </c>
      <c r="H93" s="56">
        <v>0.434</v>
      </c>
      <c r="J93">
        <f t="shared" si="34"/>
        <v>0.3666666666666667</v>
      </c>
      <c r="L93">
        <f t="shared" ref="L93:L142" si="56">AVERAGE(F93:H93)</f>
        <v>0.41499999999999998</v>
      </c>
      <c r="M93" s="41"/>
      <c r="N93">
        <f t="shared" si="35"/>
        <v>1.4666666666666717E-2</v>
      </c>
      <c r="O93">
        <f t="shared" si="36"/>
        <v>-1.2333333333333307E-2</v>
      </c>
      <c r="Q93">
        <f t="shared" si="37"/>
        <v>-0.36299999999999999</v>
      </c>
      <c r="R93">
        <f t="shared" si="38"/>
        <v>-3.3000000000000029E-2</v>
      </c>
      <c r="W93" s="335"/>
    </row>
    <row r="94" spans="1:50" x14ac:dyDescent="0.35">
      <c r="B94" s="41"/>
      <c r="C94" s="41"/>
      <c r="D94" s="41"/>
      <c r="E94" s="41"/>
      <c r="F94" s="41"/>
      <c r="G94" s="41"/>
      <c r="H94" s="41"/>
      <c r="I94" s="41"/>
      <c r="M94" s="41"/>
      <c r="W94" s="335"/>
    </row>
    <row r="95" spans="1:50" x14ac:dyDescent="0.35">
      <c r="W95" s="335">
        <v>10</v>
      </c>
    </row>
    <row r="96" spans="1:50" x14ac:dyDescent="0.35">
      <c r="W96" s="335"/>
    </row>
    <row r="97" spans="1:50" x14ac:dyDescent="0.35">
      <c r="W97" s="335"/>
    </row>
    <row r="98" spans="1:50" x14ac:dyDescent="0.35">
      <c r="A98" t="s">
        <v>84</v>
      </c>
      <c r="B98" s="40"/>
      <c r="C98" s="40"/>
      <c r="D98" s="40"/>
      <c r="E98" s="40"/>
      <c r="F98" s="40"/>
      <c r="G98" s="40"/>
      <c r="H98" s="40"/>
      <c r="I98" s="40"/>
      <c r="M98" s="40"/>
      <c r="W98" s="335">
        <v>12.5</v>
      </c>
    </row>
    <row r="99" spans="1:50" x14ac:dyDescent="0.35">
      <c r="B99" s="41" t="s">
        <v>34</v>
      </c>
      <c r="C99" s="41"/>
      <c r="D99" s="41"/>
      <c r="E99" s="41"/>
      <c r="F99" s="41" t="s">
        <v>6</v>
      </c>
      <c r="G99" s="41"/>
      <c r="H99" s="41"/>
      <c r="M99" s="41"/>
      <c r="W99" s="335"/>
    </row>
    <row r="100" spans="1:50" x14ac:dyDescent="0.35">
      <c r="B100" s="14">
        <v>0.11700000000000001</v>
      </c>
      <c r="C100" s="14">
        <v>0.14099999999999999</v>
      </c>
      <c r="D100" s="20">
        <v>0.128</v>
      </c>
      <c r="E100" s="41"/>
      <c r="F100" s="13">
        <v>0.20399999999999999</v>
      </c>
      <c r="G100" s="14">
        <v>0.16</v>
      </c>
      <c r="H100" s="20">
        <v>0.155</v>
      </c>
      <c r="J100">
        <f t="shared" si="34"/>
        <v>0.12866666666666668</v>
      </c>
      <c r="L100">
        <f t="shared" si="56"/>
        <v>0.17300000000000001</v>
      </c>
      <c r="M100" s="41"/>
      <c r="N100">
        <f t="shared" si="35"/>
        <v>1.1666666666666672E-2</v>
      </c>
      <c r="O100">
        <f t="shared" si="36"/>
        <v>-1.2333333333333307E-2</v>
      </c>
      <c r="Q100">
        <f t="shared" si="37"/>
        <v>-0.155</v>
      </c>
      <c r="R100">
        <f t="shared" si="38"/>
        <v>-3.0999999999999972E-2</v>
      </c>
      <c r="W100" s="335"/>
      <c r="AC100" t="s">
        <v>85</v>
      </c>
    </row>
    <row r="101" spans="1:50" x14ac:dyDescent="0.35">
      <c r="B101" s="14">
        <v>0.105</v>
      </c>
      <c r="C101" s="14">
        <v>0.13200000000000001</v>
      </c>
      <c r="D101" s="19">
        <v>0.97499999999999998</v>
      </c>
      <c r="E101" s="41"/>
      <c r="F101" s="14">
        <v>0.13500000000000001</v>
      </c>
      <c r="G101" s="14">
        <v>0.128</v>
      </c>
      <c r="H101" s="20">
        <v>0.14199999999999999</v>
      </c>
      <c r="J101">
        <f t="shared" si="34"/>
        <v>0.40399999999999997</v>
      </c>
      <c r="L101">
        <f t="shared" si="56"/>
        <v>0.13500000000000001</v>
      </c>
      <c r="M101" s="41"/>
      <c r="N101">
        <f t="shared" si="35"/>
        <v>0.29899999999999999</v>
      </c>
      <c r="O101">
        <f t="shared" si="36"/>
        <v>-0.57099999999999995</v>
      </c>
      <c r="Q101">
        <f t="shared" si="37"/>
        <v>-0.128</v>
      </c>
      <c r="R101">
        <f t="shared" si="38"/>
        <v>-6.9999999999999785E-3</v>
      </c>
      <c r="U101" s="70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2"/>
    </row>
    <row r="102" spans="1:50" x14ac:dyDescent="0.35">
      <c r="B102" s="14">
        <v>0.105</v>
      </c>
      <c r="C102" s="14">
        <v>0.11700000000000001</v>
      </c>
      <c r="D102" s="20">
        <v>0.11899999999999999</v>
      </c>
      <c r="E102" s="41"/>
      <c r="F102" s="14">
        <v>0.11899999999999999</v>
      </c>
      <c r="G102" s="14">
        <v>0.153</v>
      </c>
      <c r="H102" s="20">
        <v>0.14399999999999999</v>
      </c>
      <c r="J102">
        <f t="shared" si="34"/>
        <v>0.11366666666666665</v>
      </c>
      <c r="L102">
        <f t="shared" si="56"/>
        <v>0.13866666666666669</v>
      </c>
      <c r="M102" s="41"/>
      <c r="N102">
        <f t="shared" si="35"/>
        <v>8.6666666666666559E-3</v>
      </c>
      <c r="O102">
        <f t="shared" si="36"/>
        <v>-5.3333333333333427E-3</v>
      </c>
      <c r="Q102">
        <f t="shared" si="37"/>
        <v>-0.11899999999999999</v>
      </c>
      <c r="R102">
        <f t="shared" si="38"/>
        <v>-1.4333333333333309E-2</v>
      </c>
      <c r="U102" s="73"/>
      <c r="V102" s="333" t="s">
        <v>70</v>
      </c>
      <c r="W102" s="333"/>
      <c r="X102" s="333"/>
      <c r="Y102" s="333"/>
      <c r="Z102" s="333"/>
      <c r="AA102" s="333"/>
      <c r="AB102" s="333"/>
      <c r="AC102" s="333"/>
      <c r="AD102" s="333"/>
      <c r="AE102" s="333"/>
      <c r="AF102" s="333"/>
      <c r="AG102" s="333"/>
      <c r="AH102" s="333"/>
      <c r="AK102" s="333" t="s">
        <v>71</v>
      </c>
      <c r="AL102" s="333"/>
      <c r="AM102" s="333"/>
      <c r="AN102" s="333"/>
      <c r="AO102" s="333"/>
      <c r="AP102" s="333"/>
      <c r="AQ102" s="333"/>
      <c r="AR102" s="333"/>
      <c r="AS102" s="333"/>
      <c r="AT102" s="333"/>
      <c r="AU102" s="333"/>
      <c r="AV102" s="333"/>
      <c r="AW102" s="333"/>
      <c r="AX102" s="74"/>
    </row>
    <row r="103" spans="1:50" x14ac:dyDescent="0.35">
      <c r="B103" s="14">
        <v>0.13200000000000001</v>
      </c>
      <c r="C103" s="14">
        <v>0.154</v>
      </c>
      <c r="D103" s="20">
        <v>0.127</v>
      </c>
      <c r="E103" s="41"/>
      <c r="F103" s="14">
        <v>0.13700000000000001</v>
      </c>
      <c r="G103" s="13">
        <v>0.17199999999999999</v>
      </c>
      <c r="H103" s="20">
        <v>0.16600000000000001</v>
      </c>
      <c r="J103">
        <f t="shared" si="34"/>
        <v>0.13766666666666669</v>
      </c>
      <c r="L103">
        <f t="shared" si="56"/>
        <v>0.15833333333333333</v>
      </c>
      <c r="M103" s="41"/>
      <c r="N103">
        <f t="shared" si="35"/>
        <v>1.0666666666666685E-2</v>
      </c>
      <c r="O103">
        <f t="shared" si="36"/>
        <v>-1.6333333333333311E-2</v>
      </c>
      <c r="Q103">
        <f t="shared" si="37"/>
        <v>-0.13700000000000001</v>
      </c>
      <c r="R103">
        <f t="shared" si="38"/>
        <v>-1.366666666666666E-2</v>
      </c>
      <c r="U103" s="73"/>
      <c r="V103" s="75"/>
      <c r="W103" s="75"/>
      <c r="X103" s="334" t="s">
        <v>86</v>
      </c>
      <c r="Y103" s="334"/>
      <c r="Z103" s="334"/>
      <c r="AA103" s="334" t="s">
        <v>87</v>
      </c>
      <c r="AB103" s="334"/>
      <c r="AC103" s="334"/>
      <c r="AD103" s="334" t="s">
        <v>88</v>
      </c>
      <c r="AE103" s="334"/>
      <c r="AF103" s="334"/>
      <c r="AG103" s="76" t="s">
        <v>43</v>
      </c>
      <c r="AH103" s="75"/>
      <c r="AK103" s="75"/>
      <c r="AL103" s="75"/>
      <c r="AM103" s="334" t="s">
        <v>57</v>
      </c>
      <c r="AN103" s="334"/>
      <c r="AO103" s="334"/>
      <c r="AP103" s="334" t="s">
        <v>34</v>
      </c>
      <c r="AQ103" s="334"/>
      <c r="AR103" s="334"/>
      <c r="AS103" s="334" t="s">
        <v>42</v>
      </c>
      <c r="AT103" s="334"/>
      <c r="AU103" s="334"/>
      <c r="AV103" s="76" t="s">
        <v>43</v>
      </c>
      <c r="AW103" s="75"/>
      <c r="AX103" s="74"/>
    </row>
    <row r="104" spans="1:50" x14ac:dyDescent="0.35">
      <c r="B104" s="14">
        <v>0.122</v>
      </c>
      <c r="C104" s="14">
        <v>0.109</v>
      </c>
      <c r="D104" s="20">
        <v>0.14799999999999999</v>
      </c>
      <c r="E104" s="41"/>
      <c r="F104" s="14">
        <v>0.13500000000000001</v>
      </c>
      <c r="G104" s="14">
        <v>0.13300000000000001</v>
      </c>
      <c r="H104" s="20">
        <v>0.13600000000000001</v>
      </c>
      <c r="J104">
        <f t="shared" si="34"/>
        <v>0.12633333333333333</v>
      </c>
      <c r="L104">
        <f t="shared" si="56"/>
        <v>0.13466666666666668</v>
      </c>
      <c r="M104" s="41"/>
      <c r="N104">
        <f t="shared" si="35"/>
        <v>1.7333333333333326E-2</v>
      </c>
      <c r="O104">
        <f t="shared" si="36"/>
        <v>-2.1666666666666667E-2</v>
      </c>
      <c r="Q104">
        <f t="shared" si="37"/>
        <v>-0.13300000000000001</v>
      </c>
      <c r="R104">
        <f t="shared" si="38"/>
        <v>-1.3333333333333253E-3</v>
      </c>
      <c r="U104" s="73"/>
      <c r="V104" s="77"/>
      <c r="W104" s="78">
        <v>1</v>
      </c>
      <c r="X104" s="79">
        <v>2</v>
      </c>
      <c r="Y104" s="79">
        <v>3</v>
      </c>
      <c r="Z104" s="79">
        <v>4</v>
      </c>
      <c r="AA104" s="79">
        <v>5</v>
      </c>
      <c r="AB104" s="79">
        <v>6</v>
      </c>
      <c r="AC104" s="79">
        <v>7</v>
      </c>
      <c r="AD104" s="79">
        <v>8</v>
      </c>
      <c r="AE104" s="79">
        <v>9</v>
      </c>
      <c r="AF104" s="79">
        <v>10</v>
      </c>
      <c r="AG104" s="79">
        <v>11</v>
      </c>
      <c r="AH104" s="78">
        <v>12</v>
      </c>
      <c r="AI104" s="80"/>
      <c r="AK104" s="77"/>
      <c r="AL104" s="78">
        <v>1</v>
      </c>
      <c r="AM104" s="79">
        <v>2</v>
      </c>
      <c r="AN104" s="79">
        <v>3</v>
      </c>
      <c r="AO104" s="79">
        <v>4</v>
      </c>
      <c r="AP104" s="79">
        <v>5</v>
      </c>
      <c r="AQ104" s="79">
        <v>6</v>
      </c>
      <c r="AR104" s="79">
        <v>7</v>
      </c>
      <c r="AS104" s="79">
        <v>8</v>
      </c>
      <c r="AT104" s="79">
        <v>9</v>
      </c>
      <c r="AU104" s="79">
        <v>10</v>
      </c>
      <c r="AV104" s="79">
        <v>11</v>
      </c>
      <c r="AW104" s="78">
        <v>12</v>
      </c>
      <c r="AX104" s="81"/>
    </row>
    <row r="105" spans="1:50" ht="15" thickBot="1" x14ac:dyDescent="0.4">
      <c r="B105" s="24">
        <v>0.124</v>
      </c>
      <c r="C105" s="24">
        <v>0.112</v>
      </c>
      <c r="D105" s="60">
        <v>0.105</v>
      </c>
      <c r="E105" s="41"/>
      <c r="F105" s="24">
        <v>0.13900000000000001</v>
      </c>
      <c r="G105" s="24">
        <v>0.124</v>
      </c>
      <c r="H105" s="60">
        <v>0.14499999999999999</v>
      </c>
      <c r="J105">
        <f t="shared" si="34"/>
        <v>0.11366666666666665</v>
      </c>
      <c r="L105">
        <f t="shared" si="56"/>
        <v>0.13600000000000001</v>
      </c>
      <c r="M105" s="41"/>
      <c r="N105">
        <f t="shared" si="35"/>
        <v>8.6666666666666559E-3</v>
      </c>
      <c r="O105">
        <f t="shared" si="36"/>
        <v>-1.0333333333333347E-2</v>
      </c>
      <c r="Q105">
        <f t="shared" si="37"/>
        <v>-0.124</v>
      </c>
      <c r="R105">
        <f t="shared" si="38"/>
        <v>-8.9999999999999802E-3</v>
      </c>
      <c r="U105" s="73"/>
      <c r="V105" s="78" t="s">
        <v>44</v>
      </c>
      <c r="W105" s="82">
        <v>4.2000000000000003E-2</v>
      </c>
      <c r="X105" s="83">
        <v>4.2999999999999997E-2</v>
      </c>
      <c r="Y105" s="83">
        <v>4.2000000000000003E-2</v>
      </c>
      <c r="Z105" s="83">
        <v>4.2000000000000003E-2</v>
      </c>
      <c r="AA105" s="83">
        <v>0.04</v>
      </c>
      <c r="AB105" s="83">
        <v>4.3999999999999997E-2</v>
      </c>
      <c r="AC105" s="83">
        <v>4.4999999999999998E-2</v>
      </c>
      <c r="AD105" s="83">
        <v>3.9E-2</v>
      </c>
      <c r="AE105" s="83">
        <v>0.04</v>
      </c>
      <c r="AF105" s="83">
        <v>0.04</v>
      </c>
      <c r="AG105" s="82">
        <v>4.2000000000000003E-2</v>
      </c>
      <c r="AH105" s="82">
        <v>4.3999999999999997E-2</v>
      </c>
      <c r="AI105" s="84">
        <v>570</v>
      </c>
      <c r="AK105" s="78" t="s">
        <v>44</v>
      </c>
      <c r="AL105" s="82">
        <v>3.9E-2</v>
      </c>
      <c r="AM105" s="82">
        <v>4.1000000000000002E-2</v>
      </c>
      <c r="AN105" s="82">
        <v>0.04</v>
      </c>
      <c r="AO105" s="82">
        <v>4.3999999999999997E-2</v>
      </c>
      <c r="AP105" s="82">
        <v>3.9E-2</v>
      </c>
      <c r="AQ105" s="82">
        <v>4.1000000000000002E-2</v>
      </c>
      <c r="AR105" s="82">
        <v>4.2000000000000003E-2</v>
      </c>
      <c r="AS105" s="82">
        <v>3.9E-2</v>
      </c>
      <c r="AT105" s="82">
        <v>3.9E-2</v>
      </c>
      <c r="AU105" s="82">
        <v>0.04</v>
      </c>
      <c r="AV105" s="82">
        <v>0.04</v>
      </c>
      <c r="AW105" s="82">
        <v>4.1000000000000002E-2</v>
      </c>
      <c r="AX105" s="85">
        <v>570</v>
      </c>
    </row>
    <row r="106" spans="1:50" x14ac:dyDescent="0.35">
      <c r="B106" s="41"/>
      <c r="C106" s="41"/>
      <c r="D106" s="41"/>
      <c r="E106" s="41"/>
      <c r="F106" s="41"/>
      <c r="G106" s="41"/>
      <c r="H106" s="41"/>
      <c r="M106" s="41"/>
      <c r="U106" s="73"/>
      <c r="V106" s="78" t="s">
        <v>45</v>
      </c>
      <c r="W106" s="86">
        <v>0.04</v>
      </c>
      <c r="X106" s="87">
        <v>0.11700000000000001</v>
      </c>
      <c r="Y106" s="88">
        <v>0.14099999999999999</v>
      </c>
      <c r="Z106" s="88">
        <v>0.128</v>
      </c>
      <c r="AA106" s="89">
        <v>0.27600000000000002</v>
      </c>
      <c r="AB106" s="89">
        <v>0.248</v>
      </c>
      <c r="AC106" s="89">
        <v>0.254</v>
      </c>
      <c r="AD106" s="90">
        <v>0.20399999999999999</v>
      </c>
      <c r="AE106" s="88">
        <v>0.16</v>
      </c>
      <c r="AF106" s="91">
        <v>0.155</v>
      </c>
      <c r="AG106" s="92">
        <v>0.106</v>
      </c>
      <c r="AH106" s="82">
        <v>4.3999999999999997E-2</v>
      </c>
      <c r="AI106" s="84">
        <v>570</v>
      </c>
      <c r="AK106" s="78" t="s">
        <v>45</v>
      </c>
      <c r="AL106" s="82">
        <v>3.9E-2</v>
      </c>
      <c r="AM106" s="93">
        <v>0.17</v>
      </c>
      <c r="AN106" s="94">
        <v>0.155</v>
      </c>
      <c r="AO106" s="94">
        <v>0.161</v>
      </c>
      <c r="AP106" s="95">
        <v>0.2</v>
      </c>
      <c r="AQ106" s="95">
        <v>0.20499999999999999</v>
      </c>
      <c r="AR106" s="93">
        <v>0.17699999999999999</v>
      </c>
      <c r="AS106" s="96">
        <v>0.23</v>
      </c>
      <c r="AT106" s="97">
        <v>0.186</v>
      </c>
      <c r="AU106" s="93">
        <v>0.17699999999999999</v>
      </c>
      <c r="AV106" s="98">
        <v>0.12</v>
      </c>
      <c r="AW106" s="82">
        <v>4.2999999999999997E-2</v>
      </c>
      <c r="AX106" s="85">
        <v>570</v>
      </c>
    </row>
    <row r="107" spans="1:50" x14ac:dyDescent="0.35">
      <c r="U107" s="73"/>
      <c r="V107" s="78" t="s">
        <v>46</v>
      </c>
      <c r="W107" s="86">
        <v>4.2000000000000003E-2</v>
      </c>
      <c r="X107" s="99">
        <v>0.105</v>
      </c>
      <c r="Y107" s="100">
        <v>0.13200000000000001</v>
      </c>
      <c r="Z107" s="101">
        <v>0.97499999999999998</v>
      </c>
      <c r="AA107" s="102">
        <v>0.25900000000000001</v>
      </c>
      <c r="AB107" s="103">
        <v>0.22800000000000001</v>
      </c>
      <c r="AC107" s="102">
        <v>0.26600000000000001</v>
      </c>
      <c r="AD107" s="100">
        <v>0.13500000000000001</v>
      </c>
      <c r="AE107" s="100">
        <v>0.128</v>
      </c>
      <c r="AF107" s="104">
        <v>0.14199999999999999</v>
      </c>
      <c r="AG107" s="105">
        <v>0.104</v>
      </c>
      <c r="AH107" s="82">
        <v>4.5999999999999999E-2</v>
      </c>
      <c r="AI107" s="84">
        <v>570</v>
      </c>
      <c r="AK107" s="78" t="s">
        <v>46</v>
      </c>
      <c r="AL107" s="82">
        <v>0.04</v>
      </c>
      <c r="AM107" s="106">
        <v>0.14000000000000001</v>
      </c>
      <c r="AN107" s="94">
        <v>0.14599999999999999</v>
      </c>
      <c r="AO107" s="94">
        <v>0.152</v>
      </c>
      <c r="AP107" s="94">
        <v>0.16</v>
      </c>
      <c r="AQ107" s="106">
        <v>0.14499999999999999</v>
      </c>
      <c r="AR107" s="94">
        <v>0.154</v>
      </c>
      <c r="AS107" s="97">
        <v>0.19500000000000001</v>
      </c>
      <c r="AT107" s="106">
        <v>0.14099999999999999</v>
      </c>
      <c r="AU107" s="106">
        <v>0.129</v>
      </c>
      <c r="AV107" s="98">
        <v>0.115</v>
      </c>
      <c r="AW107" s="82">
        <v>4.2000000000000003E-2</v>
      </c>
      <c r="AX107" s="85">
        <v>570</v>
      </c>
    </row>
    <row r="108" spans="1:50" ht="15" thickBot="1" x14ac:dyDescent="0.4">
      <c r="U108" s="73"/>
      <c r="V108" s="78" t="s">
        <v>47</v>
      </c>
      <c r="W108" s="86">
        <v>4.2999999999999997E-2</v>
      </c>
      <c r="X108" s="107">
        <v>0.105</v>
      </c>
      <c r="Y108" s="108">
        <v>0.11700000000000001</v>
      </c>
      <c r="Z108" s="108">
        <v>0.11899999999999999</v>
      </c>
      <c r="AA108" s="109">
        <v>0.21</v>
      </c>
      <c r="AB108" s="109">
        <v>0.22600000000000001</v>
      </c>
      <c r="AC108" s="109">
        <v>0.219</v>
      </c>
      <c r="AD108" s="108">
        <v>0.11899999999999999</v>
      </c>
      <c r="AE108" s="108">
        <v>0.153</v>
      </c>
      <c r="AF108" s="110">
        <v>0.14399999999999999</v>
      </c>
      <c r="AG108" s="111">
        <v>0.105</v>
      </c>
      <c r="AH108" s="82">
        <v>4.2999999999999997E-2</v>
      </c>
      <c r="AI108" s="84">
        <v>570</v>
      </c>
      <c r="AK108" s="78" t="s">
        <v>47</v>
      </c>
      <c r="AL108" s="82">
        <v>4.1000000000000002E-2</v>
      </c>
      <c r="AM108" s="106">
        <v>0.13300000000000001</v>
      </c>
      <c r="AN108" s="98">
        <v>0.11899999999999999</v>
      </c>
      <c r="AO108" s="106">
        <v>0.14000000000000001</v>
      </c>
      <c r="AP108" s="94">
        <v>0.158</v>
      </c>
      <c r="AQ108" s="94">
        <v>0.16</v>
      </c>
      <c r="AR108" s="93">
        <v>0.16400000000000001</v>
      </c>
      <c r="AS108" s="106">
        <v>0.14399999999999999</v>
      </c>
      <c r="AT108" s="106">
        <v>0.14499999999999999</v>
      </c>
      <c r="AU108" s="93">
        <v>0.16700000000000001</v>
      </c>
      <c r="AV108" s="106">
        <v>0.128</v>
      </c>
      <c r="AW108" s="82">
        <v>4.1000000000000002E-2</v>
      </c>
      <c r="AX108" s="85">
        <v>570</v>
      </c>
    </row>
    <row r="109" spans="1:50" x14ac:dyDescent="0.35">
      <c r="U109" s="73"/>
      <c r="V109" s="78" t="s">
        <v>48</v>
      </c>
      <c r="W109" s="86">
        <v>4.2000000000000003E-2</v>
      </c>
      <c r="X109" s="112">
        <v>0.13200000000000001</v>
      </c>
      <c r="Y109" s="113">
        <v>0.154</v>
      </c>
      <c r="Z109" s="113">
        <v>0.127</v>
      </c>
      <c r="AA109" s="114">
        <v>0.251</v>
      </c>
      <c r="AB109" s="115">
        <v>0.223</v>
      </c>
      <c r="AC109" s="115">
        <v>0.223</v>
      </c>
      <c r="AD109" s="113">
        <v>0.13700000000000001</v>
      </c>
      <c r="AE109" s="115">
        <v>0.17199999999999999</v>
      </c>
      <c r="AF109" s="116">
        <v>0.16600000000000001</v>
      </c>
      <c r="AG109" s="117">
        <v>0.10199999999999999</v>
      </c>
      <c r="AH109" s="82">
        <v>0.04</v>
      </c>
      <c r="AI109" s="84">
        <v>570</v>
      </c>
      <c r="AK109" s="78" t="s">
        <v>48</v>
      </c>
      <c r="AL109" s="82">
        <v>4.2000000000000003E-2</v>
      </c>
      <c r="AM109" s="94">
        <v>0.158</v>
      </c>
      <c r="AN109" s="100">
        <v>7.0000000000000007E-2</v>
      </c>
      <c r="AO109" s="94">
        <v>0.154</v>
      </c>
      <c r="AP109" s="299">
        <v>0.17100000000000001</v>
      </c>
      <c r="AQ109" s="93">
        <v>0.17399999999999999</v>
      </c>
      <c r="AR109" s="93">
        <v>0.17799999999999999</v>
      </c>
      <c r="AS109" s="106">
        <v>0.13700000000000001</v>
      </c>
      <c r="AT109" s="96">
        <v>0.217</v>
      </c>
      <c r="AU109" s="94">
        <v>0.156</v>
      </c>
      <c r="AV109" s="98">
        <v>0.112</v>
      </c>
      <c r="AW109" s="82">
        <v>4.2000000000000003E-2</v>
      </c>
      <c r="AX109" s="85">
        <v>570</v>
      </c>
    </row>
    <row r="110" spans="1:50" x14ac:dyDescent="0.35">
      <c r="U110" s="73"/>
      <c r="V110" s="78" t="s">
        <v>49</v>
      </c>
      <c r="W110" s="86">
        <v>4.1000000000000002E-2</v>
      </c>
      <c r="X110" s="99">
        <v>0.122</v>
      </c>
      <c r="Y110" s="100">
        <v>0.109</v>
      </c>
      <c r="Z110" s="100">
        <v>0.14799999999999999</v>
      </c>
      <c r="AA110" s="103">
        <v>0.21</v>
      </c>
      <c r="AB110" s="103">
        <v>0.20200000000000001</v>
      </c>
      <c r="AC110" s="103">
        <v>0.221</v>
      </c>
      <c r="AD110" s="100">
        <v>0.13500000000000001</v>
      </c>
      <c r="AE110" s="100">
        <v>0.13300000000000001</v>
      </c>
      <c r="AF110" s="104">
        <v>0.13600000000000001</v>
      </c>
      <c r="AG110" s="105">
        <v>9.0999999999999998E-2</v>
      </c>
      <c r="AH110" s="82">
        <v>4.2999999999999997E-2</v>
      </c>
      <c r="AI110" s="84">
        <v>570</v>
      </c>
      <c r="AK110" s="78" t="s">
        <v>49</v>
      </c>
      <c r="AL110" s="82">
        <v>0.04</v>
      </c>
      <c r="AM110" s="98">
        <v>0.11899999999999999</v>
      </c>
      <c r="AN110" s="94">
        <v>0.154</v>
      </c>
      <c r="AO110" s="106">
        <v>0.13400000000000001</v>
      </c>
      <c r="AP110" s="94">
        <v>0.156</v>
      </c>
      <c r="AQ110" s="101">
        <v>0.28799999999999998</v>
      </c>
      <c r="AR110" s="94">
        <v>0.159</v>
      </c>
      <c r="AS110" s="97">
        <v>0.183</v>
      </c>
      <c r="AT110" s="98">
        <v>0.127</v>
      </c>
      <c r="AU110" s="98">
        <v>0.11899999999999999</v>
      </c>
      <c r="AV110" s="98">
        <v>0.11700000000000001</v>
      </c>
      <c r="AW110" s="82">
        <v>0.04</v>
      </c>
      <c r="AX110" s="85">
        <v>570</v>
      </c>
    </row>
    <row r="111" spans="1:50" x14ac:dyDescent="0.35">
      <c r="A111" t="s">
        <v>89</v>
      </c>
      <c r="B111" s="39"/>
      <c r="C111" s="40"/>
      <c r="D111" s="40"/>
      <c r="E111" s="40"/>
      <c r="F111" s="40"/>
      <c r="G111" s="40"/>
      <c r="H111" s="40"/>
      <c r="K111" s="40"/>
      <c r="U111" s="73"/>
      <c r="V111" s="78" t="s">
        <v>50</v>
      </c>
      <c r="W111" s="86">
        <v>0.04</v>
      </c>
      <c r="X111" s="107">
        <v>0.124</v>
      </c>
      <c r="Y111" s="108">
        <v>0.112</v>
      </c>
      <c r="Z111" s="108">
        <v>0.105</v>
      </c>
      <c r="AA111" s="109">
        <v>0.19500000000000001</v>
      </c>
      <c r="AB111" s="109">
        <v>0.192</v>
      </c>
      <c r="AC111" s="109">
        <v>0.19400000000000001</v>
      </c>
      <c r="AD111" s="108">
        <v>0.13900000000000001</v>
      </c>
      <c r="AE111" s="108">
        <v>0.124</v>
      </c>
      <c r="AF111" s="110">
        <v>0.14499999999999999</v>
      </c>
      <c r="AG111" s="105">
        <v>0.10100000000000001</v>
      </c>
      <c r="AH111" s="82">
        <v>4.2000000000000003E-2</v>
      </c>
      <c r="AI111" s="84">
        <v>570</v>
      </c>
      <c r="AK111" s="78" t="s">
        <v>50</v>
      </c>
      <c r="AL111" s="82">
        <v>4.2999999999999997E-2</v>
      </c>
      <c r="AM111" s="98">
        <v>0.114</v>
      </c>
      <c r="AN111" s="98">
        <v>0.11899999999999999</v>
      </c>
      <c r="AO111" s="98">
        <v>0.124</v>
      </c>
      <c r="AP111" s="106">
        <v>0.14000000000000001</v>
      </c>
      <c r="AQ111" s="94">
        <v>0.14899999999999999</v>
      </c>
      <c r="AR111" s="94">
        <v>0.187</v>
      </c>
      <c r="AS111" s="106">
        <v>0.14000000000000001</v>
      </c>
      <c r="AT111" s="106">
        <v>0.129</v>
      </c>
      <c r="AU111" s="94">
        <v>0.14599999999999999</v>
      </c>
      <c r="AV111" s="102">
        <v>0.107</v>
      </c>
      <c r="AW111" s="82">
        <v>4.1000000000000002E-2</v>
      </c>
      <c r="AX111" s="85">
        <v>570</v>
      </c>
    </row>
    <row r="112" spans="1:50" x14ac:dyDescent="0.35">
      <c r="B112" s="41" t="s">
        <v>34</v>
      </c>
      <c r="C112" s="41"/>
      <c r="D112" s="41"/>
      <c r="E112" s="41"/>
      <c r="F112" s="41" t="s">
        <v>6</v>
      </c>
      <c r="G112" s="41"/>
      <c r="H112" s="41"/>
      <c r="M112" s="41"/>
      <c r="U112" s="73"/>
      <c r="V112" s="78" t="s">
        <v>51</v>
      </c>
      <c r="W112" s="82">
        <v>4.2000000000000003E-2</v>
      </c>
      <c r="X112" s="118">
        <v>4.3999999999999997E-2</v>
      </c>
      <c r="Y112" s="118">
        <v>3.9E-2</v>
      </c>
      <c r="Z112" s="118">
        <v>3.9E-2</v>
      </c>
      <c r="AA112" s="118">
        <v>4.1000000000000002E-2</v>
      </c>
      <c r="AB112" s="118">
        <v>0.04</v>
      </c>
      <c r="AC112" s="118">
        <v>0.04</v>
      </c>
      <c r="AD112" s="118">
        <v>3.9E-2</v>
      </c>
      <c r="AE112" s="118">
        <v>3.7999999999999999E-2</v>
      </c>
      <c r="AF112" s="118">
        <v>4.4999999999999998E-2</v>
      </c>
      <c r="AG112" s="82">
        <v>4.4999999999999998E-2</v>
      </c>
      <c r="AH112" s="82">
        <v>0.05</v>
      </c>
      <c r="AI112" s="84">
        <v>570</v>
      </c>
      <c r="AK112" s="78" t="s">
        <v>51</v>
      </c>
      <c r="AL112" s="82">
        <v>0.04</v>
      </c>
      <c r="AM112" s="82">
        <v>4.1000000000000002E-2</v>
      </c>
      <c r="AN112" s="82">
        <v>4.1000000000000002E-2</v>
      </c>
      <c r="AO112" s="82">
        <v>3.9E-2</v>
      </c>
      <c r="AP112" s="82">
        <v>0.04</v>
      </c>
      <c r="AQ112" s="82">
        <v>4.1000000000000002E-2</v>
      </c>
      <c r="AR112" s="82">
        <v>4.1000000000000002E-2</v>
      </c>
      <c r="AS112" s="82">
        <v>0.04</v>
      </c>
      <c r="AT112" s="82">
        <v>4.1000000000000002E-2</v>
      </c>
      <c r="AU112" s="82">
        <v>4.2000000000000003E-2</v>
      </c>
      <c r="AV112" s="82">
        <v>4.1000000000000002E-2</v>
      </c>
      <c r="AW112" s="82">
        <v>4.2999999999999997E-2</v>
      </c>
      <c r="AX112" s="85">
        <v>570</v>
      </c>
    </row>
    <row r="113" spans="1:50" x14ac:dyDescent="0.35">
      <c r="B113" s="12">
        <v>0.218</v>
      </c>
      <c r="C113" s="12">
        <v>0.248</v>
      </c>
      <c r="D113" s="17">
        <v>0.23100000000000001</v>
      </c>
      <c r="E113" s="41"/>
      <c r="F113" s="2">
        <v>0.42499999999999999</v>
      </c>
      <c r="G113" s="8">
        <v>0.42299999999999999</v>
      </c>
      <c r="H113" s="21">
        <v>0.35799999999999998</v>
      </c>
      <c r="J113">
        <f t="shared" si="34"/>
        <v>0.23233333333333331</v>
      </c>
      <c r="L113">
        <f t="shared" si="56"/>
        <v>0.40199999999999997</v>
      </c>
      <c r="M113" s="41"/>
      <c r="N113">
        <f t="shared" si="35"/>
        <v>1.4333333333333309E-2</v>
      </c>
      <c r="O113">
        <f t="shared" si="36"/>
        <v>-1.566666666666669E-2</v>
      </c>
      <c r="Q113">
        <f t="shared" si="37"/>
        <v>-0.35799999999999998</v>
      </c>
      <c r="R113">
        <f t="shared" si="38"/>
        <v>-2.300000000000002E-2</v>
      </c>
      <c r="U113" s="73"/>
      <c r="V113" s="333" t="s">
        <v>73</v>
      </c>
      <c r="W113" s="333"/>
      <c r="X113" s="333"/>
      <c r="Y113" s="333"/>
      <c r="Z113" s="333"/>
      <c r="AA113" s="333"/>
      <c r="AB113" s="333"/>
      <c r="AC113" s="333"/>
      <c r="AD113" s="333"/>
      <c r="AE113" s="333"/>
      <c r="AF113" s="333"/>
      <c r="AG113" s="333"/>
      <c r="AH113" s="333"/>
      <c r="AK113" s="333" t="s">
        <v>74</v>
      </c>
      <c r="AL113" s="333"/>
      <c r="AM113" s="333"/>
      <c r="AN113" s="333"/>
      <c r="AO113" s="333"/>
      <c r="AP113" s="333"/>
      <c r="AQ113" s="333"/>
      <c r="AR113" s="333"/>
      <c r="AS113" s="333"/>
      <c r="AT113" s="333"/>
      <c r="AU113" s="333"/>
      <c r="AV113" s="333"/>
      <c r="AW113" s="333"/>
      <c r="AX113" s="74"/>
    </row>
    <row r="114" spans="1:50" x14ac:dyDescent="0.35">
      <c r="B114" s="13">
        <v>0.187</v>
      </c>
      <c r="C114" s="13">
        <v>0.158</v>
      </c>
      <c r="D114" s="18">
        <v>0.185</v>
      </c>
      <c r="E114" s="41"/>
      <c r="F114" s="11">
        <v>0.27400000000000002</v>
      </c>
      <c r="G114" s="2">
        <v>0.45900000000000002</v>
      </c>
      <c r="H114" s="31">
        <v>0.46899999999999997</v>
      </c>
      <c r="J114">
        <f t="shared" si="34"/>
        <v>0.17666666666666667</v>
      </c>
      <c r="L114">
        <f t="shared" si="56"/>
        <v>0.40066666666666667</v>
      </c>
      <c r="M114" s="41"/>
      <c r="N114">
        <f t="shared" si="35"/>
        <v>1.8666666666666665E-2</v>
      </c>
      <c r="O114">
        <f t="shared" si="36"/>
        <v>-1.0333333333333333E-2</v>
      </c>
      <c r="Q114">
        <f t="shared" si="37"/>
        <v>-0.27400000000000002</v>
      </c>
      <c r="R114">
        <f t="shared" si="38"/>
        <v>-6.8333333333333302E-2</v>
      </c>
      <c r="U114" s="73"/>
      <c r="V114" s="75"/>
      <c r="W114" s="75"/>
      <c r="X114" s="334" t="s">
        <v>57</v>
      </c>
      <c r="Y114" s="334"/>
      <c r="Z114" s="334"/>
      <c r="AA114" s="334" t="s">
        <v>34</v>
      </c>
      <c r="AB114" s="334"/>
      <c r="AC114" s="334"/>
      <c r="AD114" s="334" t="s">
        <v>42</v>
      </c>
      <c r="AE114" s="334"/>
      <c r="AF114" s="334"/>
      <c r="AG114" s="76" t="s">
        <v>43</v>
      </c>
      <c r="AH114" s="75"/>
      <c r="AK114" s="75"/>
      <c r="AL114" s="75"/>
      <c r="AM114" s="334" t="s">
        <v>57</v>
      </c>
      <c r="AN114" s="334"/>
      <c r="AO114" s="334"/>
      <c r="AP114" s="334" t="s">
        <v>34</v>
      </c>
      <c r="AQ114" s="334"/>
      <c r="AR114" s="334"/>
      <c r="AS114" s="334" t="s">
        <v>42</v>
      </c>
      <c r="AT114" s="334"/>
      <c r="AU114" s="334"/>
      <c r="AV114" s="76" t="s">
        <v>43</v>
      </c>
      <c r="AW114" s="75"/>
      <c r="AX114" s="74"/>
    </row>
    <row r="115" spans="1:50" x14ac:dyDescent="0.35">
      <c r="B115" s="13">
        <v>0.19800000000000001</v>
      </c>
      <c r="C115" s="13">
        <v>0.17100000000000001</v>
      </c>
      <c r="D115" s="18">
        <v>0.16700000000000001</v>
      </c>
      <c r="E115" s="41"/>
      <c r="F115" s="8">
        <v>0.39500000000000002</v>
      </c>
      <c r="G115" s="10">
        <v>0.36199999999999999</v>
      </c>
      <c r="H115" s="32">
        <v>0.28599999999999998</v>
      </c>
      <c r="J115">
        <f t="shared" si="34"/>
        <v>0.17866666666666667</v>
      </c>
      <c r="L115">
        <f t="shared" si="56"/>
        <v>0.34766666666666662</v>
      </c>
      <c r="M115" s="41"/>
      <c r="N115">
        <f t="shared" si="35"/>
        <v>1.1666666666666659E-2</v>
      </c>
      <c r="O115">
        <f t="shared" si="36"/>
        <v>-1.9333333333333341E-2</v>
      </c>
      <c r="Q115">
        <f t="shared" si="37"/>
        <v>-0.28599999999999998</v>
      </c>
      <c r="R115">
        <f t="shared" si="38"/>
        <v>-4.7333333333333394E-2</v>
      </c>
      <c r="U115" s="73"/>
      <c r="V115" s="77"/>
      <c r="W115" s="78">
        <v>1</v>
      </c>
      <c r="X115" s="78">
        <v>2</v>
      </c>
      <c r="Y115" s="78">
        <v>3</v>
      </c>
      <c r="Z115" s="78">
        <v>4</v>
      </c>
      <c r="AA115" s="78">
        <v>5</v>
      </c>
      <c r="AB115" s="78">
        <v>6</v>
      </c>
      <c r="AC115" s="78">
        <v>7</v>
      </c>
      <c r="AD115" s="78">
        <v>8</v>
      </c>
      <c r="AE115" s="78">
        <v>9</v>
      </c>
      <c r="AF115" s="78">
        <v>10</v>
      </c>
      <c r="AG115" s="78">
        <v>11</v>
      </c>
      <c r="AH115" s="78">
        <v>12</v>
      </c>
      <c r="AI115" s="80"/>
      <c r="AK115" s="77"/>
      <c r="AL115" s="78">
        <v>1</v>
      </c>
      <c r="AM115" s="78">
        <v>2</v>
      </c>
      <c r="AN115" s="78">
        <v>3</v>
      </c>
      <c r="AO115" s="78">
        <v>4</v>
      </c>
      <c r="AP115" s="78">
        <v>5</v>
      </c>
      <c r="AQ115" s="78">
        <v>6</v>
      </c>
      <c r="AR115" s="78">
        <v>7</v>
      </c>
      <c r="AS115" s="78">
        <v>8</v>
      </c>
      <c r="AT115" s="78">
        <v>9</v>
      </c>
      <c r="AU115" s="78">
        <v>10</v>
      </c>
      <c r="AV115" s="78">
        <v>11</v>
      </c>
      <c r="AW115" s="78">
        <v>12</v>
      </c>
      <c r="AX115" s="81"/>
    </row>
    <row r="116" spans="1:50" ht="15" thickBot="1" x14ac:dyDescent="0.4">
      <c r="B116" s="14">
        <v>0.14299999999999999</v>
      </c>
      <c r="C116" s="13">
        <v>0.16800000000000001</v>
      </c>
      <c r="D116" s="18">
        <v>0.16900000000000001</v>
      </c>
      <c r="E116" s="41"/>
      <c r="F116" s="4">
        <v>0.81</v>
      </c>
      <c r="G116" s="3">
        <v>0.53300000000000003</v>
      </c>
      <c r="H116" s="30">
        <v>0.42099999999999999</v>
      </c>
      <c r="J116">
        <f t="shared" si="34"/>
        <v>0.16</v>
      </c>
      <c r="L116">
        <f t="shared" si="56"/>
        <v>0.58799999999999997</v>
      </c>
      <c r="M116" s="41"/>
      <c r="N116">
        <f t="shared" si="35"/>
        <v>1.7000000000000015E-2</v>
      </c>
      <c r="O116">
        <f t="shared" si="36"/>
        <v>-9.000000000000008E-3</v>
      </c>
      <c r="Q116">
        <f t="shared" si="37"/>
        <v>-0.42099999999999999</v>
      </c>
      <c r="R116">
        <f t="shared" si="38"/>
        <v>-0.22200000000000009</v>
      </c>
      <c r="U116" s="73"/>
      <c r="V116" s="78" t="s">
        <v>44</v>
      </c>
      <c r="W116" s="82">
        <v>3.9E-2</v>
      </c>
      <c r="X116" s="83">
        <v>3.9E-2</v>
      </c>
      <c r="Y116" s="83">
        <v>0.04</v>
      </c>
      <c r="Z116" s="83">
        <v>3.9E-2</v>
      </c>
      <c r="AA116" s="83">
        <v>3.9E-2</v>
      </c>
      <c r="AB116" s="83">
        <v>4.5999999999999999E-2</v>
      </c>
      <c r="AC116" s="83">
        <v>4.1000000000000002E-2</v>
      </c>
      <c r="AD116" s="83">
        <v>3.9E-2</v>
      </c>
      <c r="AE116" s="83">
        <v>3.9E-2</v>
      </c>
      <c r="AF116" s="83">
        <v>4.1000000000000002E-2</v>
      </c>
      <c r="AG116" s="82">
        <v>4.2000000000000003E-2</v>
      </c>
      <c r="AH116" s="82">
        <v>4.2999999999999997E-2</v>
      </c>
      <c r="AI116" s="84">
        <v>570</v>
      </c>
      <c r="AK116" s="78" t="s">
        <v>44</v>
      </c>
      <c r="AL116" s="82">
        <v>3.9E-2</v>
      </c>
      <c r="AM116" s="82">
        <v>0.04</v>
      </c>
      <c r="AN116" s="82">
        <v>0.04</v>
      </c>
      <c r="AO116" s="82">
        <v>0.04</v>
      </c>
      <c r="AP116" s="82">
        <v>0.04</v>
      </c>
      <c r="AQ116" s="82">
        <v>0.04</v>
      </c>
      <c r="AR116" s="82">
        <v>4.1000000000000002E-2</v>
      </c>
      <c r="AS116" s="82">
        <v>4.2999999999999997E-2</v>
      </c>
      <c r="AT116" s="82">
        <v>0.06</v>
      </c>
      <c r="AU116" s="82">
        <v>0.04</v>
      </c>
      <c r="AV116" s="82">
        <v>4.4999999999999998E-2</v>
      </c>
      <c r="AW116" s="82">
        <v>4.3999999999999997E-2</v>
      </c>
      <c r="AX116" s="85">
        <v>570</v>
      </c>
    </row>
    <row r="117" spans="1:50" x14ac:dyDescent="0.35">
      <c r="B117" s="14">
        <v>0.13100000000000001</v>
      </c>
      <c r="C117" s="14">
        <v>0.13200000000000001</v>
      </c>
      <c r="D117" s="20">
        <v>0.125</v>
      </c>
      <c r="E117" s="41"/>
      <c r="F117" s="7">
        <v>0.53900000000000003</v>
      </c>
      <c r="G117" s="3">
        <v>0.49399999999999999</v>
      </c>
      <c r="H117" s="17">
        <v>0.22</v>
      </c>
      <c r="J117">
        <f t="shared" si="34"/>
        <v>0.12933333333333333</v>
      </c>
      <c r="L117">
        <f t="shared" si="56"/>
        <v>0.41766666666666663</v>
      </c>
      <c r="M117" s="41"/>
      <c r="N117">
        <f t="shared" si="35"/>
        <v>4.3333333333333279E-3</v>
      </c>
      <c r="O117">
        <f t="shared" si="36"/>
        <v>-2.6666666666666783E-3</v>
      </c>
      <c r="Q117">
        <f t="shared" si="37"/>
        <v>-0.22</v>
      </c>
      <c r="R117">
        <f t="shared" si="38"/>
        <v>-0.1213333333333334</v>
      </c>
      <c r="U117" s="73"/>
      <c r="V117" s="78" t="s">
        <v>45</v>
      </c>
      <c r="W117" s="86">
        <v>3.9E-2</v>
      </c>
      <c r="X117" s="119">
        <v>0.218</v>
      </c>
      <c r="Y117" s="89">
        <v>0.248</v>
      </c>
      <c r="Z117" s="89">
        <v>0.23100000000000001</v>
      </c>
      <c r="AA117" s="89">
        <v>0.23400000000000001</v>
      </c>
      <c r="AB117" s="89">
        <v>0.24299999999999999</v>
      </c>
      <c r="AC117" s="120">
        <v>0.23400000000000001</v>
      </c>
      <c r="AD117" s="121">
        <v>0.42499999999999999</v>
      </c>
      <c r="AE117" s="122">
        <v>0.42299999999999999</v>
      </c>
      <c r="AF117" s="123">
        <v>0.35799999999999998</v>
      </c>
      <c r="AG117" s="92">
        <v>9.9000000000000005E-2</v>
      </c>
      <c r="AH117" s="82">
        <v>4.1000000000000002E-2</v>
      </c>
      <c r="AI117" s="84">
        <v>570</v>
      </c>
      <c r="AK117" s="78" t="s">
        <v>45</v>
      </c>
      <c r="AL117" s="82">
        <v>3.9E-2</v>
      </c>
      <c r="AM117" s="101">
        <v>0.85299999999999998</v>
      </c>
      <c r="AN117" s="124">
        <v>0.77400000000000002</v>
      </c>
      <c r="AO117" s="97">
        <v>0.53500000000000003</v>
      </c>
      <c r="AP117" s="100">
        <v>0.151</v>
      </c>
      <c r="AQ117" s="100">
        <v>0.14699999999999999</v>
      </c>
      <c r="AR117" s="100">
        <v>0.13600000000000001</v>
      </c>
      <c r="AS117" s="97">
        <v>0.51200000000000001</v>
      </c>
      <c r="AT117" s="106">
        <v>0.36299999999999999</v>
      </c>
      <c r="AU117" s="93">
        <v>0.48</v>
      </c>
      <c r="AV117" s="100">
        <v>0.12</v>
      </c>
      <c r="AW117" s="82">
        <v>4.2000000000000003E-2</v>
      </c>
      <c r="AX117" s="85">
        <v>570</v>
      </c>
    </row>
    <row r="118" spans="1:50" x14ac:dyDescent="0.35">
      <c r="B118" s="16">
        <v>4.9000000000000002E-2</v>
      </c>
      <c r="C118" s="24">
        <v>0.127</v>
      </c>
      <c r="D118" s="60">
        <v>0.129</v>
      </c>
      <c r="E118" s="41"/>
      <c r="F118" s="53">
        <v>0.59599999999999997</v>
      </c>
      <c r="G118" s="22">
        <v>0.53400000000000003</v>
      </c>
      <c r="H118" s="44">
        <v>0.38100000000000001</v>
      </c>
      <c r="J118">
        <f t="shared" si="34"/>
        <v>0.10166666666666667</v>
      </c>
      <c r="L118">
        <f t="shared" si="56"/>
        <v>0.5036666666666666</v>
      </c>
      <c r="M118" s="41"/>
      <c r="N118">
        <f t="shared" si="35"/>
        <v>5.2666666666666667E-2</v>
      </c>
      <c r="O118">
        <f t="shared" si="36"/>
        <v>-2.7333333333333334E-2</v>
      </c>
      <c r="Q118">
        <f t="shared" si="37"/>
        <v>-0.38100000000000001</v>
      </c>
      <c r="R118">
        <f t="shared" si="38"/>
        <v>-9.2333333333333378E-2</v>
      </c>
      <c r="U118" s="73"/>
      <c r="V118" s="78" t="s">
        <v>46</v>
      </c>
      <c r="W118" s="86">
        <v>4.1000000000000002E-2</v>
      </c>
      <c r="X118" s="125">
        <v>0.187</v>
      </c>
      <c r="Y118" s="103">
        <v>0.158</v>
      </c>
      <c r="Z118" s="103">
        <v>0.185</v>
      </c>
      <c r="AA118" s="102">
        <v>0.22700000000000001</v>
      </c>
      <c r="AB118" s="102">
        <v>0.23699999999999999</v>
      </c>
      <c r="AC118" s="102">
        <v>0.248</v>
      </c>
      <c r="AD118" s="98">
        <v>0.27400000000000002</v>
      </c>
      <c r="AE118" s="93">
        <v>0.45900000000000002</v>
      </c>
      <c r="AF118" s="126">
        <v>0.46899999999999997</v>
      </c>
      <c r="AG118" s="92">
        <v>0.115</v>
      </c>
      <c r="AH118" s="82">
        <v>5.0999999999999997E-2</v>
      </c>
      <c r="AI118" s="84">
        <v>570</v>
      </c>
      <c r="AK118" s="78" t="s">
        <v>46</v>
      </c>
      <c r="AL118" s="82">
        <v>4.1000000000000002E-2</v>
      </c>
      <c r="AM118" s="102">
        <v>0.24</v>
      </c>
      <c r="AN118" s="102">
        <v>0.23799999999999999</v>
      </c>
      <c r="AO118" s="103">
        <v>0.19800000000000001</v>
      </c>
      <c r="AP118" s="100">
        <v>0.13900000000000001</v>
      </c>
      <c r="AQ118" s="100">
        <v>0.14399999999999999</v>
      </c>
      <c r="AR118" s="100">
        <v>0.13300000000000001</v>
      </c>
      <c r="AS118" s="94">
        <v>0.41199999999999998</v>
      </c>
      <c r="AT118" s="106">
        <v>0.35299999999999998</v>
      </c>
      <c r="AU118" s="106">
        <v>0.34699999999999998</v>
      </c>
      <c r="AV118" s="100">
        <v>0.11700000000000001</v>
      </c>
      <c r="AW118" s="82">
        <v>4.2999999999999997E-2</v>
      </c>
      <c r="AX118" s="85">
        <v>570</v>
      </c>
    </row>
    <row r="119" spans="1:50" x14ac:dyDescent="0.35">
      <c r="B119" s="41"/>
      <c r="C119" s="41"/>
      <c r="D119" s="41"/>
      <c r="E119" s="41"/>
      <c r="F119" s="41"/>
      <c r="G119" s="41"/>
      <c r="H119" s="41"/>
      <c r="M119" s="41"/>
      <c r="U119" s="73"/>
      <c r="V119" s="78" t="s">
        <v>47</v>
      </c>
      <c r="W119" s="86">
        <v>4.1000000000000002E-2</v>
      </c>
      <c r="X119" s="127">
        <v>0.19800000000000001</v>
      </c>
      <c r="Y119" s="109">
        <v>0.17100000000000001</v>
      </c>
      <c r="Z119" s="109">
        <v>0.16700000000000001</v>
      </c>
      <c r="AA119" s="128">
        <v>0.20599999999999999</v>
      </c>
      <c r="AB119" s="128">
        <v>0.20599999999999999</v>
      </c>
      <c r="AC119" s="128">
        <v>0.23</v>
      </c>
      <c r="AD119" s="129">
        <v>0.39500000000000002</v>
      </c>
      <c r="AE119" s="130">
        <v>0.36199999999999999</v>
      </c>
      <c r="AF119" s="131">
        <v>0.28599999999999998</v>
      </c>
      <c r="AG119" s="111">
        <v>0.105</v>
      </c>
      <c r="AH119" s="82">
        <v>4.1000000000000002E-2</v>
      </c>
      <c r="AI119" s="84">
        <v>570</v>
      </c>
      <c r="AK119" s="78" t="s">
        <v>47</v>
      </c>
      <c r="AL119" s="82">
        <v>4.2000000000000003E-2</v>
      </c>
      <c r="AM119" s="103">
        <v>0.17399999999999999</v>
      </c>
      <c r="AN119" s="100">
        <v>0.154</v>
      </c>
      <c r="AO119" s="103">
        <v>0.16400000000000001</v>
      </c>
      <c r="AP119" s="100">
        <v>0.127</v>
      </c>
      <c r="AQ119" s="100">
        <v>0.128</v>
      </c>
      <c r="AR119" s="100">
        <v>0.128</v>
      </c>
      <c r="AS119" s="98">
        <v>0.28699999999999998</v>
      </c>
      <c r="AT119" s="94">
        <v>0.42699999999999999</v>
      </c>
      <c r="AU119" s="106">
        <v>0.33700000000000002</v>
      </c>
      <c r="AV119" s="100">
        <v>0.112</v>
      </c>
      <c r="AW119" s="82">
        <v>0.04</v>
      </c>
      <c r="AX119" s="85">
        <v>570</v>
      </c>
    </row>
    <row r="120" spans="1:50" x14ac:dyDescent="0.35">
      <c r="U120" s="73"/>
      <c r="V120" s="78" t="s">
        <v>48</v>
      </c>
      <c r="W120" s="86">
        <v>4.1000000000000002E-2</v>
      </c>
      <c r="X120" s="112">
        <v>0.14299999999999999</v>
      </c>
      <c r="Y120" s="115">
        <v>0.16800000000000001</v>
      </c>
      <c r="Z120" s="115">
        <v>0.16900000000000001</v>
      </c>
      <c r="AA120" s="132">
        <v>0.41799999999999998</v>
      </c>
      <c r="AB120" s="133">
        <v>0.436</v>
      </c>
      <c r="AC120" s="134">
        <v>0.35</v>
      </c>
      <c r="AD120" s="135">
        <v>0.81</v>
      </c>
      <c r="AE120" s="136">
        <v>0.53300000000000003</v>
      </c>
      <c r="AF120" s="137">
        <v>0.42099999999999999</v>
      </c>
      <c r="AG120" s="138">
        <v>0.106</v>
      </c>
      <c r="AH120" s="82">
        <v>4.1000000000000002E-2</v>
      </c>
      <c r="AI120" s="84">
        <v>570</v>
      </c>
      <c r="AK120" s="78" t="s">
        <v>48</v>
      </c>
      <c r="AL120" s="82">
        <v>4.1000000000000002E-2</v>
      </c>
      <c r="AM120" s="102">
        <v>0.26200000000000001</v>
      </c>
      <c r="AN120" s="98">
        <v>0.27500000000000002</v>
      </c>
      <c r="AO120" s="102">
        <v>0.22</v>
      </c>
      <c r="AP120" s="103">
        <v>0.19700000000000001</v>
      </c>
      <c r="AQ120" s="103">
        <v>0.2</v>
      </c>
      <c r="AR120" s="103">
        <v>0.192</v>
      </c>
      <c r="AS120" s="93">
        <v>0.46100000000000002</v>
      </c>
      <c r="AT120" s="97">
        <v>0.55900000000000005</v>
      </c>
      <c r="AU120" s="93">
        <v>0.48899999999999999</v>
      </c>
      <c r="AV120" s="100">
        <v>0.10100000000000001</v>
      </c>
      <c r="AW120" s="82">
        <v>0.04</v>
      </c>
      <c r="AX120" s="85">
        <v>570</v>
      </c>
    </row>
    <row r="121" spans="1:50" x14ac:dyDescent="0.35">
      <c r="U121" s="73"/>
      <c r="V121" s="78" t="s">
        <v>49</v>
      </c>
      <c r="W121" s="86">
        <v>0.04</v>
      </c>
      <c r="X121" s="99">
        <v>0.13100000000000001</v>
      </c>
      <c r="Y121" s="100">
        <v>0.13200000000000001</v>
      </c>
      <c r="Z121" s="100">
        <v>0.125</v>
      </c>
      <c r="AA121" s="102">
        <v>0.255</v>
      </c>
      <c r="AB121" s="98">
        <v>0.29399999999999998</v>
      </c>
      <c r="AC121" s="106">
        <v>0.32200000000000001</v>
      </c>
      <c r="AD121" s="95">
        <v>0.53900000000000003</v>
      </c>
      <c r="AE121" s="97">
        <v>0.49399999999999999</v>
      </c>
      <c r="AF121" s="139">
        <v>0.22</v>
      </c>
      <c r="AG121" s="92">
        <v>0.108</v>
      </c>
      <c r="AH121" s="82">
        <v>0.04</v>
      </c>
      <c r="AI121" s="84">
        <v>570</v>
      </c>
      <c r="AK121" s="78" t="s">
        <v>49</v>
      </c>
      <c r="AL121" s="82">
        <v>4.2000000000000003E-2</v>
      </c>
      <c r="AM121" s="103">
        <v>0.20799999999999999</v>
      </c>
      <c r="AN121" s="102">
        <v>0.224</v>
      </c>
      <c r="AO121" s="103">
        <v>0.21199999999999999</v>
      </c>
      <c r="AP121" s="100">
        <v>0.13700000000000001</v>
      </c>
      <c r="AQ121" s="100">
        <v>0.14399999999999999</v>
      </c>
      <c r="AR121" s="103">
        <v>0.157</v>
      </c>
      <c r="AS121" s="95">
        <v>0.57899999999999996</v>
      </c>
      <c r="AT121" s="94">
        <v>0.40600000000000003</v>
      </c>
      <c r="AU121" s="94">
        <v>0.42499999999999999</v>
      </c>
      <c r="AV121" s="100">
        <v>9.8000000000000004E-2</v>
      </c>
      <c r="AW121" s="82">
        <v>0.04</v>
      </c>
      <c r="AX121" s="85">
        <v>570</v>
      </c>
    </row>
    <row r="122" spans="1:50" x14ac:dyDescent="0.35">
      <c r="U122" s="73"/>
      <c r="V122" s="78" t="s">
        <v>50</v>
      </c>
      <c r="W122" s="86">
        <v>0.04</v>
      </c>
      <c r="X122" s="140">
        <v>4.9000000000000002E-2</v>
      </c>
      <c r="Y122" s="108">
        <v>0.127</v>
      </c>
      <c r="Z122" s="108">
        <v>0.129</v>
      </c>
      <c r="AA122" s="130">
        <v>0.317</v>
      </c>
      <c r="AB122" s="129">
        <v>0.372</v>
      </c>
      <c r="AC122" s="141">
        <v>0.51700000000000002</v>
      </c>
      <c r="AD122" s="142">
        <v>0.59599999999999997</v>
      </c>
      <c r="AE122" s="141">
        <v>0.53400000000000003</v>
      </c>
      <c r="AF122" s="143">
        <v>0.38100000000000001</v>
      </c>
      <c r="AG122" s="92">
        <v>0.108</v>
      </c>
      <c r="AH122" s="82">
        <v>0.04</v>
      </c>
      <c r="AI122" s="84">
        <v>570</v>
      </c>
      <c r="AK122" s="78" t="s">
        <v>50</v>
      </c>
      <c r="AL122" s="82">
        <v>3.9E-2</v>
      </c>
      <c r="AM122" s="103">
        <v>0.185</v>
      </c>
      <c r="AN122" s="103">
        <v>0.183</v>
      </c>
      <c r="AO122" s="103">
        <v>0.18099999999999999</v>
      </c>
      <c r="AP122" s="100">
        <v>0.13800000000000001</v>
      </c>
      <c r="AQ122" s="100">
        <v>0.13</v>
      </c>
      <c r="AR122" s="103">
        <v>0.13</v>
      </c>
      <c r="AS122" s="98">
        <v>0.308</v>
      </c>
      <c r="AT122" s="106">
        <v>0.36399999999999999</v>
      </c>
      <c r="AU122" s="106">
        <v>0.374</v>
      </c>
      <c r="AV122" s="100">
        <v>9.9000000000000005E-2</v>
      </c>
      <c r="AW122" s="82">
        <v>3.9E-2</v>
      </c>
      <c r="AX122" s="85">
        <v>570</v>
      </c>
    </row>
    <row r="123" spans="1:50" x14ac:dyDescent="0.35">
      <c r="A123" t="s">
        <v>90</v>
      </c>
      <c r="B123" s="40"/>
      <c r="C123" s="40"/>
      <c r="D123" s="40"/>
      <c r="E123" s="40"/>
      <c r="F123" s="40"/>
      <c r="G123" s="40"/>
      <c r="H123" s="40"/>
      <c r="M123" s="40"/>
      <c r="U123" s="73"/>
      <c r="V123" s="78" t="s">
        <v>51</v>
      </c>
      <c r="W123" s="82">
        <v>4.1000000000000002E-2</v>
      </c>
      <c r="X123" s="118">
        <v>4.2000000000000003E-2</v>
      </c>
      <c r="Y123" s="118">
        <v>0.04</v>
      </c>
      <c r="Z123" s="118">
        <v>3.9E-2</v>
      </c>
      <c r="AA123" s="118">
        <v>3.9E-2</v>
      </c>
      <c r="AB123" s="118">
        <v>4.1000000000000002E-2</v>
      </c>
      <c r="AC123" s="118">
        <v>4.1000000000000002E-2</v>
      </c>
      <c r="AD123" s="118">
        <v>0.04</v>
      </c>
      <c r="AE123" s="118">
        <v>3.9E-2</v>
      </c>
      <c r="AF123" s="118">
        <v>4.1000000000000002E-2</v>
      </c>
      <c r="AG123" s="82">
        <v>0.04</v>
      </c>
      <c r="AH123" s="82">
        <v>4.5999999999999999E-2</v>
      </c>
      <c r="AI123" s="84">
        <v>570</v>
      </c>
      <c r="AK123" s="78" t="s">
        <v>51</v>
      </c>
      <c r="AL123" s="82">
        <v>4.3999999999999997E-2</v>
      </c>
      <c r="AM123" s="82">
        <v>0.04</v>
      </c>
      <c r="AN123" s="82">
        <v>4.1000000000000002E-2</v>
      </c>
      <c r="AO123" s="82">
        <v>3.9E-2</v>
      </c>
      <c r="AP123" s="82">
        <v>3.9E-2</v>
      </c>
      <c r="AQ123" s="82">
        <v>4.2000000000000003E-2</v>
      </c>
      <c r="AR123" s="82">
        <v>0.04</v>
      </c>
      <c r="AS123" s="82">
        <v>3.9E-2</v>
      </c>
      <c r="AT123" s="82">
        <v>3.7999999999999999E-2</v>
      </c>
      <c r="AU123" s="82">
        <v>0.04</v>
      </c>
      <c r="AV123" s="82">
        <v>4.4999999999999998E-2</v>
      </c>
      <c r="AW123" s="82">
        <v>3.9E-2</v>
      </c>
      <c r="AX123" s="85">
        <v>570</v>
      </c>
    </row>
    <row r="124" spans="1:50" x14ac:dyDescent="0.35">
      <c r="B124" s="41" t="s">
        <v>34</v>
      </c>
      <c r="C124" s="41"/>
      <c r="D124" s="41"/>
      <c r="E124" s="41"/>
      <c r="F124" s="41" t="s">
        <v>6</v>
      </c>
      <c r="G124" s="41"/>
      <c r="H124" s="41"/>
      <c r="M124" s="41"/>
      <c r="U124" s="73"/>
      <c r="V124" s="336" t="s">
        <v>91</v>
      </c>
      <c r="W124" s="336"/>
      <c r="X124" s="336"/>
      <c r="Y124" s="336"/>
      <c r="Z124" s="336"/>
      <c r="AA124" s="336"/>
      <c r="AB124" s="336"/>
      <c r="AC124" s="336"/>
      <c r="AD124" s="336"/>
      <c r="AG124" s="336" t="s">
        <v>91</v>
      </c>
      <c r="AH124" s="336"/>
      <c r="AI124" s="336"/>
      <c r="AJ124" s="336"/>
      <c r="AK124" s="336"/>
      <c r="AL124" s="336"/>
      <c r="AM124" s="336"/>
      <c r="AN124" s="336"/>
      <c r="AO124" s="336"/>
      <c r="AX124" s="74"/>
    </row>
    <row r="125" spans="1:50" x14ac:dyDescent="0.35">
      <c r="B125" s="2">
        <v>0.17</v>
      </c>
      <c r="C125" s="66">
        <v>0.155</v>
      </c>
      <c r="D125" s="67">
        <v>0.161</v>
      </c>
      <c r="E125" s="41"/>
      <c r="F125" s="6">
        <v>0.23</v>
      </c>
      <c r="G125" s="3">
        <v>0.186</v>
      </c>
      <c r="H125" s="31">
        <v>0.17699999999999999</v>
      </c>
      <c r="J125">
        <f t="shared" si="34"/>
        <v>0.16200000000000001</v>
      </c>
      <c r="L125">
        <f t="shared" si="56"/>
        <v>0.19766666666666666</v>
      </c>
      <c r="M125" s="41"/>
      <c r="N125">
        <f t="shared" si="35"/>
        <v>7.0000000000000062E-3</v>
      </c>
      <c r="O125">
        <f t="shared" si="36"/>
        <v>-8.0000000000000071E-3</v>
      </c>
      <c r="Q125">
        <f t="shared" si="37"/>
        <v>-0.17699999999999999</v>
      </c>
      <c r="R125">
        <f t="shared" si="38"/>
        <v>-3.2333333333333353E-2</v>
      </c>
      <c r="U125" s="73"/>
      <c r="X125" s="329" t="s">
        <v>34</v>
      </c>
      <c r="Y125" s="330"/>
      <c r="Z125" s="330"/>
      <c r="AA125" s="331"/>
      <c r="AB125" s="337" t="s">
        <v>42</v>
      </c>
      <c r="AC125" s="338"/>
      <c r="AD125" s="338"/>
      <c r="AE125" s="338"/>
      <c r="AI125" s="329" t="s">
        <v>34</v>
      </c>
      <c r="AJ125" s="330"/>
      <c r="AK125" s="331"/>
      <c r="AM125" s="304" t="s">
        <v>42</v>
      </c>
      <c r="AN125" s="305"/>
      <c r="AO125" s="306"/>
    </row>
    <row r="126" spans="1:50" x14ac:dyDescent="0.35">
      <c r="B126" s="36">
        <v>0.14000000000000001</v>
      </c>
      <c r="C126" s="25">
        <v>0.14599999999999999</v>
      </c>
      <c r="D126" s="28">
        <v>0.152</v>
      </c>
      <c r="E126" s="41"/>
      <c r="F126" s="3">
        <v>0.19500000000000001</v>
      </c>
      <c r="G126" s="10">
        <v>0.14099999999999999</v>
      </c>
      <c r="H126" s="21">
        <v>0.129</v>
      </c>
      <c r="J126">
        <f t="shared" si="34"/>
        <v>0.14600000000000002</v>
      </c>
      <c r="L126">
        <f t="shared" si="56"/>
        <v>0.155</v>
      </c>
      <c r="M126" s="41"/>
      <c r="N126">
        <f t="shared" si="35"/>
        <v>6.0000000000000053E-3</v>
      </c>
      <c r="O126">
        <f t="shared" si="36"/>
        <v>-5.9999999999999776E-3</v>
      </c>
      <c r="Q126">
        <f t="shared" si="37"/>
        <v>-0.129</v>
      </c>
      <c r="R126">
        <f t="shared" si="38"/>
        <v>-4.0000000000000008E-2</v>
      </c>
      <c r="U126" s="73"/>
      <c r="W126" s="75" t="s">
        <v>58</v>
      </c>
      <c r="X126" s="144" t="s">
        <v>59</v>
      </c>
      <c r="Y126" s="144" t="s">
        <v>60</v>
      </c>
      <c r="Z126" s="144" t="s">
        <v>61</v>
      </c>
      <c r="AA126" s="145" t="s">
        <v>62</v>
      </c>
      <c r="AB126" s="144" t="s">
        <v>59</v>
      </c>
      <c r="AC126" s="144" t="s">
        <v>60</v>
      </c>
      <c r="AD126" s="144" t="s">
        <v>61</v>
      </c>
      <c r="AE126" s="145" t="s">
        <v>62</v>
      </c>
      <c r="AH126" s="75" t="s">
        <v>58</v>
      </c>
      <c r="AI126" s="309" t="s">
        <v>59</v>
      </c>
      <c r="AJ126" s="144" t="s">
        <v>60</v>
      </c>
      <c r="AK126" s="144" t="s">
        <v>61</v>
      </c>
      <c r="AL126" s="319" t="s">
        <v>62</v>
      </c>
      <c r="AM126" s="144" t="s">
        <v>59</v>
      </c>
      <c r="AN126" s="144" t="s">
        <v>60</v>
      </c>
      <c r="AO126" s="144" t="s">
        <v>61</v>
      </c>
      <c r="AP126" s="145" t="s">
        <v>62</v>
      </c>
    </row>
    <row r="127" spans="1:50" x14ac:dyDescent="0.35">
      <c r="B127" s="36">
        <v>0.13300000000000001</v>
      </c>
      <c r="C127" s="26">
        <v>0.11899999999999999</v>
      </c>
      <c r="D127" s="29">
        <v>0.14000000000000001</v>
      </c>
      <c r="E127" s="41"/>
      <c r="F127" s="10">
        <v>0.14399999999999999</v>
      </c>
      <c r="G127" s="10">
        <v>0.14499999999999999</v>
      </c>
      <c r="H127" s="31">
        <v>0.16700000000000001</v>
      </c>
      <c r="J127">
        <f t="shared" si="34"/>
        <v>0.13066666666666668</v>
      </c>
      <c r="L127">
        <f t="shared" si="56"/>
        <v>0.152</v>
      </c>
      <c r="M127" s="41"/>
      <c r="N127">
        <f t="shared" si="35"/>
        <v>1.1666666666666686E-2</v>
      </c>
      <c r="O127">
        <f t="shared" si="36"/>
        <v>-9.3333333333333324E-3</v>
      </c>
      <c r="Q127">
        <f t="shared" si="37"/>
        <v>-0.14399999999999999</v>
      </c>
      <c r="R127">
        <f t="shared" si="38"/>
        <v>-1.5000000000000013E-2</v>
      </c>
      <c r="U127" s="73"/>
      <c r="V127" s="341" t="s">
        <v>79</v>
      </c>
      <c r="W127" s="146">
        <v>3.9</v>
      </c>
      <c r="X127" s="311">
        <f>STDEV(AA106:AC106)/SQRT(3)</f>
        <v>8.5114302232024777E-3</v>
      </c>
      <c r="Y127" s="147">
        <f t="shared" ref="Y127:Y132" si="57">AVERAGE(AA106:AC106)</f>
        <v>0.25933333333333336</v>
      </c>
      <c r="Z127" s="147">
        <f t="shared" ref="Z127:Z132" si="58">AVERAGE(AA117:AC117)</f>
        <v>0.23699999999999999</v>
      </c>
      <c r="AA127" s="311">
        <f>STDEV(AA117:AC117)/SQRT(3)</f>
        <v>2.9999999999999936E-3</v>
      </c>
      <c r="AB127" s="311">
        <f>STDEV(AD106:AF106)/SQRT(3)</f>
        <v>1.5567059238447475E-2</v>
      </c>
      <c r="AC127" s="147">
        <f t="shared" ref="AC127:AC132" si="59">AVERAGE(AD106:AF106)</f>
        <v>0.17300000000000001</v>
      </c>
      <c r="AD127" s="147">
        <f t="shared" ref="AD127:AD132" si="60">AVERAGE(AD117:AF117)</f>
        <v>0.40199999999999997</v>
      </c>
      <c r="AE127" s="311">
        <f>STDEV(AD117:AF117)/SQRT(3)</f>
        <v>2.2007574453658755E-2</v>
      </c>
      <c r="AG127" s="341" t="s">
        <v>92</v>
      </c>
      <c r="AH127" s="146">
        <v>3.9</v>
      </c>
      <c r="AI127" s="311">
        <f>STDEV(AP106:AR106)/SQRT(3)</f>
        <v>8.6216781042517104E-3</v>
      </c>
      <c r="AJ127" s="147">
        <f t="shared" ref="AJ127:AJ132" si="61">AVERAGE(AP106:AR106)</f>
        <v>0.19400000000000003</v>
      </c>
      <c r="AK127" s="147">
        <f t="shared" ref="AK127:AK132" si="62">AVERAGE(AP117:AR117)</f>
        <v>0.14466666666666667</v>
      </c>
      <c r="AL127" s="311">
        <f>STDEV(AP117:AR117)/SQRT(3)</f>
        <v>4.4845413490245652E-3</v>
      </c>
      <c r="AM127" s="311">
        <f>STDEV(AS106:AU106)/SQRT(3)</f>
        <v>1.6374098787753557E-2</v>
      </c>
      <c r="AN127" s="147">
        <f t="shared" ref="AN127:AN132" si="63">AVERAGE(AS106:AU106)</f>
        <v>0.19766666666666666</v>
      </c>
      <c r="AO127" s="147">
        <f t="shared" ref="AO127:AO132" si="64">AVERAGE(AS117:AU117)</f>
        <v>0.45166666666666666</v>
      </c>
      <c r="AP127" s="316">
        <f>STDEV(AS117:AU117)/SQRT(3)</f>
        <v>4.528551399484998E-2</v>
      </c>
    </row>
    <row r="128" spans="1:50" x14ac:dyDescent="0.35">
      <c r="B128" s="37">
        <v>0.158</v>
      </c>
      <c r="C128" s="27">
        <v>7.0000000000000007E-2</v>
      </c>
      <c r="D128" s="28">
        <v>0.154</v>
      </c>
      <c r="E128" s="41"/>
      <c r="F128" s="10">
        <v>0.13700000000000001</v>
      </c>
      <c r="G128" s="6">
        <v>0.217</v>
      </c>
      <c r="H128" s="30">
        <v>0.156</v>
      </c>
      <c r="J128">
        <f t="shared" si="34"/>
        <v>0.12733333333333333</v>
      </c>
      <c r="L128">
        <f t="shared" si="56"/>
        <v>0.17</v>
      </c>
      <c r="M128" s="41"/>
      <c r="N128">
        <f t="shared" si="35"/>
        <v>5.7333333333333319E-2</v>
      </c>
      <c r="O128">
        <f t="shared" si="36"/>
        <v>-3.0666666666666675E-2</v>
      </c>
      <c r="Q128">
        <f t="shared" si="37"/>
        <v>-0.13700000000000001</v>
      </c>
      <c r="R128">
        <f t="shared" si="38"/>
        <v>-4.6999999999999986E-2</v>
      </c>
      <c r="U128" s="73"/>
      <c r="V128" s="342"/>
      <c r="W128" s="146">
        <v>2.97</v>
      </c>
      <c r="X128" s="311">
        <f t="shared" ref="X128:X131" si="65">STDEV(AA107:AC107)/SQRT(3)</f>
        <v>1.1676186592091331E-2</v>
      </c>
      <c r="Y128" s="147">
        <f t="shared" si="57"/>
        <v>0.251</v>
      </c>
      <c r="Z128" s="147">
        <f t="shared" si="58"/>
        <v>0.23733333333333331</v>
      </c>
      <c r="AA128" s="311">
        <f t="shared" ref="AA128:AA131" si="66">STDEV(AA118:AC118)/SQRT(3)</f>
        <v>6.0644684662200816E-3</v>
      </c>
      <c r="AB128" s="311">
        <f t="shared" ref="AB128:AB131" si="67">STDEV(AD107:AF107)/SQRT(3)</f>
        <v>4.0414518843273758E-3</v>
      </c>
      <c r="AC128" s="147">
        <f t="shared" si="59"/>
        <v>0.13500000000000001</v>
      </c>
      <c r="AD128" s="147">
        <f t="shared" si="60"/>
        <v>0.40066666666666667</v>
      </c>
      <c r="AE128" s="311">
        <f t="shared" ref="AE128:AE132" si="68">STDEV(AD118:AF118)/SQRT(3)</f>
        <v>6.3399088672034129E-2</v>
      </c>
      <c r="AG128" s="342"/>
      <c r="AH128" s="146">
        <v>2.97</v>
      </c>
      <c r="AI128" s="311">
        <f t="shared" ref="AI128:AI132" si="69">STDEV(AP107:AR107)/SQRT(3)</f>
        <v>4.3588989435406778E-3</v>
      </c>
      <c r="AJ128" s="147">
        <f t="shared" si="61"/>
        <v>0.153</v>
      </c>
      <c r="AK128" s="147">
        <f t="shared" si="62"/>
        <v>0.13866666666666669</v>
      </c>
      <c r="AL128" s="311">
        <f t="shared" ref="AL128:AL131" si="70">STDEV(AP118:AR118)/SQRT(3)</f>
        <v>3.1797973380564806E-3</v>
      </c>
      <c r="AM128" s="311">
        <f t="shared" ref="AM128:AM131" si="71">STDEV(AS107:AU107)/SQRT(3)</f>
        <v>2.0297783130184505E-2</v>
      </c>
      <c r="AN128" s="147">
        <f t="shared" si="63"/>
        <v>0.155</v>
      </c>
      <c r="AO128" s="147">
        <f t="shared" si="64"/>
        <v>0.37066666666666664</v>
      </c>
      <c r="AP128" s="316">
        <f t="shared" ref="AP128:AP131" si="72">STDEV(AS118:AU118)/SQRT(3)</f>
        <v>2.073912030706971E-2</v>
      </c>
    </row>
    <row r="129" spans="1:50" ht="15" thickBot="1" x14ac:dyDescent="0.4">
      <c r="B129" s="38">
        <v>0.11899999999999999</v>
      </c>
      <c r="C129" s="25">
        <v>0.154</v>
      </c>
      <c r="D129" s="29">
        <v>0.13400000000000001</v>
      </c>
      <c r="E129" s="41"/>
      <c r="F129" s="3">
        <v>0.183</v>
      </c>
      <c r="G129" s="11">
        <v>0.127</v>
      </c>
      <c r="H129" s="32">
        <v>0.11899999999999999</v>
      </c>
      <c r="J129">
        <f t="shared" si="34"/>
        <v>0.13566666666666669</v>
      </c>
      <c r="L129">
        <f t="shared" si="56"/>
        <v>0.14299999999999999</v>
      </c>
      <c r="M129" s="41"/>
      <c r="N129">
        <f t="shared" si="35"/>
        <v>1.6666666666666691E-2</v>
      </c>
      <c r="O129">
        <f t="shared" si="36"/>
        <v>-1.8333333333333313E-2</v>
      </c>
      <c r="Q129">
        <f t="shared" si="37"/>
        <v>-0.11899999999999999</v>
      </c>
      <c r="R129">
        <f t="shared" si="38"/>
        <v>-4.0000000000000008E-2</v>
      </c>
      <c r="U129" s="73"/>
      <c r="V129" s="343"/>
      <c r="W129" s="148">
        <v>1.85</v>
      </c>
      <c r="X129" s="311">
        <f t="shared" si="65"/>
        <v>4.6308146631499382E-3</v>
      </c>
      <c r="Y129" s="147">
        <f t="shared" si="57"/>
        <v>0.21833333333333335</v>
      </c>
      <c r="Z129" s="147">
        <f t="shared" si="58"/>
        <v>0.214</v>
      </c>
      <c r="AA129" s="311">
        <f t="shared" si="66"/>
        <v>8.0000000000000071E-3</v>
      </c>
      <c r="AB129" s="311">
        <f t="shared" si="67"/>
        <v>1.017076420159478E-2</v>
      </c>
      <c r="AC129" s="147">
        <f t="shared" si="59"/>
        <v>0.13866666666666669</v>
      </c>
      <c r="AD129" s="147">
        <f t="shared" si="60"/>
        <v>0.34766666666666662</v>
      </c>
      <c r="AE129" s="311">
        <f t="shared" si="68"/>
        <v>3.2271418382904336E-2</v>
      </c>
      <c r="AG129" s="343"/>
      <c r="AH129" s="148">
        <v>1.85</v>
      </c>
      <c r="AI129" s="311">
        <f t="shared" si="69"/>
        <v>1.7638342073763953E-3</v>
      </c>
      <c r="AJ129" s="147">
        <f t="shared" si="61"/>
        <v>0.16066666666666665</v>
      </c>
      <c r="AK129" s="147">
        <f t="shared" si="62"/>
        <v>0.12766666666666668</v>
      </c>
      <c r="AL129" s="311">
        <f t="shared" si="70"/>
        <v>3.333333333333337E-4</v>
      </c>
      <c r="AM129" s="311">
        <f t="shared" si="71"/>
        <v>7.5055534994651419E-3</v>
      </c>
      <c r="AN129" s="147">
        <f t="shared" si="63"/>
        <v>0.152</v>
      </c>
      <c r="AO129" s="147">
        <f t="shared" si="64"/>
        <v>0.35033333333333333</v>
      </c>
      <c r="AP129" s="316">
        <f t="shared" si="72"/>
        <v>4.0960685758148478E-2</v>
      </c>
    </row>
    <row r="130" spans="1:50" ht="15" thickTop="1" x14ac:dyDescent="0.35">
      <c r="B130" s="62">
        <v>0.114</v>
      </c>
      <c r="C130" s="63">
        <v>0.11899999999999999</v>
      </c>
      <c r="D130" s="64">
        <v>0.124</v>
      </c>
      <c r="E130" s="41"/>
      <c r="F130" s="51">
        <v>0.14000000000000001</v>
      </c>
      <c r="G130" s="51">
        <v>0.129</v>
      </c>
      <c r="H130" s="44">
        <v>0.14599999999999999</v>
      </c>
      <c r="J130">
        <f t="shared" si="34"/>
        <v>0.11899999999999999</v>
      </c>
      <c r="L130">
        <f t="shared" si="56"/>
        <v>0.13833333333333334</v>
      </c>
      <c r="M130" s="41"/>
      <c r="N130">
        <f t="shared" si="35"/>
        <v>4.9999999999999906E-3</v>
      </c>
      <c r="O130">
        <f t="shared" si="36"/>
        <v>-5.0000000000000044E-3</v>
      </c>
      <c r="Q130">
        <f t="shared" si="37"/>
        <v>-0.129</v>
      </c>
      <c r="R130">
        <f t="shared" si="38"/>
        <v>-7.666666666666655E-3</v>
      </c>
      <c r="U130" s="73"/>
      <c r="V130" s="339" t="s">
        <v>64</v>
      </c>
      <c r="W130" s="146">
        <v>3.9</v>
      </c>
      <c r="X130" s="311">
        <f t="shared" si="65"/>
        <v>9.3333333333333341E-3</v>
      </c>
      <c r="Y130" s="147">
        <f t="shared" si="57"/>
        <v>0.23233333333333331</v>
      </c>
      <c r="Z130" s="147">
        <f t="shared" si="58"/>
        <v>0.40133333333333332</v>
      </c>
      <c r="AA130" s="311">
        <f t="shared" si="66"/>
        <v>2.6187359121869813E-2</v>
      </c>
      <c r="AB130" s="311">
        <f t="shared" si="67"/>
        <v>1.0806376718298214E-2</v>
      </c>
      <c r="AC130" s="147">
        <f t="shared" si="59"/>
        <v>0.15833333333333333</v>
      </c>
      <c r="AD130" s="147">
        <f t="shared" si="60"/>
        <v>0.58799999999999997</v>
      </c>
      <c r="AE130" s="311">
        <f t="shared" si="68"/>
        <v>0.11561285972301409</v>
      </c>
      <c r="AG130" s="339" t="s">
        <v>93</v>
      </c>
      <c r="AH130" s="146">
        <v>3.9</v>
      </c>
      <c r="AI130" s="311">
        <f t="shared" si="69"/>
        <v>2.0275875100994011E-3</v>
      </c>
      <c r="AJ130" s="147">
        <f t="shared" si="61"/>
        <v>0.17433333333333331</v>
      </c>
      <c r="AK130" s="147">
        <f t="shared" si="62"/>
        <v>0.19633333333333333</v>
      </c>
      <c r="AL130" s="311">
        <f t="shared" si="70"/>
        <v>2.3333333333333353E-3</v>
      </c>
      <c r="AM130" s="311">
        <f t="shared" si="71"/>
        <v>2.4131583730317679E-2</v>
      </c>
      <c r="AN130" s="147">
        <f t="shared" si="63"/>
        <v>0.17</v>
      </c>
      <c r="AO130" s="147">
        <f t="shared" si="64"/>
        <v>0.503</v>
      </c>
      <c r="AP130" s="316">
        <f t="shared" si="72"/>
        <v>2.9143323992525873E-2</v>
      </c>
    </row>
    <row r="131" spans="1:50" x14ac:dyDescent="0.35">
      <c r="B131" s="41"/>
      <c r="C131" s="41"/>
      <c r="D131" s="41"/>
      <c r="E131" s="41"/>
      <c r="F131" s="41"/>
      <c r="G131" s="41"/>
      <c r="H131" s="41"/>
      <c r="M131" s="41"/>
      <c r="U131" s="73"/>
      <c r="V131" s="340"/>
      <c r="W131" s="146">
        <v>2.97</v>
      </c>
      <c r="X131" s="311">
        <f t="shared" si="65"/>
        <v>5.5075705472860991E-3</v>
      </c>
      <c r="Y131" s="147">
        <f t="shared" si="57"/>
        <v>0.21099999999999999</v>
      </c>
      <c r="Z131" s="147">
        <f t="shared" si="58"/>
        <v>0.29033333333333333</v>
      </c>
      <c r="AA131" s="311">
        <f t="shared" si="66"/>
        <v>1.9427929494530406E-2</v>
      </c>
      <c r="AB131" s="311">
        <f t="shared" si="67"/>
        <v>8.8191710368819764E-4</v>
      </c>
      <c r="AC131" s="147">
        <f t="shared" si="59"/>
        <v>0.13466666666666668</v>
      </c>
      <c r="AD131" s="147">
        <f t="shared" si="60"/>
        <v>0.41766666666666663</v>
      </c>
      <c r="AE131" s="311">
        <f>STDEV(AD121:AF121)/SQRT(3)</f>
        <v>9.9683387672057963E-2</v>
      </c>
      <c r="AG131" s="340"/>
      <c r="AH131" s="146">
        <v>2.97</v>
      </c>
      <c r="AI131" s="311">
        <f t="shared" si="69"/>
        <v>4.3508619835614173E-2</v>
      </c>
      <c r="AJ131" s="147">
        <f t="shared" si="61"/>
        <v>0.20099999999999998</v>
      </c>
      <c r="AK131" s="147">
        <f t="shared" si="62"/>
        <v>0.14600000000000002</v>
      </c>
      <c r="AL131" s="311">
        <f t="shared" si="70"/>
        <v>5.859465277082314E-3</v>
      </c>
      <c r="AM131" s="311">
        <f t="shared" si="71"/>
        <v>2.0132891827388654E-2</v>
      </c>
      <c r="AN131" s="147">
        <f t="shared" si="63"/>
        <v>0.14299999999999999</v>
      </c>
      <c r="AO131" s="147">
        <f t="shared" si="64"/>
        <v>0.47</v>
      </c>
      <c r="AP131" s="316">
        <f t="shared" si="72"/>
        <v>5.4775298569093418E-2</v>
      </c>
    </row>
    <row r="132" spans="1:50" ht="15" thickBot="1" x14ac:dyDescent="0.4">
      <c r="U132" s="73"/>
      <c r="V132" s="340"/>
      <c r="W132" s="148">
        <v>1.85</v>
      </c>
      <c r="X132" s="311">
        <f>STDEV(AA111:AC111)/SQRT(3)</f>
        <v>8.8191710368819775E-4</v>
      </c>
      <c r="Y132" s="147">
        <f t="shared" si="57"/>
        <v>0.19366666666666665</v>
      </c>
      <c r="Z132" s="147">
        <f t="shared" si="58"/>
        <v>0.40199999999999997</v>
      </c>
      <c r="AA132" s="311">
        <f>STDEV(AA122:AC122)/SQRT(3)</f>
        <v>5.9651767227244322E-2</v>
      </c>
      <c r="AB132" s="311">
        <f>STDEV(AD111:AF111)/SQRT(3)</f>
        <v>6.2449979983983973E-3</v>
      </c>
      <c r="AC132" s="147">
        <f t="shared" si="59"/>
        <v>0.13600000000000001</v>
      </c>
      <c r="AD132" s="147">
        <f t="shared" si="60"/>
        <v>0.5036666666666666</v>
      </c>
      <c r="AE132" s="311">
        <f t="shared" si="68"/>
        <v>6.3891400916798818E-2</v>
      </c>
      <c r="AG132" s="340"/>
      <c r="AH132" s="148">
        <v>1.85</v>
      </c>
      <c r="AI132" s="311">
        <f t="shared" si="69"/>
        <v>1.4402931800312149E-2</v>
      </c>
      <c r="AJ132" s="147">
        <f t="shared" si="61"/>
        <v>0.15866666666666668</v>
      </c>
      <c r="AK132" s="147">
        <f t="shared" si="62"/>
        <v>0.13266666666666668</v>
      </c>
      <c r="AL132" s="311">
        <f>STDEV(AP122:AR122)/SQRT(3)</f>
        <v>2.6666666666666692E-3</v>
      </c>
      <c r="AM132" s="313">
        <f>STDEV(AS111:AU111)/SQRT(3)</f>
        <v>4.9777281743560234E-3</v>
      </c>
      <c r="AN132" s="147">
        <f t="shared" si="63"/>
        <v>0.13833333333333334</v>
      </c>
      <c r="AO132" s="147">
        <f t="shared" si="64"/>
        <v>0.34866666666666662</v>
      </c>
      <c r="AP132" s="317">
        <f>STDEV(AS122:AU122)/SQRT(3)</f>
        <v>2.0537229067665818E-2</v>
      </c>
    </row>
    <row r="133" spans="1:50" ht="15" thickTop="1" x14ac:dyDescent="0.35">
      <c r="U133" s="73"/>
      <c r="AX133" s="74"/>
    </row>
    <row r="134" spans="1:50" x14ac:dyDescent="0.35">
      <c r="U134" s="73"/>
      <c r="AX134" s="74"/>
    </row>
    <row r="135" spans="1:50" x14ac:dyDescent="0.35">
      <c r="A135" t="s">
        <v>94</v>
      </c>
      <c r="B135" s="40"/>
      <c r="C135" s="40"/>
      <c r="D135" s="40"/>
      <c r="E135" s="40"/>
      <c r="F135" s="40"/>
      <c r="G135" s="40"/>
      <c r="H135" s="40"/>
      <c r="M135" s="40"/>
      <c r="U135" s="73"/>
      <c r="AX135" s="74"/>
    </row>
    <row r="136" spans="1:50" ht="15" thickBot="1" x14ac:dyDescent="0.4">
      <c r="B136" s="41" t="s">
        <v>34</v>
      </c>
      <c r="C136" s="41"/>
      <c r="D136" s="41"/>
      <c r="E136" s="41"/>
      <c r="F136" s="41" t="s">
        <v>6</v>
      </c>
      <c r="G136" s="41"/>
      <c r="H136" s="41"/>
      <c r="M136" s="41"/>
      <c r="U136" s="149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S136" s="150"/>
      <c r="AT136" s="150"/>
      <c r="AU136" s="150"/>
      <c r="AV136" s="150"/>
      <c r="AW136" s="150"/>
      <c r="AX136" s="151"/>
    </row>
    <row r="137" spans="1:50" x14ac:dyDescent="0.35">
      <c r="B137" s="4">
        <v>0.85299999999999998</v>
      </c>
      <c r="C137" s="9">
        <v>0.77400000000000002</v>
      </c>
      <c r="D137" s="43">
        <v>0.53500000000000003</v>
      </c>
      <c r="E137" s="41"/>
      <c r="F137" s="3">
        <v>0.51200000000000001</v>
      </c>
      <c r="G137" s="10">
        <v>0.36299999999999999</v>
      </c>
      <c r="H137" s="31">
        <v>0.48</v>
      </c>
      <c r="J137">
        <f t="shared" ref="J137:J142" si="73">AVERAGE(B137:D137)</f>
        <v>0.72066666666666668</v>
      </c>
      <c r="L137">
        <f t="shared" si="56"/>
        <v>0.45166666666666666</v>
      </c>
      <c r="M137" s="41"/>
      <c r="N137">
        <f t="shared" ref="N137:N142" si="74">MAX(J137-B137,J137-C137,J137-D137)</f>
        <v>0.18566666666666665</v>
      </c>
      <c r="O137">
        <f t="shared" ref="O137:O142" si="75">MIN(J137-B137,J137-C137,J137-D137)</f>
        <v>-0.1323333333333333</v>
      </c>
      <c r="Q137">
        <f t="shared" ref="Q137:Q142" si="76">MAX(K137-F137,K137-G137,K137-H137)</f>
        <v>-0.36299999999999999</v>
      </c>
      <c r="R137">
        <f t="shared" ref="R137:R142" si="77">MIN(L137-F137,L137-G137,L137-H137)</f>
        <v>-6.033333333333335E-2</v>
      </c>
      <c r="W137" t="s">
        <v>83</v>
      </c>
      <c r="AB137" t="s">
        <v>5</v>
      </c>
      <c r="AC137" t="s">
        <v>6</v>
      </c>
    </row>
    <row r="138" spans="1:50" x14ac:dyDescent="0.35">
      <c r="B138" s="12">
        <v>0.24</v>
      </c>
      <c r="C138" s="12">
        <v>0.23799999999999999</v>
      </c>
      <c r="D138" s="18">
        <v>0.19800000000000001</v>
      </c>
      <c r="E138" s="41"/>
      <c r="F138" s="8">
        <v>0.41199999999999998</v>
      </c>
      <c r="G138" s="10">
        <v>0.35299999999999998</v>
      </c>
      <c r="H138" s="21">
        <v>0.34699999999999998</v>
      </c>
      <c r="J138">
        <f t="shared" si="73"/>
        <v>0.2253333333333333</v>
      </c>
      <c r="L138">
        <f t="shared" si="56"/>
        <v>0.37066666666666664</v>
      </c>
      <c r="M138" s="41"/>
      <c r="N138">
        <f t="shared" si="74"/>
        <v>2.7333333333333293E-2</v>
      </c>
      <c r="O138">
        <f t="shared" si="75"/>
        <v>-1.4666666666666689E-2</v>
      </c>
      <c r="Q138">
        <f t="shared" si="76"/>
        <v>-0.34699999999999998</v>
      </c>
      <c r="R138">
        <f t="shared" si="77"/>
        <v>-4.1333333333333333E-2</v>
      </c>
      <c r="X138" t="s">
        <v>5</v>
      </c>
      <c r="Y138" t="s">
        <v>6</v>
      </c>
      <c r="AA138" t="s">
        <v>78</v>
      </c>
      <c r="AB138" s="335">
        <v>2.5</v>
      </c>
      <c r="AC138" s="335"/>
      <c r="AE138" s="335">
        <v>5</v>
      </c>
      <c r="AF138" s="335"/>
      <c r="AH138" s="335">
        <v>15</v>
      </c>
      <c r="AI138" s="335"/>
      <c r="AK138" s="335">
        <v>25</v>
      </c>
      <c r="AL138" s="335"/>
    </row>
    <row r="139" spans="1:50" x14ac:dyDescent="0.35">
      <c r="B139" s="13">
        <v>0.17399999999999999</v>
      </c>
      <c r="C139" s="14">
        <v>0.154</v>
      </c>
      <c r="D139" s="18">
        <v>0.16400000000000001</v>
      </c>
      <c r="E139" s="41"/>
      <c r="F139" s="11">
        <v>0.28699999999999998</v>
      </c>
      <c r="G139" s="8">
        <v>0.42699999999999999</v>
      </c>
      <c r="H139" s="21">
        <v>0.33700000000000002</v>
      </c>
      <c r="J139">
        <f t="shared" si="73"/>
        <v>0.16400000000000001</v>
      </c>
      <c r="L139">
        <f t="shared" si="56"/>
        <v>0.35033333333333333</v>
      </c>
      <c r="M139" s="41"/>
      <c r="N139">
        <f t="shared" si="74"/>
        <v>1.0000000000000009E-2</v>
      </c>
      <c r="O139">
        <f t="shared" si="75"/>
        <v>-9.9999999999999811E-3</v>
      </c>
      <c r="Q139">
        <f t="shared" si="76"/>
        <v>-0.28699999999999998</v>
      </c>
      <c r="R139">
        <f t="shared" si="77"/>
        <v>-7.6666666666666661E-2</v>
      </c>
      <c r="W139" s="335">
        <v>2.5</v>
      </c>
      <c r="AA139">
        <v>1.85</v>
      </c>
      <c r="AB139">
        <f>LN(2)/(LN(Z129/Y129)/48)</f>
        <v>-1659.6586828186905</v>
      </c>
      <c r="AC139">
        <f>LN(2)/(LN(AD129/AC129)/48)</f>
        <v>36.196809535906219</v>
      </c>
      <c r="AE139">
        <f>LN(2)/(LN(Z132/Y132)/48)</f>
        <v>45.557228752012008</v>
      </c>
      <c r="AF139">
        <f>LN(2)/(LN(AD132/AC132)/48)</f>
        <v>25.412118339814995</v>
      </c>
      <c r="AH139">
        <f>LN(2)/(LN(AK129/AJ129)/48)</f>
        <v>-144.71398073346083</v>
      </c>
      <c r="AI139">
        <f>LN(2)/(LN(AO129/AN129)/48)</f>
        <v>39.845368763717246</v>
      </c>
      <c r="AK139">
        <f>LN(2)/(LN(AK132/AJ132)/48)</f>
        <v>-185.90733853772159</v>
      </c>
      <c r="AL139">
        <f>LN(2)/(LN(AO132/AN132)/48)</f>
        <v>35.990113245624009</v>
      </c>
    </row>
    <row r="140" spans="1:50" x14ac:dyDescent="0.35">
      <c r="B140" s="12">
        <v>0.26200000000000001</v>
      </c>
      <c r="C140" s="11">
        <v>0.27500000000000002</v>
      </c>
      <c r="D140" s="17">
        <v>0.22</v>
      </c>
      <c r="E140" s="41"/>
      <c r="F140" s="2">
        <v>0.46100000000000002</v>
      </c>
      <c r="G140" s="3">
        <v>0.55900000000000005</v>
      </c>
      <c r="H140" s="31">
        <v>0.48899999999999999</v>
      </c>
      <c r="J140">
        <f t="shared" si="73"/>
        <v>0.25233333333333335</v>
      </c>
      <c r="L140">
        <f t="shared" si="56"/>
        <v>0.503</v>
      </c>
      <c r="M140" s="41"/>
      <c r="N140">
        <f t="shared" si="74"/>
        <v>3.2333333333333353E-2</v>
      </c>
      <c r="O140">
        <f t="shared" si="75"/>
        <v>-2.2666666666666668E-2</v>
      </c>
      <c r="Q140">
        <f t="shared" si="76"/>
        <v>-0.46100000000000002</v>
      </c>
      <c r="R140">
        <f t="shared" si="77"/>
        <v>-5.600000000000005E-2</v>
      </c>
      <c r="W140" s="335"/>
      <c r="AA140">
        <v>2.97</v>
      </c>
      <c r="AB140">
        <f>LN(2)/(LN(Z128/Y128)/48)</f>
        <v>-594.26075070919637</v>
      </c>
      <c r="AC140">
        <f>LN(2)/(LN(AD128/AC128)/48)</f>
        <v>30.584097328402169</v>
      </c>
      <c r="AE140">
        <f>LN(2)/(LN(Z131/Y131)/48)</f>
        <v>104.24194818138469</v>
      </c>
      <c r="AF140">
        <f>LN(2)/(LN(AD131/AC131)/48)</f>
        <v>29.394487941236623</v>
      </c>
      <c r="AH140">
        <f>LN(2)/(LN(AK128/AJ128)/48)</f>
        <v>-338.24105776263355</v>
      </c>
      <c r="AI140">
        <f>LN(2)/(LN(AO128/AN128)/48)</f>
        <v>38.16022657448115</v>
      </c>
      <c r="AK140">
        <f>LN(2)/(LN(AK131/AJ131)/48)</f>
        <v>-104.0702002086301</v>
      </c>
      <c r="AL140">
        <f>LN(2)/(LN(AO131/AN131)/48)</f>
        <v>27.961508028419853</v>
      </c>
    </row>
    <row r="141" spans="1:50" x14ac:dyDescent="0.35">
      <c r="B141" s="13">
        <v>0.20799999999999999</v>
      </c>
      <c r="C141" s="12">
        <v>0.224</v>
      </c>
      <c r="D141" s="18">
        <v>0.21199999999999999</v>
      </c>
      <c r="E141" s="41"/>
      <c r="F141" s="7">
        <v>0.57899999999999996</v>
      </c>
      <c r="G141" s="8">
        <v>0.40600000000000003</v>
      </c>
      <c r="H141" s="30">
        <v>0.42499999999999999</v>
      </c>
      <c r="J141">
        <f t="shared" si="73"/>
        <v>0.21466666666666667</v>
      </c>
      <c r="L141">
        <f t="shared" si="56"/>
        <v>0.47</v>
      </c>
      <c r="M141" s="41"/>
      <c r="N141">
        <f t="shared" si="74"/>
        <v>6.6666666666666818E-3</v>
      </c>
      <c r="O141">
        <f t="shared" si="75"/>
        <v>-9.3333333333333324E-3</v>
      </c>
      <c r="Q141">
        <f t="shared" si="76"/>
        <v>-0.40600000000000003</v>
      </c>
      <c r="R141">
        <f t="shared" si="77"/>
        <v>-0.10899999999999999</v>
      </c>
      <c r="W141" s="335"/>
      <c r="AA141">
        <v>3.9</v>
      </c>
      <c r="AB141">
        <f>LN(2)/(LN(Z127/Y127)/48)</f>
        <v>-369.45643502088279</v>
      </c>
      <c r="AC141">
        <f>LN(2)/(LN(AD127/AC127)/48)</f>
        <v>39.459942559990445</v>
      </c>
      <c r="AE141">
        <f>LN(2)/(LN(Z130/Y130)/48)</f>
        <v>60.866987012684831</v>
      </c>
      <c r="AF141">
        <f>LN(2)/(LN(AD130/AC130)/48)</f>
        <v>25.358570954861758</v>
      </c>
      <c r="AH141">
        <f>LN(2)/(LN(AK127/AJ127)/48)</f>
        <v>-113.38829708378756</v>
      </c>
      <c r="AI141">
        <f>LN(2)/(LN(AO127/AN127)/48)</f>
        <v>40.262077886710046</v>
      </c>
      <c r="AK141">
        <f>LN(2)/(LN(AK130/AJ130)/48)</f>
        <v>279.95408447756427</v>
      </c>
      <c r="AL141">
        <f>LN(2)/(LN(AO130/AN130)/48)</f>
        <v>30.670462959141926</v>
      </c>
    </row>
    <row r="142" spans="1:50" x14ac:dyDescent="0.35">
      <c r="B142" s="61">
        <v>0.185</v>
      </c>
      <c r="C142" s="61">
        <v>0.183</v>
      </c>
      <c r="D142" s="65">
        <v>0.18099999999999999</v>
      </c>
      <c r="E142" s="41"/>
      <c r="F142" s="54">
        <v>0.308</v>
      </c>
      <c r="G142" s="51">
        <v>0.36399999999999999</v>
      </c>
      <c r="H142" s="58">
        <v>0.374</v>
      </c>
      <c r="J142">
        <f t="shared" si="73"/>
        <v>0.18299999999999997</v>
      </c>
      <c r="L142">
        <f t="shared" si="56"/>
        <v>0.34866666666666662</v>
      </c>
      <c r="M142" s="41"/>
      <c r="N142">
        <f t="shared" si="74"/>
        <v>1.999999999999974E-3</v>
      </c>
      <c r="O142">
        <f t="shared" si="75"/>
        <v>-2.0000000000000295E-3</v>
      </c>
      <c r="Q142">
        <f t="shared" si="76"/>
        <v>-0.308</v>
      </c>
      <c r="R142">
        <f t="shared" si="77"/>
        <v>-2.5333333333333374E-2</v>
      </c>
      <c r="W142" s="335">
        <v>5</v>
      </c>
    </row>
    <row r="143" spans="1:50" x14ac:dyDescent="0.35">
      <c r="B143" s="40"/>
      <c r="C143" s="41"/>
      <c r="D143" s="41"/>
      <c r="E143" s="41"/>
      <c r="F143" s="41"/>
      <c r="G143" s="41"/>
      <c r="H143" s="41"/>
      <c r="K143" s="41"/>
      <c r="M143" s="41"/>
      <c r="N143" s="41"/>
      <c r="W143" s="335"/>
    </row>
    <row r="144" spans="1:50" x14ac:dyDescent="0.35">
      <c r="W144" s="335"/>
    </row>
    <row r="145" spans="23:23" x14ac:dyDescent="0.35">
      <c r="W145" s="335">
        <v>15</v>
      </c>
    </row>
    <row r="146" spans="23:23" x14ac:dyDescent="0.35">
      <c r="W146" s="335"/>
    </row>
    <row r="147" spans="23:23" x14ac:dyDescent="0.35">
      <c r="W147" s="335"/>
    </row>
    <row r="148" spans="23:23" x14ac:dyDescent="0.35">
      <c r="W148" s="335">
        <v>25</v>
      </c>
    </row>
    <row r="149" spans="23:23" x14ac:dyDescent="0.35">
      <c r="W149" s="335"/>
    </row>
    <row r="150" spans="23:23" x14ac:dyDescent="0.35">
      <c r="W150" s="335"/>
    </row>
  </sheetData>
  <mergeCells count="101">
    <mergeCell ref="AB36:AQ36"/>
    <mergeCell ref="AI125:AK125"/>
    <mergeCell ref="AM114:AO114"/>
    <mergeCell ref="AP114:AR114"/>
    <mergeCell ref="AS114:AU114"/>
    <mergeCell ref="AK113:AW113"/>
    <mergeCell ref="AA114:AC114"/>
    <mergeCell ref="AD114:AF114"/>
    <mergeCell ref="AG124:AO124"/>
    <mergeCell ref="X3:Z3"/>
    <mergeCell ref="AA4:AC4"/>
    <mergeCell ref="AD4:AF4"/>
    <mergeCell ref="V74:AD74"/>
    <mergeCell ref="V77:V79"/>
    <mergeCell ref="AO4:AQ4"/>
    <mergeCell ref="W38:W40"/>
    <mergeCell ref="AG74:AO74"/>
    <mergeCell ref="AB75:AD75"/>
    <mergeCell ref="AK52:AW52"/>
    <mergeCell ref="X53:Z53"/>
    <mergeCell ref="AA53:AC53"/>
    <mergeCell ref="W44:W46"/>
    <mergeCell ref="U28:U30"/>
    <mergeCell ref="V30:V32"/>
    <mergeCell ref="AF30:AF32"/>
    <mergeCell ref="V127:V129"/>
    <mergeCell ref="AG127:AG129"/>
    <mergeCell ref="V102:AH102"/>
    <mergeCell ref="X103:Z103"/>
    <mergeCell ref="AA103:AC103"/>
    <mergeCell ref="AD103:AF103"/>
    <mergeCell ref="U31:U33"/>
    <mergeCell ref="V33:V35"/>
    <mergeCell ref="AF33:AF35"/>
    <mergeCell ref="V52:AH52"/>
    <mergeCell ref="V113:AH113"/>
    <mergeCell ref="V80:V82"/>
    <mergeCell ref="AG80:AG82"/>
    <mergeCell ref="AR4:AT4"/>
    <mergeCell ref="X16:Z16"/>
    <mergeCell ref="AA16:AC16"/>
    <mergeCell ref="AD16:AF16"/>
    <mergeCell ref="AR16:AT16"/>
    <mergeCell ref="AO16:AQ16"/>
    <mergeCell ref="X4:Z4"/>
    <mergeCell ref="AL16:AN16"/>
    <mergeCell ref="AL4:AN4"/>
    <mergeCell ref="AS53:AU53"/>
    <mergeCell ref="AJ88:AK88"/>
    <mergeCell ref="AB138:AC138"/>
    <mergeCell ref="AE138:AF138"/>
    <mergeCell ref="AH138:AI138"/>
    <mergeCell ref="AK138:AL138"/>
    <mergeCell ref="AG77:AG79"/>
    <mergeCell ref="AK63:AW63"/>
    <mergeCell ref="AK102:AW102"/>
    <mergeCell ref="AM103:AO103"/>
    <mergeCell ref="AP103:AR103"/>
    <mergeCell ref="AS103:AU103"/>
    <mergeCell ref="AM64:AO64"/>
    <mergeCell ref="AP64:AR64"/>
    <mergeCell ref="AS64:AU64"/>
    <mergeCell ref="AG130:AG132"/>
    <mergeCell ref="W148:W150"/>
    <mergeCell ref="AA88:AB88"/>
    <mergeCell ref="AD88:AE88"/>
    <mergeCell ref="AG88:AH88"/>
    <mergeCell ref="W89:W91"/>
    <mergeCell ref="W92:W94"/>
    <mergeCell ref="W95:W97"/>
    <mergeCell ref="W98:W100"/>
    <mergeCell ref="W139:W141"/>
    <mergeCell ref="V124:AD124"/>
    <mergeCell ref="X125:AA125"/>
    <mergeCell ref="AB125:AE125"/>
    <mergeCell ref="W142:W144"/>
    <mergeCell ref="W145:W147"/>
    <mergeCell ref="V130:V132"/>
    <mergeCell ref="X114:Z114"/>
    <mergeCell ref="X75:AA75"/>
    <mergeCell ref="AI75:AL75"/>
    <mergeCell ref="AM75:AP75"/>
    <mergeCell ref="AB37:AE37"/>
    <mergeCell ref="AF37:AI37"/>
    <mergeCell ref="AJ37:AM37"/>
    <mergeCell ref="AN37:AQ37"/>
    <mergeCell ref="V63:AH63"/>
    <mergeCell ref="X64:Z64"/>
    <mergeCell ref="AA64:AC64"/>
    <mergeCell ref="AD64:AF64"/>
    <mergeCell ref="W47:W49"/>
    <mergeCell ref="AD53:AF53"/>
    <mergeCell ref="AM53:AO53"/>
    <mergeCell ref="AP53:AR53"/>
    <mergeCell ref="W41:W43"/>
    <mergeCell ref="AB28:AE28"/>
    <mergeCell ref="X28:AA28"/>
    <mergeCell ref="W27:AE27"/>
    <mergeCell ref="AG27:AN27"/>
    <mergeCell ref="AH28:AK28"/>
    <mergeCell ref="AL28:AO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5A9EB-3E02-684F-A857-9D6AC0FB4875}">
  <dimension ref="A1:W27"/>
  <sheetViews>
    <sheetView topLeftCell="B1" zoomScale="70" zoomScaleNormal="70" workbookViewId="0">
      <selection activeCell="K29" sqref="K29"/>
    </sheetView>
  </sheetViews>
  <sheetFormatPr defaultColWidth="10.81640625" defaultRowHeight="14.5" x14ac:dyDescent="0.35"/>
  <cols>
    <col min="16" max="16" width="13" bestFit="1" customWidth="1"/>
  </cols>
  <sheetData>
    <row r="1" spans="1:17" x14ac:dyDescent="0.35">
      <c r="A1" s="303" t="s">
        <v>104</v>
      </c>
      <c r="B1" s="303" t="s">
        <v>105</v>
      </c>
      <c r="C1" s="303" t="s">
        <v>106</v>
      </c>
      <c r="D1" s="303" t="s">
        <v>107</v>
      </c>
      <c r="E1" s="303" t="s">
        <v>108</v>
      </c>
      <c r="F1" s="303" t="s">
        <v>109</v>
      </c>
      <c r="G1" s="303" t="s">
        <v>110</v>
      </c>
      <c r="H1" s="303" t="s">
        <v>111</v>
      </c>
      <c r="I1" s="303" t="s">
        <v>112</v>
      </c>
    </row>
    <row r="2" spans="1:17" x14ac:dyDescent="0.35">
      <c r="A2" s="301" t="s">
        <v>95</v>
      </c>
      <c r="B2" s="301" t="s">
        <v>96</v>
      </c>
      <c r="C2" s="301" t="s">
        <v>97</v>
      </c>
      <c r="D2" s="301" t="s">
        <v>100</v>
      </c>
      <c r="E2" s="301">
        <v>15</v>
      </c>
      <c r="F2" s="301">
        <v>6</v>
      </c>
      <c r="G2" s="301">
        <v>22</v>
      </c>
      <c r="H2" s="301">
        <v>14.3</v>
      </c>
      <c r="I2" s="301">
        <v>4.5999999999999996</v>
      </c>
    </row>
    <row r="3" spans="1:17" x14ac:dyDescent="0.35">
      <c r="A3" s="302" t="s">
        <v>95</v>
      </c>
      <c r="B3" s="302" t="s">
        <v>96</v>
      </c>
      <c r="C3" s="302" t="s">
        <v>97</v>
      </c>
      <c r="D3" s="302" t="s">
        <v>99</v>
      </c>
      <c r="E3" s="302">
        <v>12</v>
      </c>
      <c r="F3" s="302">
        <v>16</v>
      </c>
      <c r="G3" s="302">
        <v>18</v>
      </c>
      <c r="H3" s="302">
        <f>AVERAGE(E3:G3)</f>
        <v>15.333333333333334</v>
      </c>
      <c r="I3" s="302">
        <v>2.6</v>
      </c>
      <c r="K3" s="353" t="s">
        <v>126</v>
      </c>
      <c r="L3" s="353"/>
      <c r="M3" s="353"/>
      <c r="N3" s="352" t="s">
        <v>125</v>
      </c>
      <c r="O3" s="352"/>
      <c r="P3" s="352"/>
    </row>
    <row r="4" spans="1:17" x14ac:dyDescent="0.35">
      <c r="A4" s="301" t="s">
        <v>95</v>
      </c>
      <c r="B4" s="301" t="s">
        <v>96</v>
      </c>
      <c r="C4" s="301" t="s">
        <v>97</v>
      </c>
      <c r="D4" s="301" t="s">
        <v>98</v>
      </c>
      <c r="E4" s="301">
        <v>32</v>
      </c>
      <c r="F4" s="301">
        <v>28</v>
      </c>
      <c r="G4" s="301">
        <v>42</v>
      </c>
      <c r="H4" s="301">
        <v>34</v>
      </c>
      <c r="I4" s="301">
        <v>4.2</v>
      </c>
      <c r="K4" s="302" t="s">
        <v>121</v>
      </c>
      <c r="L4" s="302" t="s">
        <v>122</v>
      </c>
      <c r="M4" s="302" t="s">
        <v>123</v>
      </c>
      <c r="N4" s="302" t="s">
        <v>121</v>
      </c>
      <c r="O4" s="302" t="s">
        <v>122</v>
      </c>
      <c r="P4" s="302" t="s">
        <v>123</v>
      </c>
    </row>
    <row r="5" spans="1:17" x14ac:dyDescent="0.35">
      <c r="A5" s="302" t="s">
        <v>101</v>
      </c>
      <c r="B5" s="302" t="s">
        <v>96</v>
      </c>
      <c r="C5" s="302" t="s">
        <v>97</v>
      </c>
      <c r="D5" s="302" t="s">
        <v>100</v>
      </c>
      <c r="E5" s="302">
        <v>0</v>
      </c>
      <c r="F5" s="302">
        <v>0</v>
      </c>
      <c r="G5" s="302">
        <v>0</v>
      </c>
      <c r="H5" s="302">
        <v>0</v>
      </c>
      <c r="I5" s="302">
        <v>0</v>
      </c>
      <c r="J5" t="s">
        <v>34</v>
      </c>
      <c r="K5" s="301">
        <v>0</v>
      </c>
      <c r="L5" s="301">
        <v>0</v>
      </c>
      <c r="M5" s="301">
        <v>0</v>
      </c>
      <c r="N5" s="301">
        <v>0</v>
      </c>
      <c r="O5" s="301">
        <v>0</v>
      </c>
      <c r="P5" s="301">
        <v>0</v>
      </c>
    </row>
    <row r="6" spans="1:17" x14ac:dyDescent="0.35">
      <c r="A6" s="301" t="s">
        <v>101</v>
      </c>
      <c r="B6" s="301" t="s">
        <v>96</v>
      </c>
      <c r="C6" s="301" t="s">
        <v>97</v>
      </c>
      <c r="D6" s="301" t="s">
        <v>99</v>
      </c>
      <c r="E6" s="301">
        <v>0</v>
      </c>
      <c r="F6" s="301">
        <v>0</v>
      </c>
      <c r="G6" s="301">
        <v>0</v>
      </c>
      <c r="H6" s="301">
        <v>0</v>
      </c>
      <c r="I6" s="301">
        <v>0</v>
      </c>
      <c r="J6" t="s">
        <v>42</v>
      </c>
      <c r="K6" s="301">
        <v>34</v>
      </c>
      <c r="L6" s="302">
        <v>15.3</v>
      </c>
      <c r="M6" s="302">
        <v>14.3</v>
      </c>
      <c r="N6">
        <v>0</v>
      </c>
      <c r="O6">
        <v>0</v>
      </c>
      <c r="P6">
        <v>0</v>
      </c>
    </row>
    <row r="7" spans="1:17" x14ac:dyDescent="0.35">
      <c r="A7" s="302" t="s">
        <v>102</v>
      </c>
      <c r="B7" s="302" t="s">
        <v>96</v>
      </c>
      <c r="C7" s="302" t="s">
        <v>97</v>
      </c>
      <c r="D7" s="302" t="s">
        <v>98</v>
      </c>
      <c r="E7" s="302">
        <v>0</v>
      </c>
      <c r="F7" s="302">
        <v>0</v>
      </c>
      <c r="G7" s="302">
        <v>0</v>
      </c>
      <c r="H7" s="302">
        <v>0</v>
      </c>
      <c r="I7" s="302">
        <v>0</v>
      </c>
    </row>
    <row r="8" spans="1:17" x14ac:dyDescent="0.35">
      <c r="A8" s="301" t="s">
        <v>101</v>
      </c>
      <c r="B8" s="301" t="s">
        <v>96</v>
      </c>
      <c r="C8" s="301" t="s">
        <v>34</v>
      </c>
      <c r="D8" s="301" t="s">
        <v>100</v>
      </c>
      <c r="E8" s="301">
        <v>0</v>
      </c>
      <c r="F8" s="301">
        <v>0</v>
      </c>
      <c r="G8" s="301">
        <v>0</v>
      </c>
      <c r="H8" s="301">
        <v>0</v>
      </c>
      <c r="I8" s="301">
        <v>0</v>
      </c>
      <c r="P8" t="s">
        <v>121</v>
      </c>
      <c r="Q8" s="302" t="s">
        <v>124</v>
      </c>
    </row>
    <row r="9" spans="1:17" x14ac:dyDescent="0.35">
      <c r="A9" s="302" t="s">
        <v>101</v>
      </c>
      <c r="B9" s="302" t="s">
        <v>96</v>
      </c>
      <c r="C9" s="302" t="s">
        <v>34</v>
      </c>
      <c r="D9" s="302" t="s">
        <v>99</v>
      </c>
      <c r="E9" s="302">
        <v>0</v>
      </c>
      <c r="F9" s="302">
        <v>0</v>
      </c>
      <c r="G9" s="302">
        <v>0</v>
      </c>
      <c r="H9" s="302">
        <v>0</v>
      </c>
      <c r="I9" s="302">
        <v>0</v>
      </c>
      <c r="P9" t="s">
        <v>122</v>
      </c>
      <c r="Q9" s="302" t="s">
        <v>99</v>
      </c>
    </row>
    <row r="10" spans="1:17" x14ac:dyDescent="0.35">
      <c r="A10" s="301" t="s">
        <v>101</v>
      </c>
      <c r="B10" s="301" t="s">
        <v>96</v>
      </c>
      <c r="C10" s="301" t="s">
        <v>34</v>
      </c>
      <c r="D10" s="301" t="s">
        <v>98</v>
      </c>
      <c r="E10" s="301">
        <v>0</v>
      </c>
      <c r="F10" s="301">
        <v>0</v>
      </c>
      <c r="G10" s="301">
        <v>0</v>
      </c>
      <c r="H10" s="301">
        <v>0</v>
      </c>
      <c r="I10" s="301">
        <v>0</v>
      </c>
      <c r="P10" t="s">
        <v>123</v>
      </c>
      <c r="Q10" t="s">
        <v>100</v>
      </c>
    </row>
    <row r="11" spans="1:17" x14ac:dyDescent="0.35">
      <c r="A11" s="302" t="s">
        <v>95</v>
      </c>
      <c r="B11" s="302" t="s">
        <v>96</v>
      </c>
      <c r="C11" s="302" t="s">
        <v>34</v>
      </c>
      <c r="D11" s="302" t="s">
        <v>100</v>
      </c>
      <c r="E11" s="302">
        <v>0</v>
      </c>
      <c r="F11" s="302">
        <v>0</v>
      </c>
      <c r="G11" s="302">
        <v>0</v>
      </c>
      <c r="H11" s="302">
        <v>0</v>
      </c>
      <c r="I11" s="302">
        <v>0</v>
      </c>
    </row>
    <row r="12" spans="1:17" x14ac:dyDescent="0.35">
      <c r="A12" s="301" t="s">
        <v>95</v>
      </c>
      <c r="B12" s="301" t="s">
        <v>96</v>
      </c>
      <c r="C12" s="301" t="s">
        <v>34</v>
      </c>
      <c r="D12" s="301" t="s">
        <v>99</v>
      </c>
      <c r="E12" s="301">
        <v>0</v>
      </c>
      <c r="F12" s="301">
        <v>0</v>
      </c>
      <c r="G12" s="301">
        <v>0</v>
      </c>
      <c r="H12" s="301">
        <v>0</v>
      </c>
      <c r="I12" s="301">
        <v>0</v>
      </c>
    </row>
    <row r="13" spans="1:17" x14ac:dyDescent="0.35">
      <c r="A13" s="302" t="s">
        <v>95</v>
      </c>
      <c r="B13" s="302" t="s">
        <v>96</v>
      </c>
      <c r="C13" s="302" t="s">
        <v>34</v>
      </c>
      <c r="D13" s="302" t="s">
        <v>98</v>
      </c>
      <c r="E13" s="302">
        <v>0</v>
      </c>
      <c r="F13" s="302">
        <v>0</v>
      </c>
      <c r="G13" s="302">
        <v>0</v>
      </c>
      <c r="H13" s="302">
        <v>0</v>
      </c>
      <c r="I13" s="302">
        <v>0</v>
      </c>
    </row>
    <row r="15" spans="1:17" x14ac:dyDescent="0.35">
      <c r="K15" s="353" t="s">
        <v>126</v>
      </c>
      <c r="L15" s="353"/>
      <c r="M15" s="353"/>
      <c r="N15" s="352" t="s">
        <v>125</v>
      </c>
      <c r="O15" s="352"/>
      <c r="P15" s="352"/>
    </row>
    <row r="16" spans="1:17" x14ac:dyDescent="0.35">
      <c r="A16" s="302" t="s">
        <v>95</v>
      </c>
      <c r="B16" s="302" t="s">
        <v>103</v>
      </c>
      <c r="C16" s="302" t="s">
        <v>97</v>
      </c>
      <c r="D16" s="302" t="s">
        <v>100</v>
      </c>
      <c r="E16" s="302">
        <v>3</v>
      </c>
      <c r="F16" s="302">
        <v>0</v>
      </c>
      <c r="G16" s="302">
        <v>5</v>
      </c>
      <c r="H16" s="302">
        <v>2.6666666669999999</v>
      </c>
      <c r="I16" s="302">
        <v>1.4529663150000001</v>
      </c>
      <c r="K16" s="302" t="s">
        <v>121</v>
      </c>
      <c r="L16" s="302" t="s">
        <v>122</v>
      </c>
      <c r="M16" s="302" t="s">
        <v>123</v>
      </c>
      <c r="N16" s="302" t="s">
        <v>121</v>
      </c>
      <c r="O16" s="302" t="s">
        <v>122</v>
      </c>
      <c r="P16" s="302" t="s">
        <v>123</v>
      </c>
    </row>
    <row r="17" spans="1:23" x14ac:dyDescent="0.35">
      <c r="A17" s="301" t="s">
        <v>95</v>
      </c>
      <c r="B17" s="301" t="s">
        <v>103</v>
      </c>
      <c r="C17" s="301" t="s">
        <v>42</v>
      </c>
      <c r="D17" s="301" t="s">
        <v>99</v>
      </c>
      <c r="E17" s="301">
        <v>13</v>
      </c>
      <c r="F17" s="301">
        <v>6</v>
      </c>
      <c r="G17" s="301">
        <v>7</v>
      </c>
      <c r="H17" s="301">
        <v>8.6666666669999994</v>
      </c>
      <c r="I17" s="301">
        <v>2.1858128410000002</v>
      </c>
      <c r="J17" t="s">
        <v>34</v>
      </c>
      <c r="K17" s="301">
        <v>6</v>
      </c>
      <c r="L17" s="301">
        <v>2</v>
      </c>
      <c r="M17" s="301">
        <v>0</v>
      </c>
      <c r="N17" s="302">
        <v>87</v>
      </c>
      <c r="O17" s="302">
        <v>57.3</v>
      </c>
      <c r="P17" s="302">
        <v>9.6999999999999993</v>
      </c>
    </row>
    <row r="18" spans="1:23" x14ac:dyDescent="0.35">
      <c r="A18" s="302" t="s">
        <v>95</v>
      </c>
      <c r="B18" s="302" t="s">
        <v>103</v>
      </c>
      <c r="C18" s="302" t="s">
        <v>97</v>
      </c>
      <c r="D18" s="302" t="s">
        <v>98</v>
      </c>
      <c r="E18" s="302">
        <v>25</v>
      </c>
      <c r="F18" s="302">
        <v>26</v>
      </c>
      <c r="G18" s="302">
        <v>21</v>
      </c>
      <c r="H18" s="302">
        <v>24</v>
      </c>
      <c r="I18" s="302">
        <v>1.5275252319999999</v>
      </c>
      <c r="J18" t="s">
        <v>42</v>
      </c>
      <c r="K18" s="302">
        <v>24</v>
      </c>
      <c r="L18" s="302">
        <v>8.6</v>
      </c>
      <c r="M18" s="302">
        <v>2.6</v>
      </c>
      <c r="N18" s="301">
        <v>280.3</v>
      </c>
      <c r="O18" s="301">
        <v>156.30000000000001</v>
      </c>
      <c r="P18" s="301">
        <v>15.3</v>
      </c>
    </row>
    <row r="19" spans="1:23" x14ac:dyDescent="0.35">
      <c r="A19" s="301" t="s">
        <v>101</v>
      </c>
      <c r="B19" s="301" t="s">
        <v>103</v>
      </c>
      <c r="C19" s="301" t="s">
        <v>42</v>
      </c>
      <c r="D19" s="301" t="s">
        <v>100</v>
      </c>
      <c r="E19" s="301">
        <v>28</v>
      </c>
      <c r="F19" s="301">
        <v>0</v>
      </c>
      <c r="G19" s="301">
        <v>18</v>
      </c>
      <c r="H19" s="301">
        <v>15.3</v>
      </c>
      <c r="I19" s="301">
        <v>8.1999999999999993</v>
      </c>
      <c r="R19" s="353"/>
      <c r="S19" s="353"/>
      <c r="T19" s="353"/>
      <c r="U19" s="352"/>
      <c r="V19" s="352"/>
      <c r="W19" s="352"/>
    </row>
    <row r="20" spans="1:23" x14ac:dyDescent="0.35">
      <c r="A20" s="302" t="s">
        <v>101</v>
      </c>
      <c r="B20" s="302" t="s">
        <v>103</v>
      </c>
      <c r="C20" s="302" t="s">
        <v>97</v>
      </c>
      <c r="D20" s="302" t="s">
        <v>99</v>
      </c>
      <c r="E20" s="302">
        <v>126</v>
      </c>
      <c r="F20" s="302">
        <v>178</v>
      </c>
      <c r="G20" s="302">
        <v>165</v>
      </c>
      <c r="H20" s="302">
        <v>156.30000000000001</v>
      </c>
      <c r="I20" s="302">
        <v>15.6</v>
      </c>
    </row>
    <row r="21" spans="1:23" x14ac:dyDescent="0.35">
      <c r="A21" s="301" t="s">
        <v>102</v>
      </c>
      <c r="B21" s="301" t="s">
        <v>103</v>
      </c>
      <c r="C21" s="301" t="s">
        <v>97</v>
      </c>
      <c r="D21" s="301" t="s">
        <v>98</v>
      </c>
      <c r="E21" s="301">
        <v>519</v>
      </c>
      <c r="F21" s="301">
        <v>210</v>
      </c>
      <c r="G21" s="301">
        <v>112</v>
      </c>
      <c r="H21" s="301">
        <v>280.3</v>
      </c>
      <c r="I21" s="301">
        <v>122.6</v>
      </c>
    </row>
    <row r="22" spans="1:23" x14ac:dyDescent="0.35">
      <c r="A22" s="302" t="s">
        <v>95</v>
      </c>
      <c r="B22" s="302" t="s">
        <v>103</v>
      </c>
      <c r="C22" s="302" t="s">
        <v>34</v>
      </c>
      <c r="D22" s="302" t="s">
        <v>100</v>
      </c>
      <c r="E22" s="302">
        <v>0</v>
      </c>
      <c r="F22" s="302">
        <v>0</v>
      </c>
      <c r="G22" s="302">
        <v>0</v>
      </c>
      <c r="H22" s="302">
        <v>0</v>
      </c>
      <c r="I22" s="302">
        <v>0</v>
      </c>
      <c r="N22" t="s">
        <v>115</v>
      </c>
    </row>
    <row r="23" spans="1:23" x14ac:dyDescent="0.35">
      <c r="A23" s="301" t="s">
        <v>95</v>
      </c>
      <c r="B23" s="301" t="s">
        <v>103</v>
      </c>
      <c r="C23" s="301" t="s">
        <v>34</v>
      </c>
      <c r="D23" s="301" t="s">
        <v>99</v>
      </c>
      <c r="E23" s="301">
        <v>1</v>
      </c>
      <c r="F23" s="301">
        <v>3</v>
      </c>
      <c r="G23" s="301">
        <v>2</v>
      </c>
      <c r="H23" s="301">
        <v>2</v>
      </c>
      <c r="I23" s="301">
        <v>0.6</v>
      </c>
    </row>
    <row r="24" spans="1:23" x14ac:dyDescent="0.35">
      <c r="A24" s="302" t="s">
        <v>95</v>
      </c>
      <c r="B24" s="302" t="s">
        <v>103</v>
      </c>
      <c r="C24" s="302" t="s">
        <v>34</v>
      </c>
      <c r="D24" s="302" t="s">
        <v>98</v>
      </c>
      <c r="E24" s="302">
        <v>7</v>
      </c>
      <c r="F24" s="302">
        <v>10</v>
      </c>
      <c r="G24" s="302">
        <v>1</v>
      </c>
      <c r="H24" s="302">
        <v>6</v>
      </c>
      <c r="I24" s="302">
        <v>2.6</v>
      </c>
    </row>
    <row r="25" spans="1:23" x14ac:dyDescent="0.35">
      <c r="A25" s="301" t="s">
        <v>102</v>
      </c>
      <c r="B25" s="301" t="s">
        <v>103</v>
      </c>
      <c r="C25" s="301" t="s">
        <v>34</v>
      </c>
      <c r="D25" s="301" t="s">
        <v>100</v>
      </c>
      <c r="E25" s="301">
        <v>13</v>
      </c>
      <c r="F25" s="301">
        <v>9</v>
      </c>
      <c r="G25" s="301">
        <v>7</v>
      </c>
      <c r="H25" s="301">
        <v>9.6666666669999994</v>
      </c>
      <c r="I25" s="301">
        <v>1.7638342069999999</v>
      </c>
    </row>
    <row r="26" spans="1:23" x14ac:dyDescent="0.35">
      <c r="A26" s="302" t="s">
        <v>102</v>
      </c>
      <c r="B26" s="302" t="s">
        <v>103</v>
      </c>
      <c r="C26" s="302" t="s">
        <v>34</v>
      </c>
      <c r="D26" s="302" t="s">
        <v>99</v>
      </c>
      <c r="E26" s="302">
        <v>54</v>
      </c>
      <c r="F26" s="302">
        <v>55</v>
      </c>
      <c r="G26" s="302">
        <v>63</v>
      </c>
      <c r="H26" s="302">
        <v>57.333333330000002</v>
      </c>
      <c r="I26" s="302">
        <v>2.8480012480000001</v>
      </c>
    </row>
    <row r="27" spans="1:23" x14ac:dyDescent="0.35">
      <c r="A27" s="301" t="s">
        <v>102</v>
      </c>
      <c r="B27" s="301" t="s">
        <v>103</v>
      </c>
      <c r="C27" s="301" t="s">
        <v>34</v>
      </c>
      <c r="D27" s="301" t="s">
        <v>98</v>
      </c>
      <c r="E27" s="301">
        <v>86</v>
      </c>
      <c r="F27" s="301">
        <v>105</v>
      </c>
      <c r="G27" s="301">
        <v>70</v>
      </c>
      <c r="H27" s="301">
        <v>87</v>
      </c>
      <c r="I27" s="301">
        <v>10.115993939999999</v>
      </c>
    </row>
  </sheetData>
  <mergeCells count="6">
    <mergeCell ref="U19:W19"/>
    <mergeCell ref="K3:M3"/>
    <mergeCell ref="K15:M15"/>
    <mergeCell ref="N15:P15"/>
    <mergeCell ref="N3:P3"/>
    <mergeCell ref="R19:T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Group1</vt:lpstr>
      <vt:lpstr>Group2</vt:lpstr>
      <vt:lpstr>Group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Dameer Ahmed</dc:creator>
  <cp:keywords/>
  <dc:description/>
  <cp:lastModifiedBy>Ahmed, Dameer</cp:lastModifiedBy>
  <cp:revision/>
  <dcterms:created xsi:type="dcterms:W3CDTF">2025-03-19T01:14:28Z</dcterms:created>
  <dcterms:modified xsi:type="dcterms:W3CDTF">2025-03-28T13:56:57Z</dcterms:modified>
  <cp:category/>
  <cp:contentStatus/>
</cp:coreProperties>
</file>