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OJAS\Desktop\Facturacion\Archive\Nueva carpeta\"/>
    </mc:Choice>
  </mc:AlternateContent>
  <xr:revisionPtr revIDLastSave="0" documentId="13_ncr:1_{50FA3D31-DABE-4146-8AB6-9E57F5D580E4}" xr6:coauthVersionLast="47" xr6:coauthVersionMax="47" xr10:uidLastSave="{00000000-0000-0000-0000-000000000000}"/>
  <bookViews>
    <workbookView xWindow="780" yWindow="780" windowWidth="14055" windowHeight="11385" xr2:uid="{249374BD-588F-42E4-BEAF-B10C9084D8E1}"/>
  </bookViews>
  <sheets>
    <sheet name="SIEMENS" sheetId="1" r:id="rId1"/>
    <sheet name="SIEMENS-AC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2" l="1"/>
  <c r="Q9" i="2"/>
  <c r="P9" i="2"/>
  <c r="G9" i="2"/>
  <c r="K7" i="2"/>
  <c r="M7" i="2" s="1"/>
  <c r="N7" i="2" s="1"/>
  <c r="M6" i="2"/>
  <c r="N6" i="2" s="1"/>
  <c r="K6" i="2"/>
  <c r="K5" i="2"/>
  <c r="M5" i="2" s="1"/>
  <c r="N5" i="2" s="1"/>
  <c r="K4" i="2"/>
  <c r="M4" i="2" s="1"/>
  <c r="F4" i="2"/>
  <c r="F9" i="2" s="1"/>
  <c r="S109" i="1"/>
  <c r="R109" i="1"/>
  <c r="Q109" i="1"/>
  <c r="M109" i="1"/>
  <c r="AE107" i="1"/>
  <c r="Y107" i="1"/>
  <c r="AD106" i="1"/>
  <c r="AF106" i="1" s="1"/>
  <c r="Z106" i="1"/>
  <c r="X106" i="1"/>
  <c r="L106" i="1"/>
  <c r="N106" i="1" s="1"/>
  <c r="O106" i="1" s="1"/>
  <c r="AF105" i="1"/>
  <c r="AD105" i="1"/>
  <c r="X105" i="1"/>
  <c r="Z105" i="1" s="1"/>
  <c r="L105" i="1"/>
  <c r="N105" i="1" s="1"/>
  <c r="O105" i="1" s="1"/>
  <c r="AF104" i="1"/>
  <c r="AD104" i="1"/>
  <c r="X104" i="1"/>
  <c r="Z104" i="1" s="1"/>
  <c r="O104" i="1"/>
  <c r="L104" i="1"/>
  <c r="N104" i="1" s="1"/>
  <c r="AD103" i="1"/>
  <c r="AF103" i="1" s="1"/>
  <c r="X103" i="1"/>
  <c r="Z103" i="1" s="1"/>
  <c r="O103" i="1"/>
  <c r="N103" i="1"/>
  <c r="L103" i="1"/>
  <c r="AD102" i="1"/>
  <c r="AF102" i="1" s="1"/>
  <c r="Z102" i="1"/>
  <c r="X102" i="1"/>
  <c r="L102" i="1"/>
  <c r="N102" i="1" s="1"/>
  <c r="O102" i="1" s="1"/>
  <c r="AD101" i="1"/>
  <c r="AF101" i="1" s="1"/>
  <c r="X101" i="1"/>
  <c r="Z101" i="1" s="1"/>
  <c r="L101" i="1"/>
  <c r="N101" i="1" s="1"/>
  <c r="O101" i="1" s="1"/>
  <c r="AF100" i="1"/>
  <c r="AD100" i="1"/>
  <c r="X100" i="1"/>
  <c r="Z100" i="1" s="1"/>
  <c r="O100" i="1"/>
  <c r="L100" i="1"/>
  <c r="N100" i="1" s="1"/>
  <c r="AD99" i="1"/>
  <c r="AF99" i="1" s="1"/>
  <c r="X99" i="1"/>
  <c r="Z99" i="1" s="1"/>
  <c r="P99" i="1"/>
  <c r="L99" i="1"/>
  <c r="N99" i="1" s="1"/>
  <c r="O99" i="1" s="1"/>
  <c r="AF98" i="1"/>
  <c r="AD98" i="1"/>
  <c r="X98" i="1"/>
  <c r="Z98" i="1" s="1"/>
  <c r="N98" i="1"/>
  <c r="O98" i="1" s="1"/>
  <c r="L98" i="1"/>
  <c r="AD97" i="1"/>
  <c r="AF97" i="1" s="1"/>
  <c r="Z97" i="1"/>
  <c r="X97" i="1"/>
  <c r="N97" i="1"/>
  <c r="O97" i="1" s="1"/>
  <c r="L97" i="1"/>
  <c r="AD96" i="1"/>
  <c r="AF96" i="1" s="1"/>
  <c r="Z96" i="1"/>
  <c r="X96" i="1"/>
  <c r="P96" i="1"/>
  <c r="L96" i="1"/>
  <c r="N96" i="1" s="1"/>
  <c r="O96" i="1" s="1"/>
  <c r="AD95" i="1"/>
  <c r="AF95" i="1" s="1"/>
  <c r="X95" i="1"/>
  <c r="Z95" i="1" s="1"/>
  <c r="L95" i="1"/>
  <c r="N95" i="1" s="1"/>
  <c r="O95" i="1" s="1"/>
  <c r="AF94" i="1"/>
  <c r="AD94" i="1"/>
  <c r="X94" i="1"/>
  <c r="Z94" i="1" s="1"/>
  <c r="O94" i="1"/>
  <c r="L94" i="1"/>
  <c r="N94" i="1" s="1"/>
  <c r="AD93" i="1"/>
  <c r="AF93" i="1" s="1"/>
  <c r="X93" i="1"/>
  <c r="Z93" i="1" s="1"/>
  <c r="O93" i="1"/>
  <c r="N93" i="1"/>
  <c r="L93" i="1"/>
  <c r="AD92" i="1"/>
  <c r="AF92" i="1" s="1"/>
  <c r="Z92" i="1"/>
  <c r="X92" i="1"/>
  <c r="L92" i="1"/>
  <c r="N92" i="1" s="1"/>
  <c r="O92" i="1" s="1"/>
  <c r="AD91" i="1"/>
  <c r="AF91" i="1" s="1"/>
  <c r="X91" i="1"/>
  <c r="Z91" i="1" s="1"/>
  <c r="L91" i="1"/>
  <c r="N91" i="1" s="1"/>
  <c r="O91" i="1" s="1"/>
  <c r="AF90" i="1"/>
  <c r="AD90" i="1"/>
  <c r="X90" i="1"/>
  <c r="Z90" i="1" s="1"/>
  <c r="O90" i="1"/>
  <c r="L90" i="1"/>
  <c r="N90" i="1" s="1"/>
  <c r="AD89" i="1"/>
  <c r="AF89" i="1" s="1"/>
  <c r="X89" i="1"/>
  <c r="Z89" i="1" s="1"/>
  <c r="O89" i="1"/>
  <c r="N89" i="1"/>
  <c r="L89" i="1"/>
  <c r="AD88" i="1"/>
  <c r="AF88" i="1" s="1"/>
  <c r="Z88" i="1"/>
  <c r="X88" i="1"/>
  <c r="L88" i="1"/>
  <c r="N88" i="1" s="1"/>
  <c r="O88" i="1" s="1"/>
  <c r="AD87" i="1"/>
  <c r="AF87" i="1" s="1"/>
  <c r="X87" i="1"/>
  <c r="Z87" i="1" s="1"/>
  <c r="L87" i="1"/>
  <c r="N87" i="1" s="1"/>
  <c r="O87" i="1" s="1"/>
  <c r="AF86" i="1"/>
  <c r="AD86" i="1"/>
  <c r="X86" i="1"/>
  <c r="Z86" i="1" s="1"/>
  <c r="O86" i="1"/>
  <c r="L86" i="1"/>
  <c r="N86" i="1" s="1"/>
  <c r="AD85" i="1"/>
  <c r="AF85" i="1" s="1"/>
  <c r="X85" i="1"/>
  <c r="Z85" i="1" s="1"/>
  <c r="O85" i="1"/>
  <c r="N85" i="1"/>
  <c r="L85" i="1"/>
  <c r="AD84" i="1"/>
  <c r="AF84" i="1" s="1"/>
  <c r="Z84" i="1"/>
  <c r="X84" i="1"/>
  <c r="L84" i="1"/>
  <c r="N84" i="1" s="1"/>
  <c r="O84" i="1" s="1"/>
  <c r="AD83" i="1"/>
  <c r="AF83" i="1" s="1"/>
  <c r="Z83" i="1"/>
  <c r="X83" i="1"/>
  <c r="L83" i="1"/>
  <c r="N83" i="1" s="1"/>
  <c r="O83" i="1" s="1"/>
  <c r="AF82" i="1"/>
  <c r="AD82" i="1"/>
  <c r="X82" i="1"/>
  <c r="Z82" i="1" s="1"/>
  <c r="O82" i="1"/>
  <c r="L82" i="1"/>
  <c r="N82" i="1" s="1"/>
  <c r="AF81" i="1"/>
  <c r="AD81" i="1"/>
  <c r="X81" i="1"/>
  <c r="Z81" i="1" s="1"/>
  <c r="O81" i="1"/>
  <c r="N81" i="1"/>
  <c r="L81" i="1"/>
  <c r="AD80" i="1"/>
  <c r="AF80" i="1" s="1"/>
  <c r="Z80" i="1"/>
  <c r="X80" i="1"/>
  <c r="L80" i="1"/>
  <c r="N80" i="1" s="1"/>
  <c r="O80" i="1" s="1"/>
  <c r="AD79" i="1"/>
  <c r="AF79" i="1" s="1"/>
  <c r="X79" i="1"/>
  <c r="Z79" i="1" s="1"/>
  <c r="L79" i="1"/>
  <c r="N79" i="1" s="1"/>
  <c r="O79" i="1" s="1"/>
  <c r="AF78" i="1"/>
  <c r="AD78" i="1"/>
  <c r="X78" i="1"/>
  <c r="Z78" i="1" s="1"/>
  <c r="P78" i="1"/>
  <c r="P109" i="1" s="1"/>
  <c r="L78" i="1"/>
  <c r="N78" i="1" s="1"/>
  <c r="AF77" i="1"/>
  <c r="AD77" i="1"/>
  <c r="X77" i="1"/>
  <c r="Z77" i="1" s="1"/>
  <c r="O77" i="1"/>
  <c r="L77" i="1"/>
  <c r="N77" i="1" s="1"/>
  <c r="AD76" i="1"/>
  <c r="AF76" i="1" s="1"/>
  <c r="X76" i="1"/>
  <c r="Z76" i="1" s="1"/>
  <c r="N76" i="1"/>
  <c r="O76" i="1" s="1"/>
  <c r="L76" i="1"/>
  <c r="AD75" i="1"/>
  <c r="AF75" i="1" s="1"/>
  <c r="Z75" i="1"/>
  <c r="X75" i="1"/>
  <c r="N75" i="1"/>
  <c r="O75" i="1" s="1"/>
  <c r="L75" i="1"/>
  <c r="AD74" i="1"/>
  <c r="AF74" i="1" s="1"/>
  <c r="X74" i="1"/>
  <c r="Z74" i="1" s="1"/>
  <c r="L74" i="1"/>
  <c r="N74" i="1" s="1"/>
  <c r="O74" i="1" s="1"/>
  <c r="AF73" i="1"/>
  <c r="AD73" i="1"/>
  <c r="X73" i="1"/>
  <c r="Z73" i="1" s="1"/>
  <c r="O73" i="1"/>
  <c r="L73" i="1"/>
  <c r="N73" i="1" s="1"/>
  <c r="AD72" i="1"/>
  <c r="AF72" i="1" s="1"/>
  <c r="X72" i="1"/>
  <c r="Z72" i="1" s="1"/>
  <c r="O72" i="1"/>
  <c r="N72" i="1"/>
  <c r="L72" i="1"/>
  <c r="AD71" i="1"/>
  <c r="AF71" i="1" s="1"/>
  <c r="Z71" i="1"/>
  <c r="X71" i="1"/>
  <c r="N71" i="1"/>
  <c r="O71" i="1" s="1"/>
  <c r="L71" i="1"/>
  <c r="AD70" i="1"/>
  <c r="AF70" i="1" s="1"/>
  <c r="X70" i="1"/>
  <c r="Z70" i="1" s="1"/>
  <c r="L70" i="1"/>
  <c r="N70" i="1" s="1"/>
  <c r="O70" i="1" s="1"/>
  <c r="AF69" i="1"/>
  <c r="AD69" i="1"/>
  <c r="X69" i="1"/>
  <c r="Z69" i="1" s="1"/>
  <c r="O69" i="1"/>
  <c r="L69" i="1"/>
  <c r="N69" i="1" s="1"/>
  <c r="AD68" i="1"/>
  <c r="AF68" i="1" s="1"/>
  <c r="X68" i="1"/>
  <c r="Z68" i="1" s="1"/>
  <c r="O68" i="1"/>
  <c r="N68" i="1"/>
  <c r="L68" i="1"/>
  <c r="AD67" i="1"/>
  <c r="AF67" i="1" s="1"/>
  <c r="Z67" i="1"/>
  <c r="X67" i="1"/>
  <c r="N67" i="1"/>
  <c r="O67" i="1" s="1"/>
  <c r="L67" i="1"/>
  <c r="AD66" i="1"/>
  <c r="AF66" i="1" s="1"/>
  <c r="X66" i="1"/>
  <c r="Z66" i="1" s="1"/>
  <c r="L66" i="1"/>
  <c r="N66" i="1" s="1"/>
  <c r="O66" i="1" s="1"/>
  <c r="F66" i="1"/>
  <c r="AD65" i="1"/>
  <c r="AF65" i="1" s="1"/>
  <c r="Z65" i="1"/>
  <c r="X65" i="1"/>
  <c r="L65" i="1"/>
  <c r="N65" i="1" s="1"/>
  <c r="O65" i="1" s="1"/>
  <c r="AF64" i="1"/>
  <c r="AD64" i="1"/>
  <c r="X64" i="1"/>
  <c r="Z64" i="1" s="1"/>
  <c r="O64" i="1"/>
  <c r="L64" i="1"/>
  <c r="N64" i="1" s="1"/>
  <c r="AF63" i="1"/>
  <c r="AD63" i="1"/>
  <c r="X63" i="1"/>
  <c r="Z63" i="1" s="1"/>
  <c r="N63" i="1"/>
  <c r="O63" i="1" s="1"/>
  <c r="L63" i="1"/>
  <c r="AD62" i="1"/>
  <c r="AF62" i="1" s="1"/>
  <c r="Z62" i="1"/>
  <c r="X62" i="1"/>
  <c r="N62" i="1"/>
  <c r="O62" i="1" s="1"/>
  <c r="L62" i="1"/>
  <c r="AD61" i="1"/>
  <c r="AF61" i="1" s="1"/>
  <c r="Z61" i="1"/>
  <c r="X61" i="1"/>
  <c r="L61" i="1"/>
  <c r="N61" i="1" s="1"/>
  <c r="O61" i="1" s="1"/>
  <c r="AF60" i="1"/>
  <c r="AD60" i="1"/>
  <c r="X60" i="1"/>
  <c r="Z60" i="1" s="1"/>
  <c r="O60" i="1"/>
  <c r="L60" i="1"/>
  <c r="N60" i="1" s="1"/>
  <c r="AF59" i="1"/>
  <c r="AD59" i="1"/>
  <c r="X59" i="1"/>
  <c r="Z59" i="1" s="1"/>
  <c r="N59" i="1"/>
  <c r="O59" i="1" s="1"/>
  <c r="L59" i="1"/>
  <c r="AD58" i="1"/>
  <c r="AF58" i="1" s="1"/>
  <c r="Z58" i="1"/>
  <c r="X58" i="1"/>
  <c r="N58" i="1"/>
  <c r="O58" i="1" s="1"/>
  <c r="L58" i="1"/>
  <c r="AD57" i="1"/>
  <c r="AF57" i="1" s="1"/>
  <c r="Z57" i="1"/>
  <c r="X57" i="1"/>
  <c r="L57" i="1"/>
  <c r="N57" i="1" s="1"/>
  <c r="O57" i="1" s="1"/>
  <c r="AF56" i="1"/>
  <c r="AD56" i="1"/>
  <c r="X56" i="1"/>
  <c r="Z56" i="1" s="1"/>
  <c r="O56" i="1"/>
  <c r="L56" i="1"/>
  <c r="N56" i="1" s="1"/>
  <c r="AF55" i="1"/>
  <c r="AD55" i="1"/>
  <c r="X55" i="1"/>
  <c r="Z55" i="1" s="1"/>
  <c r="N55" i="1"/>
  <c r="O55" i="1" s="1"/>
  <c r="L55" i="1"/>
  <c r="AD54" i="1"/>
  <c r="AF54" i="1" s="1"/>
  <c r="Z54" i="1"/>
  <c r="X54" i="1"/>
  <c r="L54" i="1"/>
  <c r="N54" i="1" s="1"/>
  <c r="O54" i="1" s="1"/>
  <c r="AD53" i="1"/>
  <c r="AF53" i="1" s="1"/>
  <c r="Z53" i="1"/>
  <c r="X53" i="1"/>
  <c r="L53" i="1"/>
  <c r="N53" i="1" s="1"/>
  <c r="O53" i="1" s="1"/>
  <c r="AF52" i="1"/>
  <c r="AD52" i="1"/>
  <c r="X52" i="1"/>
  <c r="Z52" i="1" s="1"/>
  <c r="O52" i="1"/>
  <c r="L52" i="1"/>
  <c r="N52" i="1" s="1"/>
  <c r="AF51" i="1"/>
  <c r="AD51" i="1"/>
  <c r="X51" i="1"/>
  <c r="Z51" i="1" s="1"/>
  <c r="N51" i="1"/>
  <c r="O51" i="1" s="1"/>
  <c r="L51" i="1"/>
  <c r="AD50" i="1"/>
  <c r="AF50" i="1" s="1"/>
  <c r="Z50" i="1"/>
  <c r="X50" i="1"/>
  <c r="L50" i="1"/>
  <c r="N50" i="1" s="1"/>
  <c r="O50" i="1" s="1"/>
  <c r="AD49" i="1"/>
  <c r="AF49" i="1" s="1"/>
  <c r="Z49" i="1"/>
  <c r="X49" i="1"/>
  <c r="L49" i="1"/>
  <c r="N49" i="1" s="1"/>
  <c r="O49" i="1" s="1"/>
  <c r="AF48" i="1"/>
  <c r="AD48" i="1"/>
  <c r="X48" i="1"/>
  <c r="Z48" i="1" s="1"/>
  <c r="O48" i="1"/>
  <c r="L48" i="1"/>
  <c r="N48" i="1" s="1"/>
  <c r="AF47" i="1"/>
  <c r="AD47" i="1"/>
  <c r="X47" i="1"/>
  <c r="Z47" i="1" s="1"/>
  <c r="N47" i="1"/>
  <c r="O47" i="1" s="1"/>
  <c r="L47" i="1"/>
  <c r="AD46" i="1"/>
  <c r="AF46" i="1" s="1"/>
  <c r="Z46" i="1"/>
  <c r="X46" i="1"/>
  <c r="L46" i="1"/>
  <c r="N46" i="1" s="1"/>
  <c r="O46" i="1" s="1"/>
  <c r="AD45" i="1"/>
  <c r="AF45" i="1" s="1"/>
  <c r="Z45" i="1"/>
  <c r="X45" i="1"/>
  <c r="L45" i="1"/>
  <c r="N45" i="1" s="1"/>
  <c r="O45" i="1" s="1"/>
  <c r="AF44" i="1"/>
  <c r="AD44" i="1"/>
  <c r="X44" i="1"/>
  <c r="Z44" i="1" s="1"/>
  <c r="P44" i="1"/>
  <c r="L44" i="1"/>
  <c r="N44" i="1" s="1"/>
  <c r="AF43" i="1"/>
  <c r="AD43" i="1"/>
  <c r="X43" i="1"/>
  <c r="Z43" i="1" s="1"/>
  <c r="L43" i="1"/>
  <c r="N43" i="1" s="1"/>
  <c r="O43" i="1" s="1"/>
  <c r="AD42" i="1"/>
  <c r="AF42" i="1" s="1"/>
  <c r="X42" i="1"/>
  <c r="Z42" i="1" s="1"/>
  <c r="O42" i="1"/>
  <c r="N42" i="1"/>
  <c r="L42" i="1"/>
  <c r="AD41" i="1"/>
  <c r="AF41" i="1" s="1"/>
  <c r="Z41" i="1"/>
  <c r="X41" i="1"/>
  <c r="N41" i="1"/>
  <c r="O41" i="1" s="1"/>
  <c r="L41" i="1"/>
  <c r="AD40" i="1"/>
  <c r="AF40" i="1" s="1"/>
  <c r="X40" i="1"/>
  <c r="Z40" i="1" s="1"/>
  <c r="L40" i="1"/>
  <c r="N40" i="1" s="1"/>
  <c r="O40" i="1" s="1"/>
  <c r="AF39" i="1"/>
  <c r="AD39" i="1"/>
  <c r="X39" i="1"/>
  <c r="Z39" i="1" s="1"/>
  <c r="L39" i="1"/>
  <c r="N39" i="1" s="1"/>
  <c r="O39" i="1" s="1"/>
  <c r="AD38" i="1"/>
  <c r="AF38" i="1" s="1"/>
  <c r="X38" i="1"/>
  <c r="Z38" i="1" s="1"/>
  <c r="O38" i="1"/>
  <c r="N38" i="1"/>
  <c r="L38" i="1"/>
  <c r="AD37" i="1"/>
  <c r="AF37" i="1" s="1"/>
  <c r="Z37" i="1"/>
  <c r="X37" i="1"/>
  <c r="N37" i="1"/>
  <c r="O37" i="1" s="1"/>
  <c r="L37" i="1"/>
  <c r="AD36" i="1"/>
  <c r="AF36" i="1" s="1"/>
  <c r="X36" i="1"/>
  <c r="Z36" i="1" s="1"/>
  <c r="L36" i="1"/>
  <c r="N36" i="1" s="1"/>
  <c r="O36" i="1" s="1"/>
  <c r="AF35" i="1"/>
  <c r="AD35" i="1"/>
  <c r="X35" i="1"/>
  <c r="Z35" i="1" s="1"/>
  <c r="L35" i="1"/>
  <c r="N35" i="1" s="1"/>
  <c r="O35" i="1" s="1"/>
  <c r="AD34" i="1"/>
  <c r="AF34" i="1" s="1"/>
  <c r="X34" i="1"/>
  <c r="Z34" i="1" s="1"/>
  <c r="O34" i="1"/>
  <c r="N34" i="1"/>
  <c r="L34" i="1"/>
  <c r="AD33" i="1"/>
  <c r="AF33" i="1" s="1"/>
  <c r="Z33" i="1"/>
  <c r="X33" i="1"/>
  <c r="N33" i="1"/>
  <c r="O33" i="1" s="1"/>
  <c r="L33" i="1"/>
  <c r="AD32" i="1"/>
  <c r="AF32" i="1" s="1"/>
  <c r="X32" i="1"/>
  <c r="Z32" i="1" s="1"/>
  <c r="L32" i="1"/>
  <c r="N32" i="1" s="1"/>
  <c r="O32" i="1" s="1"/>
  <c r="AF31" i="1"/>
  <c r="AD31" i="1"/>
  <c r="X31" i="1"/>
  <c r="Z31" i="1" s="1"/>
  <c r="P31" i="1"/>
  <c r="N31" i="1"/>
  <c r="O31" i="1" s="1"/>
  <c r="L31" i="1"/>
  <c r="AF30" i="1"/>
  <c r="AD30" i="1"/>
  <c r="Z30" i="1"/>
  <c r="X30" i="1"/>
  <c r="O30" i="1"/>
  <c r="L30" i="1"/>
  <c r="N30" i="1" s="1"/>
  <c r="AF29" i="1"/>
  <c r="AD29" i="1"/>
  <c r="X29" i="1"/>
  <c r="Z29" i="1" s="1"/>
  <c r="N29" i="1"/>
  <c r="O29" i="1" s="1"/>
  <c r="L29" i="1"/>
  <c r="AF28" i="1"/>
  <c r="AD28" i="1"/>
  <c r="Z28" i="1"/>
  <c r="X28" i="1"/>
  <c r="L28" i="1"/>
  <c r="N28" i="1" s="1"/>
  <c r="O28" i="1" s="1"/>
  <c r="AD27" i="1"/>
  <c r="AF27" i="1" s="1"/>
  <c r="Z27" i="1"/>
  <c r="X27" i="1"/>
  <c r="P27" i="1"/>
  <c r="N27" i="1"/>
  <c r="O27" i="1" s="1"/>
  <c r="L27" i="1"/>
  <c r="AD26" i="1"/>
  <c r="AF26" i="1" s="1"/>
  <c r="X26" i="1"/>
  <c r="Z26" i="1" s="1"/>
  <c r="L26" i="1"/>
  <c r="N26" i="1" s="1"/>
  <c r="O26" i="1" s="1"/>
  <c r="F26" i="1"/>
  <c r="AD25" i="1"/>
  <c r="AF25" i="1" s="1"/>
  <c r="X25" i="1"/>
  <c r="Z25" i="1" s="1"/>
  <c r="N25" i="1"/>
  <c r="O25" i="1" s="1"/>
  <c r="L25" i="1"/>
  <c r="AF24" i="1"/>
  <c r="AD24" i="1"/>
  <c r="Z24" i="1"/>
  <c r="X24" i="1"/>
  <c r="L24" i="1"/>
  <c r="N24" i="1" s="1"/>
  <c r="O24" i="1" s="1"/>
  <c r="AD23" i="1"/>
  <c r="AF23" i="1" s="1"/>
  <c r="X23" i="1"/>
  <c r="Z23" i="1" s="1"/>
  <c r="N23" i="1"/>
  <c r="O23" i="1" s="1"/>
  <c r="L23" i="1"/>
  <c r="AF22" i="1"/>
  <c r="AD22" i="1"/>
  <c r="Z22" i="1"/>
  <c r="X22" i="1"/>
  <c r="L22" i="1"/>
  <c r="N22" i="1" s="1"/>
  <c r="O22" i="1" s="1"/>
  <c r="AD21" i="1"/>
  <c r="AF21" i="1" s="1"/>
  <c r="X21" i="1"/>
  <c r="Z21" i="1" s="1"/>
  <c r="N21" i="1"/>
  <c r="O21" i="1" s="1"/>
  <c r="L21" i="1"/>
  <c r="AF20" i="1"/>
  <c r="AD20" i="1"/>
  <c r="Z20" i="1"/>
  <c r="X20" i="1"/>
  <c r="L20" i="1"/>
  <c r="N20" i="1" s="1"/>
  <c r="O20" i="1" s="1"/>
  <c r="AD19" i="1"/>
  <c r="AF19" i="1" s="1"/>
  <c r="X19" i="1"/>
  <c r="Z19" i="1" s="1"/>
  <c r="N19" i="1"/>
  <c r="O19" i="1" s="1"/>
  <c r="L19" i="1"/>
  <c r="AF18" i="1"/>
  <c r="AD18" i="1"/>
  <c r="Z18" i="1"/>
  <c r="X18" i="1"/>
  <c r="L18" i="1"/>
  <c r="N18" i="1" s="1"/>
  <c r="O18" i="1" s="1"/>
  <c r="AD17" i="1"/>
  <c r="AF17" i="1" s="1"/>
  <c r="X17" i="1"/>
  <c r="Z17" i="1" s="1"/>
  <c r="N17" i="1"/>
  <c r="O17" i="1" s="1"/>
  <c r="L17" i="1"/>
  <c r="AD16" i="1"/>
  <c r="AF16" i="1" s="1"/>
  <c r="Z16" i="1"/>
  <c r="X16" i="1"/>
  <c r="L16" i="1"/>
  <c r="N16" i="1" s="1"/>
  <c r="O16" i="1" s="1"/>
  <c r="AF15" i="1"/>
  <c r="AD15" i="1"/>
  <c r="X15" i="1"/>
  <c r="Z15" i="1" s="1"/>
  <c r="L15" i="1"/>
  <c r="N15" i="1" s="1"/>
  <c r="O15" i="1" s="1"/>
  <c r="AF14" i="1"/>
  <c r="AD14" i="1"/>
  <c r="X14" i="1"/>
  <c r="Z14" i="1" s="1"/>
  <c r="F14" i="1"/>
  <c r="L14" i="1" s="1"/>
  <c r="N14" i="1" s="1"/>
  <c r="O14" i="1" s="1"/>
  <c r="AF13" i="1"/>
  <c r="AD13" i="1"/>
  <c r="X13" i="1"/>
  <c r="Z13" i="1" s="1"/>
  <c r="L13" i="1"/>
  <c r="N13" i="1" s="1"/>
  <c r="O13" i="1" s="1"/>
  <c r="AD12" i="1"/>
  <c r="AF12" i="1" s="1"/>
  <c r="X12" i="1"/>
  <c r="Z12" i="1" s="1"/>
  <c r="N12" i="1"/>
  <c r="O12" i="1" s="1"/>
  <c r="L12" i="1"/>
  <c r="AD11" i="1"/>
  <c r="AF11" i="1" s="1"/>
  <c r="Z11" i="1"/>
  <c r="X11" i="1"/>
  <c r="L11" i="1"/>
  <c r="N11" i="1" s="1"/>
  <c r="O11" i="1" s="1"/>
  <c r="AD10" i="1"/>
  <c r="AF10" i="1" s="1"/>
  <c r="X10" i="1"/>
  <c r="Z10" i="1" s="1"/>
  <c r="N10" i="1"/>
  <c r="O10" i="1" s="1"/>
  <c r="L10" i="1"/>
  <c r="AF9" i="1"/>
  <c r="AD9" i="1"/>
  <c r="Z9" i="1"/>
  <c r="X9" i="1"/>
  <c r="L9" i="1"/>
  <c r="N9" i="1" s="1"/>
  <c r="O9" i="1" s="1"/>
  <c r="AD8" i="1"/>
  <c r="AF8" i="1" s="1"/>
  <c r="X8" i="1"/>
  <c r="Z8" i="1" s="1"/>
  <c r="N8" i="1"/>
  <c r="O8" i="1" s="1"/>
  <c r="L8" i="1"/>
  <c r="AF7" i="1"/>
  <c r="AD7" i="1"/>
  <c r="Z7" i="1"/>
  <c r="X7" i="1"/>
  <c r="L7" i="1"/>
  <c r="N7" i="1" s="1"/>
  <c r="O7" i="1" s="1"/>
  <c r="AD6" i="1"/>
  <c r="X6" i="1"/>
  <c r="X107" i="1" s="1"/>
  <c r="N6" i="1"/>
  <c r="L6" i="1"/>
  <c r="L109" i="1" s="1"/>
  <c r="M9" i="2" l="1"/>
  <c r="N4" i="2"/>
  <c r="N9" i="2" s="1"/>
  <c r="Z6" i="1"/>
  <c r="Z107" i="1" s="1"/>
  <c r="O44" i="1"/>
  <c r="N109" i="1"/>
  <c r="AD107" i="1"/>
  <c r="O6" i="1"/>
  <c r="AF6" i="1"/>
  <c r="AF107" i="1" s="1"/>
  <c r="O78" i="1"/>
</calcChain>
</file>

<file path=xl/sharedStrings.xml><?xml version="1.0" encoding="utf-8"?>
<sst xmlns="http://schemas.openxmlformats.org/spreadsheetml/2006/main" count="277" uniqueCount="150">
  <si>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</si>
  <si>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CONTROL DE ETIQUETAS</t>
  </si>
  <si>
    <t>Normal</t>
  </si>
  <si>
    <t>Urgente</t>
  </si>
  <si>
    <t>INSPECCION</t>
  </si>
  <si>
    <t>ETIQUETADO</t>
  </si>
  <si>
    <t>Fecha</t>
  </si>
  <si>
    <t>ID. DE TRABAJO</t>
  </si>
  <si>
    <t>Cliente</t>
  </si>
  <si>
    <t>TIPO DE TRABAJO</t>
  </si>
  <si>
    <t>P/L</t>
  </si>
  <si>
    <t>Piezas &lt; 0.5 kgs</t>
  </si>
  <si>
    <t>Piezas &gt; 0.5 kgs</t>
  </si>
  <si>
    <t>Precio</t>
  </si>
  <si>
    <t>Piezas &lt; 0.5 kgs urg.</t>
  </si>
  <si>
    <t>Piezas &gt; 0.5 kgs urg.</t>
  </si>
  <si>
    <t>Precio Urg.</t>
  </si>
  <si>
    <t>Etiquetas de pieza</t>
  </si>
  <si>
    <t>Etiquetas de Caja</t>
  </si>
  <si>
    <t>Total de Etiquetas</t>
  </si>
  <si>
    <t>DIF</t>
  </si>
  <si>
    <t>37*21 mm.</t>
  </si>
  <si>
    <t>47*35 mm.</t>
  </si>
  <si>
    <t>51*25 mm.</t>
  </si>
  <si>
    <t>102*76 mm.</t>
  </si>
  <si>
    <t>Fecha y Hora de Inicio</t>
  </si>
  <si>
    <t>Fecha y Hora de Término</t>
  </si>
  <si>
    <t>Tiempo de Proceso (hh:mm)</t>
  </si>
  <si>
    <t>PERSONAS</t>
  </si>
  <si>
    <t>Tiempo Total Inspección</t>
  </si>
  <si>
    <t>Tiempo Total de Proceso (hh:mm)</t>
  </si>
  <si>
    <t>Tiempo Total Etiquetado</t>
  </si>
  <si>
    <t>RL-906238343</t>
  </si>
  <si>
    <t>SH</t>
  </si>
  <si>
    <t>469G1270377490</t>
  </si>
  <si>
    <t>1270377478-LRD</t>
  </si>
  <si>
    <t>AFAD2480-GRIT</t>
  </si>
  <si>
    <t>475K0115046910</t>
  </si>
  <si>
    <t>475K0115046901</t>
  </si>
  <si>
    <t>475K0115046897</t>
  </si>
  <si>
    <t>475K0115046902</t>
  </si>
  <si>
    <t>475K0115046898</t>
  </si>
  <si>
    <t>475K0115046911</t>
  </si>
  <si>
    <t>475K0115046904</t>
  </si>
  <si>
    <t>475K0115046906</t>
  </si>
  <si>
    <t>475K0115046908</t>
  </si>
  <si>
    <t>475K0115046900</t>
  </si>
  <si>
    <t>475K0115046909</t>
  </si>
  <si>
    <t>475K0115046907</t>
  </si>
  <si>
    <t>475K0115046905</t>
  </si>
  <si>
    <t>47K0115046899</t>
  </si>
  <si>
    <t>475K0115046903</t>
  </si>
  <si>
    <t>411984-HP01</t>
  </si>
  <si>
    <t>475K0115044760</t>
  </si>
  <si>
    <t>411984-SOB</t>
  </si>
  <si>
    <t>1270376151-LRD</t>
  </si>
  <si>
    <t>411984-HP07-05</t>
  </si>
  <si>
    <t>1270377030-LRD</t>
  </si>
  <si>
    <t>1270378590-TOL</t>
  </si>
  <si>
    <t>411984-SOB-2</t>
  </si>
  <si>
    <t>475K0115054923</t>
  </si>
  <si>
    <t>475K011053159</t>
  </si>
  <si>
    <t>475K0115046904/SOB</t>
  </si>
  <si>
    <t>475K0115060266</t>
  </si>
  <si>
    <t>475K0115054922</t>
  </si>
  <si>
    <t>469G1270378875</t>
  </si>
  <si>
    <t xml:space="preserve"> </t>
  </si>
  <si>
    <t>475K0115054921</t>
  </si>
  <si>
    <t>1270378212-TOL</t>
  </si>
  <si>
    <t>412115-HP07</t>
  </si>
  <si>
    <t>489Q1270372310</t>
  </si>
  <si>
    <t>412115-HP01</t>
  </si>
  <si>
    <t>475K0115070894</t>
  </si>
  <si>
    <t>475K0115070898</t>
  </si>
  <si>
    <t>475K0115070896</t>
  </si>
  <si>
    <t>475K0115070895</t>
  </si>
  <si>
    <t>1270379548-TOL</t>
  </si>
  <si>
    <t>475K0115070897</t>
  </si>
  <si>
    <t>441M93951257</t>
  </si>
  <si>
    <t>441M93951880</t>
  </si>
  <si>
    <t>RL-906270434</t>
  </si>
  <si>
    <t>RL-906270433</t>
  </si>
  <si>
    <t>RL-906270436</t>
  </si>
  <si>
    <t>RL-906270438</t>
  </si>
  <si>
    <t>RL-906270439</t>
  </si>
  <si>
    <t>RL-906270437</t>
  </si>
  <si>
    <t>RL-906270435</t>
  </si>
  <si>
    <t>1270378869-LRD</t>
  </si>
  <si>
    <t>1270378726-LRD</t>
  </si>
  <si>
    <t>412115-HP05-06</t>
  </si>
  <si>
    <t>412115-SOB</t>
  </si>
  <si>
    <t>001411-I-THING</t>
  </si>
  <si>
    <t>475K0115064607</t>
  </si>
  <si>
    <t>475K0115064608</t>
  </si>
  <si>
    <t>475K0115064605</t>
  </si>
  <si>
    <t>475K0115064603</t>
  </si>
  <si>
    <t>475K0115064604</t>
  </si>
  <si>
    <t>475K0115064606</t>
  </si>
  <si>
    <t>475K0115064609</t>
  </si>
  <si>
    <t>475K0115062644</t>
  </si>
  <si>
    <t>475K0115064610</t>
  </si>
  <si>
    <t>93950579-AICM</t>
  </si>
  <si>
    <t>475K0115062643</t>
  </si>
  <si>
    <t>412584-HP05</t>
  </si>
  <si>
    <t>L</t>
  </si>
  <si>
    <t>412584-HP01-02</t>
  </si>
  <si>
    <t>1270380661-AICM</t>
  </si>
  <si>
    <t>1270381466-TOL</t>
  </si>
  <si>
    <t>1270380489-AICM</t>
  </si>
  <si>
    <t>RL-906286470</t>
  </si>
  <si>
    <t>1270377198-AICM</t>
  </si>
  <si>
    <t>RL-906289633</t>
  </si>
  <si>
    <t>RL-906286469</t>
  </si>
  <si>
    <t>RL-906286471</t>
  </si>
  <si>
    <t>1270377199-AICM</t>
  </si>
  <si>
    <t>RL-906286468</t>
  </si>
  <si>
    <t>RL-906286467</t>
  </si>
  <si>
    <t>1270379762-AICM</t>
  </si>
  <si>
    <t>1270380816-AICM</t>
  </si>
  <si>
    <t>475K0115075330</t>
  </si>
  <si>
    <t>475K0115075329</t>
  </si>
  <si>
    <t>413150-HP07</t>
  </si>
  <si>
    <t>413150-HP01</t>
  </si>
  <si>
    <t>303860-KABLA</t>
  </si>
  <si>
    <t>413153-HP01</t>
  </si>
  <si>
    <t>413153-07-05-2</t>
  </si>
  <si>
    <t>RL-906301263</t>
  </si>
  <si>
    <t>RL-906301264</t>
  </si>
  <si>
    <t>RL-906301265</t>
  </si>
  <si>
    <t>RL-906301266</t>
  </si>
  <si>
    <t>AFAD2496-GRIT</t>
  </si>
  <si>
    <t>4131253-SOB</t>
  </si>
  <si>
    <t>TOTAL</t>
  </si>
  <si>
    <t>No</t>
  </si>
  <si>
    <t>TIPO DE ACONDICIONADO</t>
  </si>
  <si>
    <t>SOLICITUD DE ACONDICIONADO</t>
  </si>
  <si>
    <t>PIEZAS</t>
  </si>
  <si>
    <t>ETIQUETAS</t>
  </si>
  <si>
    <t>Prioridad E/N/U</t>
  </si>
  <si>
    <t>H.H. TOTALES</t>
  </si>
  <si>
    <t>H.H. A FACTURAR</t>
  </si>
  <si>
    <t>102*51 mm.</t>
  </si>
  <si>
    <t>ETIQUETADO POR PIEZA</t>
  </si>
  <si>
    <t>SH230402</t>
  </si>
  <si>
    <t>NORMAL</t>
  </si>
  <si>
    <t>SH230404</t>
  </si>
  <si>
    <t>SH230405</t>
  </si>
  <si>
    <t>SH230403</t>
  </si>
  <si>
    <t>MENOS EMERG ETI</t>
  </si>
  <si>
    <t>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</si>
</sst>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9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44546A"/>
        <bgColor rgb="FF44546A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8" xfId="0" quotePrefix="1" applyFont="1" applyFill="1" applyBorder="1" applyAlignment="1">
      <alignment horizontal="center" wrapText="1"/>
    </xf>
    <xf numFmtId="0" fontId="5" fillId="6" borderId="8" xfId="0" quotePrefix="1" applyFont="1" applyFill="1" applyBorder="1" applyAlignment="1">
      <alignment horizontal="center" wrapText="1"/>
    </xf>
    <xf numFmtId="0" fontId="5" fillId="2" borderId="8" xfId="0" quotePrefix="1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5" fillId="8" borderId="8" xfId="0" quotePrefix="1" applyFont="1" applyFill="1" applyBorder="1" applyAlignment="1">
      <alignment horizontal="center" wrapText="1"/>
    </xf>
    <xf numFmtId="0" fontId="5" fillId="3" borderId="8" xfId="0" quotePrefix="1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wrapText="1"/>
    </xf>
    <xf numFmtId="0" fontId="5" fillId="11" borderId="12" xfId="0" applyFont="1" applyFill="1" applyBorder="1" applyAlignment="1">
      <alignment horizontal="center" wrapText="1"/>
    </xf>
    <xf numFmtId="0" fontId="5" fillId="11" borderId="13" xfId="0" applyFont="1" applyFill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5" fillId="11" borderId="14" xfId="0" applyFont="1" applyFill="1" applyBorder="1" applyAlignment="1">
      <alignment horizontal="center" wrapText="1"/>
    </xf>
    <xf numFmtId="0" fontId="5" fillId="11" borderId="15" xfId="0" applyFont="1" applyFill="1" applyBorder="1" applyAlignment="1">
      <alignment horizontal="center" wrapText="1"/>
    </xf>
    <xf numFmtId="14" fontId="2" fillId="0" borderId="8" xfId="0" applyNumberFormat="1" applyFont="1" applyBorder="1" applyAlignment="1">
      <alignment horizontal="center"/>
    </xf>
    <xf numFmtId="0" fontId="2" fillId="12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6" borderId="8" xfId="0" applyFont="1" applyFill="1" applyBorder="1"/>
    <xf numFmtId="0" fontId="2" fillId="2" borderId="8" xfId="0" applyFont="1" applyFill="1" applyBorder="1"/>
    <xf numFmtId="0" fontId="2" fillId="7" borderId="8" xfId="0" applyFont="1" applyFill="1" applyBorder="1"/>
    <xf numFmtId="0" fontId="2" fillId="8" borderId="8" xfId="0" applyFont="1" applyFill="1" applyBorder="1"/>
    <xf numFmtId="0" fontId="2" fillId="3" borderId="8" xfId="0" applyFont="1" applyFill="1" applyBorder="1"/>
    <xf numFmtId="0" fontId="2" fillId="9" borderId="8" xfId="0" applyFont="1" applyFill="1" applyBorder="1"/>
    <xf numFmtId="3" fontId="2" fillId="0" borderId="8" xfId="0" applyNumberFormat="1" applyFont="1" applyBorder="1"/>
    <xf numFmtId="3" fontId="5" fillId="0" borderId="0" xfId="0" applyNumberFormat="1" applyFont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22" fontId="2" fillId="0" borderId="11" xfId="0" applyNumberFormat="1" applyFont="1" applyBorder="1" applyAlignment="1">
      <alignment horizontal="center" wrapText="1"/>
    </xf>
    <xf numFmtId="22" fontId="2" fillId="0" borderId="17" xfId="0" applyNumberFormat="1" applyFont="1" applyBorder="1" applyAlignment="1">
      <alignment horizontal="center" wrapText="1"/>
    </xf>
    <xf numFmtId="20" fontId="2" fillId="13" borderId="15" xfId="0" applyNumberFormat="1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" fillId="0" borderId="18" xfId="0" applyFont="1" applyBorder="1" applyAlignment="1">
      <alignment wrapText="1"/>
    </xf>
    <xf numFmtId="22" fontId="2" fillId="0" borderId="14" xfId="0" applyNumberFormat="1" applyFont="1" applyBorder="1" applyAlignment="1">
      <alignment horizontal="center" wrapText="1"/>
    </xf>
    <xf numFmtId="20" fontId="2" fillId="13" borderId="14" xfId="0" applyNumberFormat="1" applyFont="1" applyFill="1" applyBorder="1" applyAlignment="1">
      <alignment horizontal="center" wrapText="1"/>
    </xf>
    <xf numFmtId="14" fontId="0" fillId="0" borderId="8" xfId="0" applyNumberFormat="1" applyBorder="1"/>
    <xf numFmtId="0" fontId="1" fillId="0" borderId="8" xfId="0" applyFont="1" applyBorder="1"/>
    <xf numFmtId="14" fontId="2" fillId="0" borderId="8" xfId="0" applyNumberFormat="1" applyFont="1" applyBorder="1" applyAlignment="1">
      <alignment horizontal="center" wrapText="1"/>
    </xf>
    <xf numFmtId="0" fontId="5" fillId="12" borderId="8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center" wrapText="1"/>
    </xf>
    <xf numFmtId="0" fontId="5" fillId="8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14" fontId="2" fillId="12" borderId="8" xfId="0" applyNumberFormat="1" applyFont="1" applyFill="1" applyBorder="1" applyAlignment="1">
      <alignment horizontal="center" wrapText="1"/>
    </xf>
    <xf numFmtId="3" fontId="2" fillId="7" borderId="8" xfId="0" applyNumberFormat="1" applyFont="1" applyFill="1" applyBorder="1"/>
    <xf numFmtId="0" fontId="8" fillId="0" borderId="11" xfId="0" applyFont="1" applyBorder="1" applyAlignment="1">
      <alignment horizontal="center"/>
    </xf>
    <xf numFmtId="21" fontId="8" fillId="0" borderId="11" xfId="0" applyNumberFormat="1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3" fontId="2" fillId="0" borderId="0" xfId="0" applyNumberFormat="1" applyFont="1"/>
    <xf numFmtId="3" fontId="6" fillId="0" borderId="1" xfId="0" applyNumberFormat="1" applyFont="1" applyBorder="1" applyAlignment="1">
      <alignment horizontal="center"/>
    </xf>
    <xf numFmtId="3" fontId="6" fillId="13" borderId="11" xfId="0" applyNumberFormat="1" applyFont="1" applyFill="1" applyBorder="1" applyAlignment="1">
      <alignment horizontal="center"/>
    </xf>
    <xf numFmtId="3" fontId="6" fillId="13" borderId="1" xfId="0" applyNumberFormat="1" applyFont="1" applyFill="1" applyBorder="1" applyAlignment="1">
      <alignment horizontal="center"/>
    </xf>
    <xf numFmtId="3" fontId="6" fillId="13" borderId="19" xfId="0" applyNumberFormat="1" applyFont="1" applyFill="1" applyBorder="1" applyAlignment="1">
      <alignment horizontal="center"/>
    </xf>
    <xf numFmtId="2" fontId="2" fillId="0" borderId="0" xfId="0" applyNumberFormat="1" applyFont="1"/>
    <xf numFmtId="1" fontId="2" fillId="0" borderId="0" xfId="0" applyNumberFormat="1" applyFont="1"/>
    <xf numFmtId="0" fontId="5" fillId="11" borderId="8" xfId="0" applyFont="1" applyFill="1" applyBorder="1" applyAlignment="1">
      <alignment horizontal="center" wrapText="1"/>
    </xf>
    <xf numFmtId="0" fontId="5" fillId="11" borderId="8" xfId="0" quotePrefix="1" applyFont="1" applyFill="1" applyBorder="1" applyAlignment="1">
      <alignment horizontal="center" wrapText="1"/>
    </xf>
    <xf numFmtId="2" fontId="5" fillId="11" borderId="8" xfId="0" quotePrefix="1" applyNumberFormat="1" applyFont="1" applyFill="1" applyBorder="1" applyAlignment="1">
      <alignment horizontal="center" wrapText="1"/>
    </xf>
    <xf numFmtId="2" fontId="5" fillId="11" borderId="8" xfId="0" applyNumberFormat="1" applyFont="1" applyFill="1" applyBorder="1" applyAlignment="1">
      <alignment horizontal="center" wrapText="1"/>
    </xf>
    <xf numFmtId="1" fontId="5" fillId="11" borderId="8" xfId="0" applyNumberFormat="1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9" fillId="10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22" fontId="2" fillId="0" borderId="8" xfId="0" applyNumberFormat="1" applyFont="1" applyBorder="1" applyAlignment="1">
      <alignment horizontal="center"/>
    </xf>
    <xf numFmtId="20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CCBD-E0AF-4B9D-AEE8-2DCCBBEBD87C}">
  <dimension ref="A1:AF620"/>
  <sheetViews>
    <sheetView tabSelected="1" topLeftCell="H89" workbookViewId="0">
      <selection activeCell="I111" sqref="I111"/>
    </sheetView>
  </sheetViews>
  <sheetFormatPr baseColWidth="10" defaultColWidth="14.42578125" defaultRowHeight="15" x14ac:dyDescent="0.25"/>
  <cols>
    <col min="1" max="1" width="11.42578125" customWidth="1"/>
    <col min="2" max="2" width="23.140625" customWidth="1"/>
    <col min="3" max="3" width="11.42578125" customWidth="1"/>
    <col min="4" max="4" width="19.85546875" hidden="1" customWidth="1"/>
    <col min="5" max="14" width="11.42578125" customWidth="1"/>
    <col min="15" max="15" width="8.5703125" customWidth="1"/>
    <col min="16" max="18" width="11.42578125" customWidth="1"/>
    <col min="19" max="19" width="14" customWidth="1"/>
    <col min="22" max="23" width="16.28515625" bestFit="1" customWidth="1"/>
    <col min="28" max="28" width="16.28515625" bestFit="1" customWidth="1"/>
    <col min="29" max="29" width="20.5703125" customWidth="1"/>
  </cols>
  <sheetData>
    <row r="1" spans="1:32" ht="15.75" thickBot="1" x14ac:dyDescent="0.3">
      <c r="B1" s="1" t="s">
        <v>0</v>
      </c>
    </row>
    <row r="2" spans="1:32" ht="16.5" thickBot="1" x14ac:dyDescent="0.3">
      <c r="A2" s="2"/>
      <c r="B2" s="2"/>
      <c r="C2" s="2"/>
      <c r="D2" s="2"/>
      <c r="E2" s="2"/>
      <c r="F2" s="81" t="s">
        <v>1</v>
      </c>
      <c r="G2" s="82"/>
      <c r="H2" s="82"/>
      <c r="I2" s="82"/>
      <c r="J2" s="82"/>
      <c r="K2" s="83"/>
      <c r="L2" s="2"/>
      <c r="M2" s="2"/>
      <c r="N2" s="2"/>
    </row>
    <row r="3" spans="1:32" ht="15.75" thickBot="1" x14ac:dyDescent="0.3">
      <c r="A3" s="3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</row>
    <row r="4" spans="1:32" ht="16.5" thickBot="1" x14ac:dyDescent="0.3">
      <c r="A4" s="4"/>
      <c r="B4" s="4"/>
      <c r="C4" s="4"/>
      <c r="D4" s="4"/>
      <c r="E4" s="4"/>
      <c r="F4" s="84" t="s">
        <v>2</v>
      </c>
      <c r="G4" s="85"/>
      <c r="H4" s="86"/>
      <c r="I4" s="87" t="s">
        <v>3</v>
      </c>
      <c r="J4" s="85"/>
      <c r="K4" s="86"/>
      <c r="L4" s="2"/>
      <c r="M4" s="2"/>
      <c r="N4" s="2"/>
      <c r="P4" s="85"/>
      <c r="Q4" s="85"/>
      <c r="R4" s="85"/>
      <c r="S4" s="85"/>
      <c r="V4" s="78" t="s">
        <v>4</v>
      </c>
      <c r="W4" s="79"/>
      <c r="X4" s="79"/>
      <c r="Y4" s="79"/>
      <c r="Z4" s="80"/>
      <c r="AA4" s="5"/>
      <c r="AB4" s="78" t="s">
        <v>5</v>
      </c>
      <c r="AC4" s="79"/>
      <c r="AD4" s="79"/>
      <c r="AE4" s="79"/>
      <c r="AF4" s="80"/>
    </row>
    <row r="5" spans="1:32" ht="39.75" thickBot="1" x14ac:dyDescent="0.3">
      <c r="A5" s="6" t="s">
        <v>6</v>
      </c>
      <c r="B5" s="6" t="s">
        <v>7</v>
      </c>
      <c r="C5" s="6" t="s">
        <v>8</v>
      </c>
      <c r="D5" s="7" t="s">
        <v>9</v>
      </c>
      <c r="E5" s="6" t="s">
        <v>10</v>
      </c>
      <c r="F5" s="8" t="s">
        <v>11</v>
      </c>
      <c r="G5" s="9" t="s">
        <v>12</v>
      </c>
      <c r="H5" s="10" t="s">
        <v>13</v>
      </c>
      <c r="I5" s="11" t="s">
        <v>14</v>
      </c>
      <c r="J5" s="12" t="s">
        <v>15</v>
      </c>
      <c r="K5" s="13" t="s">
        <v>16</v>
      </c>
      <c r="L5" s="14" t="s">
        <v>17</v>
      </c>
      <c r="M5" s="14" t="s">
        <v>18</v>
      </c>
      <c r="N5" s="14" t="s">
        <v>19</v>
      </c>
      <c r="O5" s="15" t="s">
        <v>20</v>
      </c>
      <c r="P5" s="16" t="s">
        <v>21</v>
      </c>
      <c r="Q5" s="16" t="s">
        <v>22</v>
      </c>
      <c r="R5" s="16" t="s">
        <v>23</v>
      </c>
      <c r="S5" s="16" t="s">
        <v>24</v>
      </c>
      <c r="V5" s="17" t="s">
        <v>25</v>
      </c>
      <c r="W5" s="18" t="s">
        <v>26</v>
      </c>
      <c r="X5" s="18" t="s">
        <v>27</v>
      </c>
      <c r="Y5" s="19" t="s">
        <v>28</v>
      </c>
      <c r="Z5" s="17" t="s">
        <v>29</v>
      </c>
      <c r="AA5" s="20"/>
      <c r="AB5" s="21" t="s">
        <v>25</v>
      </c>
      <c r="AC5" s="21" t="s">
        <v>26</v>
      </c>
      <c r="AD5" s="21" t="s">
        <v>30</v>
      </c>
      <c r="AE5" s="21" t="s">
        <v>28</v>
      </c>
      <c r="AF5" s="22" t="s">
        <v>31</v>
      </c>
    </row>
    <row r="6" spans="1:32" ht="15.75" thickBot="1" x14ac:dyDescent="0.3">
      <c r="A6" s="23">
        <v>45016</v>
      </c>
      <c r="B6" s="24" t="s">
        <v>32</v>
      </c>
      <c r="C6" s="25" t="s">
        <v>33</v>
      </c>
      <c r="D6" s="25"/>
      <c r="E6" s="25"/>
      <c r="F6" s="26">
        <v>11</v>
      </c>
      <c r="G6" s="27"/>
      <c r="H6" s="28"/>
      <c r="I6" s="29"/>
      <c r="J6" s="30"/>
      <c r="K6" s="31"/>
      <c r="L6" s="32">
        <f t="shared" ref="L6:L69" si="0">SUM(F6:K6)</f>
        <v>11</v>
      </c>
      <c r="M6" s="32">
        <v>0</v>
      </c>
      <c r="N6" s="32">
        <f t="shared" ref="N6:N69" si="1">+L6+M6</f>
        <v>11</v>
      </c>
      <c r="O6" s="33">
        <f t="shared" ref="O6:O69" si="2">+N6-P6-Q6-R6-S6</f>
        <v>0</v>
      </c>
      <c r="P6" s="34">
        <v>0</v>
      </c>
      <c r="Q6" s="35">
        <v>0</v>
      </c>
      <c r="R6" s="35">
        <v>11</v>
      </c>
      <c r="S6" s="35">
        <v>0</v>
      </c>
      <c r="V6" s="36">
        <v>45016.381944444445</v>
      </c>
      <c r="W6" s="37">
        <v>45016.383333333331</v>
      </c>
      <c r="X6" s="38">
        <f t="shared" ref="X6:X69" si="3">+W6-V6</f>
        <v>1.3888888861401938E-3</v>
      </c>
      <c r="Y6" s="39">
        <v>1</v>
      </c>
      <c r="Z6" s="38">
        <f t="shared" ref="Z6:Z69" si="4">+Y6*X6</f>
        <v>1.3888888861401938E-3</v>
      </c>
      <c r="AA6" s="40"/>
      <c r="AB6" s="41">
        <v>45016.743055555555</v>
      </c>
      <c r="AC6" s="41">
        <v>45016.75</v>
      </c>
      <c r="AD6" s="42">
        <f t="shared" ref="AD6:AD69" si="5">+AC6-AB6</f>
        <v>6.9444444452528842E-3</v>
      </c>
      <c r="AE6" s="39">
        <v>1</v>
      </c>
      <c r="AF6" s="42">
        <f t="shared" ref="AF6:AF69" si="6">+AE6*AD6</f>
        <v>6.9444444452528842E-3</v>
      </c>
    </row>
    <row r="7" spans="1:32" ht="16.5" customHeight="1" thickBot="1" x14ac:dyDescent="0.3">
      <c r="A7" s="23">
        <v>45019</v>
      </c>
      <c r="B7" s="24" t="s">
        <v>34</v>
      </c>
      <c r="C7" s="25" t="s">
        <v>33</v>
      </c>
      <c r="D7" s="25"/>
      <c r="E7" s="25"/>
      <c r="F7" s="26">
        <v>4</v>
      </c>
      <c r="G7" s="27"/>
      <c r="H7" s="28"/>
      <c r="I7" s="29"/>
      <c r="J7" s="30"/>
      <c r="K7" s="31"/>
      <c r="L7" s="32">
        <f t="shared" si="0"/>
        <v>4</v>
      </c>
      <c r="M7" s="32">
        <v>0</v>
      </c>
      <c r="N7" s="32">
        <f t="shared" si="1"/>
        <v>4</v>
      </c>
      <c r="O7" s="33">
        <f t="shared" si="2"/>
        <v>0</v>
      </c>
      <c r="P7" s="34">
        <v>0</v>
      </c>
      <c r="Q7" s="35">
        <v>4</v>
      </c>
      <c r="R7" s="35">
        <v>0</v>
      </c>
      <c r="S7" s="35">
        <v>0</v>
      </c>
      <c r="V7" s="36">
        <v>45019.555555555555</v>
      </c>
      <c r="W7" s="37">
        <v>45019.556944444441</v>
      </c>
      <c r="X7" s="38">
        <f t="shared" si="3"/>
        <v>1.3888888861401938E-3</v>
      </c>
      <c r="Y7" s="39">
        <v>1</v>
      </c>
      <c r="Z7" s="38">
        <f t="shared" si="4"/>
        <v>1.3888888861401938E-3</v>
      </c>
      <c r="AA7" s="40"/>
      <c r="AB7" s="41">
        <v>45019.666666666664</v>
      </c>
      <c r="AC7" s="41">
        <v>45019.668749999997</v>
      </c>
      <c r="AD7" s="42">
        <f t="shared" si="5"/>
        <v>2.0833333328482695E-3</v>
      </c>
      <c r="AE7" s="39">
        <v>1</v>
      </c>
      <c r="AF7" s="42">
        <f t="shared" si="6"/>
        <v>2.0833333328482695E-3</v>
      </c>
    </row>
    <row r="8" spans="1:32" ht="16.5" customHeight="1" thickBot="1" x14ac:dyDescent="0.3">
      <c r="A8" s="23">
        <v>45019</v>
      </c>
      <c r="B8" s="24" t="s">
        <v>35</v>
      </c>
      <c r="C8" s="25" t="s">
        <v>33</v>
      </c>
      <c r="D8" s="25"/>
      <c r="E8" s="25"/>
      <c r="F8" s="26">
        <v>2</v>
      </c>
      <c r="G8" s="27"/>
      <c r="H8" s="28"/>
      <c r="I8" s="29"/>
      <c r="J8" s="30"/>
      <c r="K8" s="31"/>
      <c r="L8" s="32">
        <f t="shared" si="0"/>
        <v>2</v>
      </c>
      <c r="M8" s="32">
        <v>0</v>
      </c>
      <c r="N8" s="32">
        <f t="shared" si="1"/>
        <v>2</v>
      </c>
      <c r="O8" s="33">
        <f t="shared" si="2"/>
        <v>0</v>
      </c>
      <c r="P8" s="34">
        <v>0</v>
      </c>
      <c r="Q8" s="35">
        <v>1</v>
      </c>
      <c r="R8" s="35">
        <v>0</v>
      </c>
      <c r="S8" s="35">
        <v>1</v>
      </c>
      <c r="V8" s="36">
        <v>45019.541666666664</v>
      </c>
      <c r="W8" s="37">
        <v>45019.545138888891</v>
      </c>
      <c r="X8" s="38">
        <f t="shared" si="3"/>
        <v>3.4722222262644209E-3</v>
      </c>
      <c r="Y8" s="39">
        <v>1</v>
      </c>
      <c r="Z8" s="38">
        <f t="shared" si="4"/>
        <v>3.4722222262644209E-3</v>
      </c>
      <c r="AA8" s="40"/>
      <c r="AB8" s="41">
        <v>45019.668055555558</v>
      </c>
      <c r="AC8" s="41">
        <v>45019.743055555555</v>
      </c>
      <c r="AD8" s="42">
        <f t="shared" si="5"/>
        <v>7.4999999997089617E-2</v>
      </c>
      <c r="AE8" s="39">
        <v>2</v>
      </c>
      <c r="AF8" s="42">
        <f t="shared" si="6"/>
        <v>0.14999999999417923</v>
      </c>
    </row>
    <row r="9" spans="1:32" ht="15.75" thickBot="1" x14ac:dyDescent="0.3">
      <c r="A9" s="23">
        <v>45019</v>
      </c>
      <c r="B9" s="24" t="s">
        <v>36</v>
      </c>
      <c r="C9" s="25" t="s">
        <v>33</v>
      </c>
      <c r="D9" s="25"/>
      <c r="E9" s="25"/>
      <c r="F9" s="26">
        <v>200</v>
      </c>
      <c r="G9" s="27"/>
      <c r="H9" s="28"/>
      <c r="I9" s="29"/>
      <c r="J9" s="30"/>
      <c r="K9" s="31"/>
      <c r="L9" s="32">
        <f t="shared" si="0"/>
        <v>200</v>
      </c>
      <c r="M9" s="32">
        <v>0</v>
      </c>
      <c r="N9" s="32">
        <f t="shared" si="1"/>
        <v>200</v>
      </c>
      <c r="O9" s="33">
        <f t="shared" si="2"/>
        <v>0</v>
      </c>
      <c r="P9" s="34">
        <v>0</v>
      </c>
      <c r="Q9" s="35">
        <v>200</v>
      </c>
      <c r="R9" s="35">
        <v>0</v>
      </c>
      <c r="S9" s="35">
        <v>0</v>
      </c>
      <c r="V9" s="36">
        <v>45019.548611111109</v>
      </c>
      <c r="W9" s="37">
        <v>45019.552083333336</v>
      </c>
      <c r="X9" s="38">
        <f t="shared" si="3"/>
        <v>3.4722222262644209E-3</v>
      </c>
      <c r="Y9" s="39">
        <v>1</v>
      </c>
      <c r="Z9" s="38">
        <f t="shared" si="4"/>
        <v>3.4722222262644209E-3</v>
      </c>
      <c r="AA9" s="40"/>
      <c r="AB9" s="41">
        <v>45019.67083333333</v>
      </c>
      <c r="AC9" s="41">
        <v>45019.690972222219</v>
      </c>
      <c r="AD9" s="42">
        <f t="shared" si="5"/>
        <v>2.0138888889050577E-2</v>
      </c>
      <c r="AE9" s="39">
        <v>1</v>
      </c>
      <c r="AF9" s="42">
        <f t="shared" si="6"/>
        <v>2.0138888889050577E-2</v>
      </c>
    </row>
    <row r="10" spans="1:32" ht="15.75" thickBot="1" x14ac:dyDescent="0.3">
      <c r="A10" s="23">
        <v>45021</v>
      </c>
      <c r="B10" s="24" t="s">
        <v>37</v>
      </c>
      <c r="C10" s="25" t="s">
        <v>33</v>
      </c>
      <c r="D10" s="25"/>
      <c r="E10" s="25"/>
      <c r="F10" s="26">
        <v>47</v>
      </c>
      <c r="G10" s="27"/>
      <c r="H10" s="28"/>
      <c r="I10" s="29"/>
      <c r="J10" s="30"/>
      <c r="K10" s="31"/>
      <c r="L10" s="32">
        <f t="shared" si="0"/>
        <v>47</v>
      </c>
      <c r="M10" s="32">
        <v>0</v>
      </c>
      <c r="N10" s="32">
        <f t="shared" si="1"/>
        <v>47</v>
      </c>
      <c r="O10" s="33">
        <f t="shared" si="2"/>
        <v>0</v>
      </c>
      <c r="P10" s="34">
        <v>0</v>
      </c>
      <c r="Q10" s="35">
        <v>47</v>
      </c>
      <c r="R10" s="35">
        <v>0</v>
      </c>
      <c r="S10" s="35">
        <v>0</v>
      </c>
      <c r="V10" s="36">
        <v>45021.308333333334</v>
      </c>
      <c r="W10" s="37">
        <v>45021.311111111114</v>
      </c>
      <c r="X10" s="38">
        <f t="shared" si="3"/>
        <v>2.7777777795563452E-3</v>
      </c>
      <c r="Y10" s="39">
        <v>1</v>
      </c>
      <c r="Z10" s="38">
        <f t="shared" si="4"/>
        <v>2.7777777795563452E-3</v>
      </c>
      <c r="AA10" s="40"/>
      <c r="AB10" s="41">
        <v>45021.654861111114</v>
      </c>
      <c r="AC10" s="41">
        <v>45021.658333333333</v>
      </c>
      <c r="AD10" s="42">
        <f t="shared" si="5"/>
        <v>3.4722222189884633E-3</v>
      </c>
      <c r="AE10" s="39">
        <v>1</v>
      </c>
      <c r="AF10" s="42">
        <f t="shared" si="6"/>
        <v>3.4722222189884633E-3</v>
      </c>
    </row>
    <row r="11" spans="1:32" ht="15.75" thickBot="1" x14ac:dyDescent="0.3">
      <c r="A11" s="23">
        <v>45021</v>
      </c>
      <c r="B11" s="24" t="s">
        <v>38</v>
      </c>
      <c r="C11" s="25" t="s">
        <v>33</v>
      </c>
      <c r="D11" s="25"/>
      <c r="E11" s="25"/>
      <c r="F11" s="26">
        <v>37</v>
      </c>
      <c r="G11" s="27"/>
      <c r="H11" s="28"/>
      <c r="I11" s="29"/>
      <c r="J11" s="30"/>
      <c r="K11" s="31"/>
      <c r="L11" s="32">
        <f t="shared" si="0"/>
        <v>37</v>
      </c>
      <c r="M11" s="32">
        <v>0</v>
      </c>
      <c r="N11" s="32">
        <f t="shared" si="1"/>
        <v>37</v>
      </c>
      <c r="O11" s="33">
        <f t="shared" si="2"/>
        <v>0</v>
      </c>
      <c r="P11" s="34">
        <v>0</v>
      </c>
      <c r="Q11" s="35">
        <v>37</v>
      </c>
      <c r="R11" s="35">
        <v>0</v>
      </c>
      <c r="S11" s="35">
        <v>0</v>
      </c>
      <c r="V11" s="36">
        <v>45021.298611111109</v>
      </c>
      <c r="W11" s="37">
        <v>45021.300694444442</v>
      </c>
      <c r="X11" s="38">
        <f t="shared" si="3"/>
        <v>2.0833333328482695E-3</v>
      </c>
      <c r="Y11" s="39">
        <v>1</v>
      </c>
      <c r="Z11" s="38">
        <f t="shared" si="4"/>
        <v>2.0833333328482695E-3</v>
      </c>
      <c r="AA11" s="40"/>
      <c r="AB11" s="41">
        <v>45021.634027777778</v>
      </c>
      <c r="AC11" s="41">
        <v>45021.637499999997</v>
      </c>
      <c r="AD11" s="42">
        <f t="shared" si="5"/>
        <v>3.4722222189884633E-3</v>
      </c>
      <c r="AE11" s="39">
        <v>1</v>
      </c>
      <c r="AF11" s="42">
        <f t="shared" si="6"/>
        <v>3.4722222189884633E-3</v>
      </c>
    </row>
    <row r="12" spans="1:32" ht="15.75" thickBot="1" x14ac:dyDescent="0.3">
      <c r="A12" s="23">
        <v>45021</v>
      </c>
      <c r="B12" s="24" t="s">
        <v>39</v>
      </c>
      <c r="C12" s="25" t="s">
        <v>33</v>
      </c>
      <c r="D12" s="25"/>
      <c r="E12" s="25"/>
      <c r="F12" s="26">
        <v>74</v>
      </c>
      <c r="G12" s="27"/>
      <c r="H12" s="28"/>
      <c r="I12" s="29"/>
      <c r="J12" s="30"/>
      <c r="K12" s="31"/>
      <c r="L12" s="32">
        <f t="shared" si="0"/>
        <v>74</v>
      </c>
      <c r="M12" s="32">
        <v>0</v>
      </c>
      <c r="N12" s="32">
        <f t="shared" si="1"/>
        <v>74</v>
      </c>
      <c r="O12" s="33">
        <f t="shared" si="2"/>
        <v>0</v>
      </c>
      <c r="P12" s="34">
        <v>0</v>
      </c>
      <c r="Q12" s="35">
        <v>74</v>
      </c>
      <c r="R12" s="35">
        <v>0</v>
      </c>
      <c r="S12" s="35">
        <v>0</v>
      </c>
      <c r="V12" s="36">
        <v>45021.311111111114</v>
      </c>
      <c r="W12" s="37">
        <v>45021.323611111111</v>
      </c>
      <c r="X12" s="38">
        <f t="shared" si="3"/>
        <v>1.2499999997089617E-2</v>
      </c>
      <c r="Y12" s="39">
        <v>1</v>
      </c>
      <c r="Z12" s="38">
        <f t="shared" si="4"/>
        <v>1.2499999997089617E-2</v>
      </c>
      <c r="AA12" s="40"/>
      <c r="AB12" s="41">
        <v>45021.661111111112</v>
      </c>
      <c r="AC12" s="41">
        <v>45021.665277777778</v>
      </c>
      <c r="AD12" s="42">
        <f t="shared" si="5"/>
        <v>4.166666665696539E-3</v>
      </c>
      <c r="AE12" s="39">
        <v>1</v>
      </c>
      <c r="AF12" s="42">
        <f t="shared" si="6"/>
        <v>4.166666665696539E-3</v>
      </c>
    </row>
    <row r="13" spans="1:32" ht="15.75" thickBot="1" x14ac:dyDescent="0.3">
      <c r="A13" s="23">
        <v>45021</v>
      </c>
      <c r="B13" s="24" t="s">
        <v>40</v>
      </c>
      <c r="C13" s="25" t="s">
        <v>33</v>
      </c>
      <c r="D13" s="25"/>
      <c r="E13" s="25"/>
      <c r="F13" s="26">
        <v>46</v>
      </c>
      <c r="G13" s="27"/>
      <c r="H13" s="28"/>
      <c r="I13" s="29"/>
      <c r="J13" s="30"/>
      <c r="K13" s="31"/>
      <c r="L13" s="32">
        <f t="shared" si="0"/>
        <v>46</v>
      </c>
      <c r="M13" s="32">
        <v>0</v>
      </c>
      <c r="N13" s="32">
        <f t="shared" si="1"/>
        <v>46</v>
      </c>
      <c r="O13" s="33">
        <f t="shared" si="2"/>
        <v>0</v>
      </c>
      <c r="P13" s="34">
        <v>0</v>
      </c>
      <c r="Q13" s="35">
        <v>46</v>
      </c>
      <c r="R13" s="35">
        <v>0</v>
      </c>
      <c r="S13" s="35">
        <v>0</v>
      </c>
      <c r="V13" s="36">
        <v>45021.302083333336</v>
      </c>
      <c r="W13" s="37">
        <v>45021.304166666669</v>
      </c>
      <c r="X13" s="38">
        <f t="shared" si="3"/>
        <v>2.0833333328482695E-3</v>
      </c>
      <c r="Y13" s="39">
        <v>1</v>
      </c>
      <c r="Z13" s="38">
        <f t="shared" si="4"/>
        <v>2.0833333328482695E-3</v>
      </c>
      <c r="AA13" s="40"/>
      <c r="AB13" s="41">
        <v>45021.638888888891</v>
      </c>
      <c r="AC13" s="41">
        <v>45021.642361111109</v>
      </c>
      <c r="AD13" s="42">
        <f t="shared" si="5"/>
        <v>3.4722222189884633E-3</v>
      </c>
      <c r="AE13" s="39">
        <v>1</v>
      </c>
      <c r="AF13" s="42">
        <f t="shared" si="6"/>
        <v>3.4722222189884633E-3</v>
      </c>
    </row>
    <row r="14" spans="1:32" ht="15.75" thickBot="1" x14ac:dyDescent="0.3">
      <c r="A14" s="23">
        <v>45021</v>
      </c>
      <c r="B14" s="24">
        <v>411583</v>
      </c>
      <c r="C14" s="25" t="s">
        <v>33</v>
      </c>
      <c r="D14" s="25"/>
      <c r="E14" s="25"/>
      <c r="F14" s="26">
        <f>6+12+6+7+4+2+2+3+3+1</f>
        <v>46</v>
      </c>
      <c r="G14" s="27"/>
      <c r="H14" s="28"/>
      <c r="I14" s="29"/>
      <c r="J14" s="30"/>
      <c r="K14" s="31"/>
      <c r="L14" s="32">
        <f t="shared" si="0"/>
        <v>46</v>
      </c>
      <c r="M14" s="32">
        <v>0</v>
      </c>
      <c r="N14" s="32">
        <f t="shared" si="1"/>
        <v>46</v>
      </c>
      <c r="O14" s="33">
        <f t="shared" si="2"/>
        <v>0</v>
      </c>
      <c r="P14" s="34">
        <v>0</v>
      </c>
      <c r="Q14" s="35">
        <v>46</v>
      </c>
      <c r="R14" s="35">
        <v>0</v>
      </c>
      <c r="S14" s="35">
        <v>0</v>
      </c>
      <c r="V14" s="36">
        <v>45021.386111111111</v>
      </c>
      <c r="W14" s="37">
        <v>45021.388194444444</v>
      </c>
      <c r="X14" s="38">
        <f t="shared" si="3"/>
        <v>2.0833333328482695E-3</v>
      </c>
      <c r="Y14" s="39">
        <v>1</v>
      </c>
      <c r="Z14" s="38">
        <f t="shared" si="4"/>
        <v>2.0833333328482695E-3</v>
      </c>
      <c r="AA14" s="40"/>
      <c r="AB14" s="41">
        <v>45021.440972222219</v>
      </c>
      <c r="AC14" s="41">
        <v>45021.46875</v>
      </c>
      <c r="AD14" s="42">
        <f t="shared" si="5"/>
        <v>2.7777777781011537E-2</v>
      </c>
      <c r="AE14" s="39">
        <v>1</v>
      </c>
      <c r="AF14" s="42">
        <f t="shared" si="6"/>
        <v>2.7777777781011537E-2</v>
      </c>
    </row>
    <row r="15" spans="1:32" ht="15.75" thickBot="1" x14ac:dyDescent="0.3">
      <c r="A15" s="23">
        <v>45021</v>
      </c>
      <c r="B15" s="24" t="s">
        <v>41</v>
      </c>
      <c r="C15" s="25" t="s">
        <v>33</v>
      </c>
      <c r="D15" s="25"/>
      <c r="E15" s="25"/>
      <c r="F15" s="26">
        <v>284</v>
      </c>
      <c r="G15" s="27"/>
      <c r="H15" s="28"/>
      <c r="I15" s="29"/>
      <c r="J15" s="30"/>
      <c r="K15" s="31"/>
      <c r="L15" s="32">
        <f t="shared" si="0"/>
        <v>284</v>
      </c>
      <c r="M15" s="32">
        <v>0</v>
      </c>
      <c r="N15" s="32">
        <f t="shared" si="1"/>
        <v>284</v>
      </c>
      <c r="O15" s="33">
        <f t="shared" si="2"/>
        <v>0</v>
      </c>
      <c r="P15" s="34">
        <v>0</v>
      </c>
      <c r="Q15" s="35">
        <v>284</v>
      </c>
      <c r="R15" s="35">
        <v>0</v>
      </c>
      <c r="S15" s="35">
        <v>0</v>
      </c>
      <c r="V15" s="36">
        <v>45021.3125</v>
      </c>
      <c r="W15" s="37">
        <v>45021.317361111112</v>
      </c>
      <c r="X15" s="38">
        <f t="shared" si="3"/>
        <v>4.8611111124046147E-3</v>
      </c>
      <c r="Y15" s="39">
        <v>1</v>
      </c>
      <c r="Z15" s="38">
        <f t="shared" si="4"/>
        <v>4.8611111124046147E-3</v>
      </c>
      <c r="AA15" s="40"/>
      <c r="AB15" s="41">
        <v>45021.670138888891</v>
      </c>
      <c r="AC15" s="41">
        <v>45021.6875</v>
      </c>
      <c r="AD15" s="42">
        <f t="shared" si="5"/>
        <v>1.7361111109494232E-2</v>
      </c>
      <c r="AE15" s="39">
        <v>1</v>
      </c>
      <c r="AF15" s="42">
        <f t="shared" si="6"/>
        <v>1.7361111109494232E-2</v>
      </c>
    </row>
    <row r="16" spans="1:32" ht="15.75" thickBot="1" x14ac:dyDescent="0.3">
      <c r="A16" s="23">
        <v>45021</v>
      </c>
      <c r="B16" s="24" t="s">
        <v>42</v>
      </c>
      <c r="C16" s="25" t="s">
        <v>33</v>
      </c>
      <c r="D16" s="25"/>
      <c r="E16" s="25"/>
      <c r="F16" s="26">
        <v>41</v>
      </c>
      <c r="G16" s="27"/>
      <c r="H16" s="28"/>
      <c r="I16" s="29"/>
      <c r="J16" s="30"/>
      <c r="K16" s="31"/>
      <c r="L16" s="32">
        <f t="shared" si="0"/>
        <v>41</v>
      </c>
      <c r="M16" s="32">
        <v>0</v>
      </c>
      <c r="N16" s="32">
        <f t="shared" si="1"/>
        <v>41</v>
      </c>
      <c r="O16" s="33">
        <f t="shared" si="2"/>
        <v>0</v>
      </c>
      <c r="P16" s="34">
        <v>0</v>
      </c>
      <c r="Q16" s="35">
        <v>41</v>
      </c>
      <c r="R16" s="35">
        <v>0</v>
      </c>
      <c r="S16" s="35">
        <v>0</v>
      </c>
      <c r="V16" s="36">
        <v>45021.324999999997</v>
      </c>
      <c r="W16" s="37">
        <v>45021.327777777777</v>
      </c>
      <c r="X16" s="38">
        <f t="shared" si="3"/>
        <v>2.7777777795563452E-3</v>
      </c>
      <c r="Y16" s="39">
        <v>1</v>
      </c>
      <c r="Z16" s="38">
        <f t="shared" si="4"/>
        <v>2.7777777795563452E-3</v>
      </c>
      <c r="AA16" s="40"/>
      <c r="AB16" s="41">
        <v>45021.559027777781</v>
      </c>
      <c r="AC16" s="41">
        <v>45021.565972222219</v>
      </c>
      <c r="AD16" s="42">
        <f t="shared" si="5"/>
        <v>6.9444444379769266E-3</v>
      </c>
      <c r="AE16" s="39">
        <v>1</v>
      </c>
      <c r="AF16" s="42">
        <f t="shared" si="6"/>
        <v>6.9444444379769266E-3</v>
      </c>
    </row>
    <row r="17" spans="1:32" ht="15.75" thickBot="1" x14ac:dyDescent="0.3">
      <c r="A17" s="23">
        <v>45021</v>
      </c>
      <c r="B17" s="24" t="s">
        <v>43</v>
      </c>
      <c r="C17" s="25" t="s">
        <v>33</v>
      </c>
      <c r="D17" s="25"/>
      <c r="E17" s="25"/>
      <c r="F17" s="26">
        <v>270</v>
      </c>
      <c r="G17" s="27"/>
      <c r="H17" s="28"/>
      <c r="I17" s="29"/>
      <c r="J17" s="30"/>
      <c r="K17" s="31"/>
      <c r="L17" s="32">
        <f t="shared" si="0"/>
        <v>270</v>
      </c>
      <c r="M17" s="32">
        <v>0</v>
      </c>
      <c r="N17" s="32">
        <f t="shared" si="1"/>
        <v>270</v>
      </c>
      <c r="O17" s="33">
        <f t="shared" si="2"/>
        <v>0</v>
      </c>
      <c r="P17" s="34">
        <v>0</v>
      </c>
      <c r="Q17" s="35">
        <v>270</v>
      </c>
      <c r="R17" s="35">
        <v>0</v>
      </c>
      <c r="S17" s="35">
        <v>0</v>
      </c>
      <c r="V17" s="36">
        <v>45021.329861111109</v>
      </c>
      <c r="W17" s="37">
        <v>45021.345138888886</v>
      </c>
      <c r="X17" s="38">
        <f t="shared" si="3"/>
        <v>1.5277777776645962E-2</v>
      </c>
      <c r="Y17" s="39">
        <v>1</v>
      </c>
      <c r="Z17" s="38">
        <f t="shared" si="4"/>
        <v>1.5277777776645962E-2</v>
      </c>
      <c r="AA17" s="40"/>
      <c r="AB17" s="41">
        <v>45021.479166666664</v>
      </c>
      <c r="AC17" s="41">
        <v>45021.5625</v>
      </c>
      <c r="AD17" s="42">
        <f t="shared" si="5"/>
        <v>8.3333333335758653E-2</v>
      </c>
      <c r="AE17" s="39">
        <v>2</v>
      </c>
      <c r="AF17" s="42">
        <f t="shared" si="6"/>
        <v>0.16666666667151731</v>
      </c>
    </row>
    <row r="18" spans="1:32" ht="15.75" thickBot="1" x14ac:dyDescent="0.3">
      <c r="A18" s="23">
        <v>45021</v>
      </c>
      <c r="B18" s="24" t="s">
        <v>44</v>
      </c>
      <c r="C18" s="25" t="s">
        <v>33</v>
      </c>
      <c r="D18" s="25"/>
      <c r="E18" s="25"/>
      <c r="F18" s="26">
        <v>13</v>
      </c>
      <c r="G18" s="27"/>
      <c r="H18" s="28"/>
      <c r="I18" s="29"/>
      <c r="J18" s="30"/>
      <c r="K18" s="31"/>
      <c r="L18" s="32">
        <f t="shared" si="0"/>
        <v>13</v>
      </c>
      <c r="M18" s="32">
        <v>0</v>
      </c>
      <c r="N18" s="32">
        <f t="shared" si="1"/>
        <v>13</v>
      </c>
      <c r="O18" s="33">
        <f t="shared" si="2"/>
        <v>0</v>
      </c>
      <c r="P18" s="34">
        <v>0</v>
      </c>
      <c r="Q18" s="35">
        <v>13</v>
      </c>
      <c r="R18" s="35">
        <v>0</v>
      </c>
      <c r="S18" s="35">
        <v>0</v>
      </c>
      <c r="V18" s="36">
        <v>45021.318055555559</v>
      </c>
      <c r="W18" s="37">
        <v>45021.319444444445</v>
      </c>
      <c r="X18" s="38">
        <f t="shared" si="3"/>
        <v>1.3888888861401938E-3</v>
      </c>
      <c r="Y18" s="39">
        <v>1</v>
      </c>
      <c r="Z18" s="38">
        <f t="shared" si="4"/>
        <v>1.3888888861401938E-3</v>
      </c>
      <c r="AA18" s="40"/>
      <c r="AB18" s="41">
        <v>45021.568055555559</v>
      </c>
      <c r="AC18" s="41">
        <v>45021.570138888892</v>
      </c>
      <c r="AD18" s="42">
        <f t="shared" si="5"/>
        <v>2.0833333328482695E-3</v>
      </c>
      <c r="AE18" s="39">
        <v>1</v>
      </c>
      <c r="AF18" s="42">
        <f t="shared" si="6"/>
        <v>2.0833333328482695E-3</v>
      </c>
    </row>
    <row r="19" spans="1:32" ht="15.75" thickBot="1" x14ac:dyDescent="0.3">
      <c r="A19" s="23">
        <v>45021</v>
      </c>
      <c r="B19" s="24" t="s">
        <v>45</v>
      </c>
      <c r="C19" s="25" t="s">
        <v>33</v>
      </c>
      <c r="D19" s="25"/>
      <c r="E19" s="25"/>
      <c r="F19" s="26">
        <v>1</v>
      </c>
      <c r="G19" s="27"/>
      <c r="H19" s="28"/>
      <c r="I19" s="29"/>
      <c r="J19" s="30"/>
      <c r="K19" s="31"/>
      <c r="L19" s="32">
        <f t="shared" si="0"/>
        <v>1</v>
      </c>
      <c r="M19" s="32">
        <v>0</v>
      </c>
      <c r="N19" s="32">
        <f t="shared" si="1"/>
        <v>1</v>
      </c>
      <c r="O19" s="33">
        <f t="shared" si="2"/>
        <v>0</v>
      </c>
      <c r="P19" s="34">
        <v>0</v>
      </c>
      <c r="Q19" s="35">
        <v>1</v>
      </c>
      <c r="R19" s="35">
        <v>0</v>
      </c>
      <c r="S19" s="35">
        <v>0</v>
      </c>
      <c r="V19" s="36">
        <v>45021.305555555555</v>
      </c>
      <c r="W19" s="37">
        <v>45021.306944444441</v>
      </c>
      <c r="X19" s="38">
        <f t="shared" si="3"/>
        <v>1.3888888861401938E-3</v>
      </c>
      <c r="Y19" s="39">
        <v>1</v>
      </c>
      <c r="Z19" s="38">
        <f t="shared" si="4"/>
        <v>1.3888888861401938E-3</v>
      </c>
      <c r="AA19" s="40"/>
      <c r="AB19" s="41">
        <v>45021.571527777778</v>
      </c>
      <c r="AC19" s="41">
        <v>45021.572916666664</v>
      </c>
      <c r="AD19" s="42">
        <f t="shared" si="5"/>
        <v>1.3888888861401938E-3</v>
      </c>
      <c r="AE19" s="39">
        <v>1</v>
      </c>
      <c r="AF19" s="42">
        <f t="shared" si="6"/>
        <v>1.3888888861401938E-3</v>
      </c>
    </row>
    <row r="20" spans="1:32" ht="15.75" thickBot="1" x14ac:dyDescent="0.3">
      <c r="A20" s="23">
        <v>45021</v>
      </c>
      <c r="B20" s="24" t="s">
        <v>46</v>
      </c>
      <c r="C20" s="25" t="s">
        <v>33</v>
      </c>
      <c r="D20" s="25"/>
      <c r="E20" s="25"/>
      <c r="F20" s="26">
        <v>74</v>
      </c>
      <c r="G20" s="27"/>
      <c r="H20" s="28"/>
      <c r="I20" s="29"/>
      <c r="J20" s="30"/>
      <c r="K20" s="31"/>
      <c r="L20" s="32">
        <f t="shared" si="0"/>
        <v>74</v>
      </c>
      <c r="M20" s="32">
        <v>0</v>
      </c>
      <c r="N20" s="32">
        <f t="shared" si="1"/>
        <v>74</v>
      </c>
      <c r="O20" s="33">
        <f t="shared" si="2"/>
        <v>0</v>
      </c>
      <c r="P20" s="34">
        <v>0</v>
      </c>
      <c r="Q20" s="35">
        <v>74</v>
      </c>
      <c r="R20" s="35">
        <v>0</v>
      </c>
      <c r="S20" s="35">
        <v>0</v>
      </c>
      <c r="V20" s="36">
        <v>45021.371527777781</v>
      </c>
      <c r="W20" s="37">
        <v>45021.375</v>
      </c>
      <c r="X20" s="38">
        <f t="shared" si="3"/>
        <v>3.4722222189884633E-3</v>
      </c>
      <c r="Y20" s="39">
        <v>1</v>
      </c>
      <c r="Z20" s="38">
        <f t="shared" si="4"/>
        <v>3.4722222189884633E-3</v>
      </c>
      <c r="AA20" s="40"/>
      <c r="AB20" s="41">
        <v>45021.574999999997</v>
      </c>
      <c r="AC20" s="41">
        <v>45021.607638888891</v>
      </c>
      <c r="AD20" s="42">
        <f t="shared" si="5"/>
        <v>3.2638888893416151E-2</v>
      </c>
      <c r="AE20" s="39">
        <v>1</v>
      </c>
      <c r="AF20" s="42">
        <f t="shared" si="6"/>
        <v>3.2638888893416151E-2</v>
      </c>
    </row>
    <row r="21" spans="1:32" ht="15.75" customHeight="1" thickBot="1" x14ac:dyDescent="0.3">
      <c r="A21" s="23">
        <v>45021</v>
      </c>
      <c r="B21" s="24" t="s">
        <v>47</v>
      </c>
      <c r="C21" s="25" t="s">
        <v>33</v>
      </c>
      <c r="D21" s="25"/>
      <c r="E21" s="25"/>
      <c r="F21" s="26">
        <v>1</v>
      </c>
      <c r="G21" s="27"/>
      <c r="H21" s="28"/>
      <c r="I21" s="29"/>
      <c r="J21" s="30"/>
      <c r="K21" s="31"/>
      <c r="L21" s="32">
        <f t="shared" si="0"/>
        <v>1</v>
      </c>
      <c r="M21" s="32">
        <v>0</v>
      </c>
      <c r="N21" s="32">
        <f t="shared" si="1"/>
        <v>1</v>
      </c>
      <c r="O21" s="33">
        <f t="shared" si="2"/>
        <v>0</v>
      </c>
      <c r="P21" s="34">
        <v>0</v>
      </c>
      <c r="Q21" s="35">
        <v>1</v>
      </c>
      <c r="R21" s="35">
        <v>0</v>
      </c>
      <c r="S21" s="35">
        <v>0</v>
      </c>
      <c r="V21" s="36">
        <v>45021.368750000001</v>
      </c>
      <c r="W21" s="37">
        <v>45021.369444444441</v>
      </c>
      <c r="X21" s="38">
        <f t="shared" si="3"/>
        <v>6.9444443943211809E-4</v>
      </c>
      <c r="Y21" s="39">
        <v>1</v>
      </c>
      <c r="Z21" s="38">
        <f t="shared" si="4"/>
        <v>6.9444443943211809E-4</v>
      </c>
      <c r="AA21" s="40"/>
      <c r="AB21" s="41">
        <v>45021.611111111109</v>
      </c>
      <c r="AC21" s="41">
        <v>45021.613194444442</v>
      </c>
      <c r="AD21" s="42">
        <f t="shared" si="5"/>
        <v>2.0833333328482695E-3</v>
      </c>
      <c r="AE21" s="39">
        <v>1</v>
      </c>
      <c r="AF21" s="42">
        <f t="shared" si="6"/>
        <v>2.0833333328482695E-3</v>
      </c>
    </row>
    <row r="22" spans="1:32" ht="15.75" customHeight="1" thickBot="1" x14ac:dyDescent="0.3">
      <c r="A22" s="43">
        <v>45021</v>
      </c>
      <c r="B22" s="24" t="s">
        <v>48</v>
      </c>
      <c r="C22" s="25" t="s">
        <v>33</v>
      </c>
      <c r="D22" s="44"/>
      <c r="E22" s="44"/>
      <c r="F22" s="26">
        <v>2</v>
      </c>
      <c r="G22" s="27"/>
      <c r="H22" s="28"/>
      <c r="I22" s="29"/>
      <c r="J22" s="30"/>
      <c r="K22" s="31"/>
      <c r="L22" s="32">
        <f t="shared" si="0"/>
        <v>2</v>
      </c>
      <c r="M22" s="32">
        <v>0</v>
      </c>
      <c r="N22" s="32">
        <f t="shared" si="1"/>
        <v>2</v>
      </c>
      <c r="O22" s="33">
        <f t="shared" si="2"/>
        <v>0</v>
      </c>
      <c r="P22" s="34">
        <v>0</v>
      </c>
      <c r="Q22" s="35">
        <v>2</v>
      </c>
      <c r="R22" s="35">
        <v>0</v>
      </c>
      <c r="S22" s="35">
        <v>0</v>
      </c>
      <c r="V22" s="36">
        <v>45021.638888888891</v>
      </c>
      <c r="W22" s="37">
        <v>45021.640277777777</v>
      </c>
      <c r="X22" s="38">
        <f t="shared" si="3"/>
        <v>1.3888888861401938E-3</v>
      </c>
      <c r="Y22" s="39">
        <v>1</v>
      </c>
      <c r="Z22" s="38">
        <f t="shared" si="4"/>
        <v>1.3888888861401938E-3</v>
      </c>
      <c r="AA22" s="40"/>
      <c r="AB22" s="41">
        <v>45021.614583333336</v>
      </c>
      <c r="AC22" s="41">
        <v>45021.616666666669</v>
      </c>
      <c r="AD22" s="42">
        <f t="shared" si="5"/>
        <v>2.0833333328482695E-3</v>
      </c>
      <c r="AE22" s="39">
        <v>1</v>
      </c>
      <c r="AF22" s="42">
        <f t="shared" si="6"/>
        <v>2.0833333328482695E-3</v>
      </c>
    </row>
    <row r="23" spans="1:32" ht="15.75" customHeight="1" thickBot="1" x14ac:dyDescent="0.3">
      <c r="A23" s="23">
        <v>45021</v>
      </c>
      <c r="B23" s="24">
        <v>411694</v>
      </c>
      <c r="C23" s="25" t="s">
        <v>33</v>
      </c>
      <c r="D23" s="25"/>
      <c r="E23" s="25"/>
      <c r="F23" s="26">
        <v>7</v>
      </c>
      <c r="G23" s="27"/>
      <c r="H23" s="28"/>
      <c r="I23" s="29"/>
      <c r="J23" s="30"/>
      <c r="K23" s="31"/>
      <c r="L23" s="32">
        <f t="shared" si="0"/>
        <v>7</v>
      </c>
      <c r="M23" s="32">
        <v>0</v>
      </c>
      <c r="N23" s="32">
        <f t="shared" si="1"/>
        <v>7</v>
      </c>
      <c r="O23" s="33">
        <f t="shared" si="2"/>
        <v>0</v>
      </c>
      <c r="P23" s="34">
        <v>0</v>
      </c>
      <c r="Q23" s="35">
        <v>7</v>
      </c>
      <c r="R23" s="35">
        <v>0</v>
      </c>
      <c r="S23" s="35">
        <v>0</v>
      </c>
      <c r="V23" s="36">
        <v>45021.635416666664</v>
      </c>
      <c r="W23" s="37">
        <v>45021.637499999997</v>
      </c>
      <c r="X23" s="38">
        <f t="shared" si="3"/>
        <v>2.0833333328482695E-3</v>
      </c>
      <c r="Y23" s="39">
        <v>1</v>
      </c>
      <c r="Z23" s="38">
        <f t="shared" si="4"/>
        <v>2.0833333328482695E-3</v>
      </c>
      <c r="AA23" s="40"/>
      <c r="AB23" s="41">
        <v>45021.618055555555</v>
      </c>
      <c r="AC23" s="41">
        <v>45021.621527777781</v>
      </c>
      <c r="AD23" s="42">
        <f t="shared" si="5"/>
        <v>3.4722222262644209E-3</v>
      </c>
      <c r="AE23" s="39">
        <v>1</v>
      </c>
      <c r="AF23" s="42">
        <f t="shared" si="6"/>
        <v>3.4722222262644209E-3</v>
      </c>
    </row>
    <row r="24" spans="1:32" ht="15.75" customHeight="1" thickBot="1" x14ac:dyDescent="0.3">
      <c r="A24" s="23">
        <v>45021</v>
      </c>
      <c r="B24" s="24" t="s">
        <v>49</v>
      </c>
      <c r="C24" s="25" t="s">
        <v>33</v>
      </c>
      <c r="D24" s="25"/>
      <c r="E24" s="25"/>
      <c r="F24" s="26">
        <v>4</v>
      </c>
      <c r="G24" s="27"/>
      <c r="H24" s="28"/>
      <c r="I24" s="29"/>
      <c r="J24" s="30"/>
      <c r="K24" s="31"/>
      <c r="L24" s="32">
        <f t="shared" si="0"/>
        <v>4</v>
      </c>
      <c r="M24" s="32">
        <v>0</v>
      </c>
      <c r="N24" s="32">
        <f t="shared" si="1"/>
        <v>4</v>
      </c>
      <c r="O24" s="33">
        <f t="shared" si="2"/>
        <v>0</v>
      </c>
      <c r="P24" s="34">
        <v>0</v>
      </c>
      <c r="Q24" s="35">
        <v>4</v>
      </c>
      <c r="R24" s="35">
        <v>0</v>
      </c>
      <c r="S24" s="35">
        <v>0</v>
      </c>
      <c r="V24" s="36">
        <v>45021.365972222222</v>
      </c>
      <c r="W24" s="37">
        <v>45021.367361111108</v>
      </c>
      <c r="X24" s="38">
        <f t="shared" si="3"/>
        <v>1.3888888861401938E-3</v>
      </c>
      <c r="Y24" s="39">
        <v>1</v>
      </c>
      <c r="Z24" s="38">
        <f t="shared" si="4"/>
        <v>1.3888888861401938E-3</v>
      </c>
      <c r="AA24" s="40"/>
      <c r="AB24" s="41">
        <v>45021.621527777781</v>
      </c>
      <c r="AC24" s="41">
        <v>45021.624305555553</v>
      </c>
      <c r="AD24" s="42">
        <f t="shared" si="5"/>
        <v>2.7777777722803876E-3</v>
      </c>
      <c r="AE24" s="39">
        <v>1</v>
      </c>
      <c r="AF24" s="42">
        <f t="shared" si="6"/>
        <v>2.7777777722803876E-3</v>
      </c>
    </row>
    <row r="25" spans="1:32" ht="15.75" customHeight="1" thickBot="1" x14ac:dyDescent="0.3">
      <c r="A25" s="23">
        <v>45021</v>
      </c>
      <c r="B25" s="24" t="s">
        <v>50</v>
      </c>
      <c r="C25" s="25" t="s">
        <v>33</v>
      </c>
      <c r="D25" s="25"/>
      <c r="E25" s="25"/>
      <c r="F25" s="26">
        <v>110</v>
      </c>
      <c r="G25" s="27"/>
      <c r="H25" s="28"/>
      <c r="I25" s="29"/>
      <c r="J25" s="30"/>
      <c r="K25" s="31"/>
      <c r="L25" s="32">
        <f t="shared" si="0"/>
        <v>110</v>
      </c>
      <c r="M25" s="32">
        <v>0</v>
      </c>
      <c r="N25" s="32">
        <f t="shared" si="1"/>
        <v>110</v>
      </c>
      <c r="O25" s="33">
        <f t="shared" si="2"/>
        <v>0</v>
      </c>
      <c r="P25" s="34">
        <v>0</v>
      </c>
      <c r="Q25" s="35">
        <v>110</v>
      </c>
      <c r="R25" s="35">
        <v>0</v>
      </c>
      <c r="S25" s="35">
        <v>0</v>
      </c>
      <c r="V25" s="36">
        <v>45021.355555555558</v>
      </c>
      <c r="W25" s="37">
        <v>45021.35833333333</v>
      </c>
      <c r="X25" s="38">
        <f t="shared" si="3"/>
        <v>2.7777777722803876E-3</v>
      </c>
      <c r="Y25" s="39">
        <v>1</v>
      </c>
      <c r="Z25" s="38">
        <f t="shared" si="4"/>
        <v>2.7777777722803876E-3</v>
      </c>
      <c r="AA25" s="40"/>
      <c r="AB25" s="41">
        <v>45021.628472222219</v>
      </c>
      <c r="AC25" s="41">
        <v>45021.631249999999</v>
      </c>
      <c r="AD25" s="42">
        <f t="shared" si="5"/>
        <v>2.7777777795563452E-3</v>
      </c>
      <c r="AE25" s="39">
        <v>1</v>
      </c>
      <c r="AF25" s="42">
        <f t="shared" si="6"/>
        <v>2.7777777795563452E-3</v>
      </c>
    </row>
    <row r="26" spans="1:32" ht="15.75" customHeight="1" thickBot="1" x14ac:dyDescent="0.3">
      <c r="A26" s="23">
        <v>45021</v>
      </c>
      <c r="B26" s="24" t="s">
        <v>51</v>
      </c>
      <c r="C26" s="25" t="s">
        <v>33</v>
      </c>
      <c r="D26" s="25"/>
      <c r="E26" s="25"/>
      <c r="F26" s="26">
        <f>120+63</f>
        <v>183</v>
      </c>
      <c r="G26" s="27"/>
      <c r="H26" s="28"/>
      <c r="I26" s="29"/>
      <c r="J26" s="30"/>
      <c r="K26" s="31"/>
      <c r="L26" s="32">
        <f t="shared" si="0"/>
        <v>183</v>
      </c>
      <c r="M26" s="32">
        <v>0</v>
      </c>
      <c r="N26" s="32">
        <f t="shared" si="1"/>
        <v>183</v>
      </c>
      <c r="O26" s="33">
        <f t="shared" si="2"/>
        <v>0</v>
      </c>
      <c r="P26" s="34">
        <v>0</v>
      </c>
      <c r="Q26" s="35">
        <v>183</v>
      </c>
      <c r="R26" s="35">
        <v>0</v>
      </c>
      <c r="S26" s="35">
        <v>0</v>
      </c>
      <c r="V26" s="36">
        <v>45021.359722222223</v>
      </c>
      <c r="W26" s="37">
        <v>45021.363194444442</v>
      </c>
      <c r="X26" s="38">
        <f t="shared" si="3"/>
        <v>3.4722222189884633E-3</v>
      </c>
      <c r="Y26" s="39">
        <v>1</v>
      </c>
      <c r="Z26" s="38">
        <f t="shared" si="4"/>
        <v>3.4722222189884633E-3</v>
      </c>
      <c r="AA26" s="40"/>
      <c r="AB26" s="41">
        <v>45021.643750000003</v>
      </c>
      <c r="AC26" s="41">
        <v>45021.652777777781</v>
      </c>
      <c r="AD26" s="42">
        <f t="shared" si="5"/>
        <v>9.0277777781011537E-3</v>
      </c>
      <c r="AE26" s="39">
        <v>1</v>
      </c>
      <c r="AF26" s="42">
        <f t="shared" si="6"/>
        <v>9.0277777781011537E-3</v>
      </c>
    </row>
    <row r="27" spans="1:32" ht="15.75" customHeight="1" thickBot="1" x14ac:dyDescent="0.3">
      <c r="A27" s="23">
        <v>45022</v>
      </c>
      <c r="B27" s="24" t="s">
        <v>52</v>
      </c>
      <c r="C27" s="25" t="s">
        <v>33</v>
      </c>
      <c r="D27" s="25"/>
      <c r="E27" s="25"/>
      <c r="F27" s="26">
        <v>4322</v>
      </c>
      <c r="G27" s="27"/>
      <c r="H27" s="28"/>
      <c r="I27" s="29"/>
      <c r="J27" s="30"/>
      <c r="K27" s="31"/>
      <c r="L27" s="32">
        <f t="shared" si="0"/>
        <v>4322</v>
      </c>
      <c r="M27" s="32">
        <v>0</v>
      </c>
      <c r="N27" s="32">
        <f t="shared" si="1"/>
        <v>4322</v>
      </c>
      <c r="O27" s="33">
        <f t="shared" si="2"/>
        <v>0</v>
      </c>
      <c r="P27" s="34">
        <f>4+2+1+3+2+4+4+4+6+5</f>
        <v>35</v>
      </c>
      <c r="Q27" s="35">
        <v>4287</v>
      </c>
      <c r="R27" s="35">
        <v>0</v>
      </c>
      <c r="S27" s="35">
        <v>0</v>
      </c>
      <c r="V27" s="36">
        <v>45022.291666666664</v>
      </c>
      <c r="W27" s="37">
        <v>45022.353472222225</v>
      </c>
      <c r="X27" s="38">
        <f t="shared" si="3"/>
        <v>6.1805555560567882E-2</v>
      </c>
      <c r="Y27" s="39">
        <v>1</v>
      </c>
      <c r="Z27" s="38">
        <f t="shared" si="4"/>
        <v>6.1805555560567882E-2</v>
      </c>
      <c r="AA27" s="40"/>
      <c r="AB27" s="41">
        <v>45022.395833333336</v>
      </c>
      <c r="AC27" s="41">
        <v>45022.701388888891</v>
      </c>
      <c r="AD27" s="42">
        <f t="shared" si="5"/>
        <v>0.30555555555474712</v>
      </c>
      <c r="AE27" s="39">
        <v>4</v>
      </c>
      <c r="AF27" s="42">
        <f t="shared" si="6"/>
        <v>1.2222222222189885</v>
      </c>
    </row>
    <row r="28" spans="1:32" ht="15.75" customHeight="1" thickBot="1" x14ac:dyDescent="0.3">
      <c r="A28" s="23">
        <v>45022</v>
      </c>
      <c r="B28" s="24" t="s">
        <v>53</v>
      </c>
      <c r="C28" s="25" t="s">
        <v>33</v>
      </c>
      <c r="D28" s="25"/>
      <c r="E28" s="25"/>
      <c r="F28" s="26">
        <v>91</v>
      </c>
      <c r="G28" s="27"/>
      <c r="H28" s="28"/>
      <c r="I28" s="29"/>
      <c r="J28" s="30"/>
      <c r="K28" s="31"/>
      <c r="L28" s="32">
        <f t="shared" si="0"/>
        <v>91</v>
      </c>
      <c r="M28" s="32">
        <v>0</v>
      </c>
      <c r="N28" s="32">
        <f t="shared" si="1"/>
        <v>91</v>
      </c>
      <c r="O28" s="33">
        <f t="shared" si="2"/>
        <v>0</v>
      </c>
      <c r="P28" s="34">
        <v>0</v>
      </c>
      <c r="Q28" s="35">
        <v>91</v>
      </c>
      <c r="R28" s="35">
        <v>0</v>
      </c>
      <c r="S28" s="35">
        <v>0</v>
      </c>
      <c r="V28" s="36">
        <v>45022.645833333336</v>
      </c>
      <c r="W28" s="37">
        <v>45022.651388888888</v>
      </c>
      <c r="X28" s="38">
        <f t="shared" si="3"/>
        <v>5.5555555518367328E-3</v>
      </c>
      <c r="Y28" s="39">
        <v>1</v>
      </c>
      <c r="Z28" s="38">
        <f t="shared" si="4"/>
        <v>5.5555555518367328E-3</v>
      </c>
      <c r="AA28" s="40"/>
      <c r="AB28" s="41">
        <v>45022.652777777781</v>
      </c>
      <c r="AC28" s="41">
        <v>45022.659722222219</v>
      </c>
      <c r="AD28" s="42">
        <f t="shared" si="5"/>
        <v>6.9444444379769266E-3</v>
      </c>
      <c r="AE28" s="39">
        <v>1</v>
      </c>
      <c r="AF28" s="42">
        <f t="shared" si="6"/>
        <v>6.9444444379769266E-3</v>
      </c>
    </row>
    <row r="29" spans="1:32" ht="15.75" customHeight="1" thickBot="1" x14ac:dyDescent="0.3">
      <c r="A29" s="23">
        <v>45026</v>
      </c>
      <c r="B29" s="24" t="s">
        <v>54</v>
      </c>
      <c r="C29" s="25" t="s">
        <v>33</v>
      </c>
      <c r="D29" s="25"/>
      <c r="E29" s="25"/>
      <c r="F29" s="26">
        <v>32</v>
      </c>
      <c r="G29" s="27"/>
      <c r="H29" s="28"/>
      <c r="I29" s="29"/>
      <c r="J29" s="30"/>
      <c r="K29" s="31"/>
      <c r="L29" s="32">
        <f t="shared" si="0"/>
        <v>32</v>
      </c>
      <c r="M29" s="32">
        <v>0</v>
      </c>
      <c r="N29" s="32">
        <f t="shared" si="1"/>
        <v>32</v>
      </c>
      <c r="O29" s="33">
        <f t="shared" si="2"/>
        <v>0</v>
      </c>
      <c r="P29" s="34">
        <v>2</v>
      </c>
      <c r="Q29" s="35">
        <v>30</v>
      </c>
      <c r="R29" s="35">
        <v>0</v>
      </c>
      <c r="S29" s="35">
        <v>0</v>
      </c>
      <c r="V29" s="36">
        <v>45026.725694444445</v>
      </c>
      <c r="W29" s="37">
        <v>45026.732638888891</v>
      </c>
      <c r="X29" s="38">
        <f t="shared" si="3"/>
        <v>6.9444444452528842E-3</v>
      </c>
      <c r="Y29" s="39">
        <v>1</v>
      </c>
      <c r="Z29" s="38">
        <f t="shared" si="4"/>
        <v>6.9444444452528842E-3</v>
      </c>
      <c r="AA29" s="40"/>
      <c r="AB29" s="41">
        <v>45179.923611111109</v>
      </c>
      <c r="AC29" s="41">
        <v>45179.936805555553</v>
      </c>
      <c r="AD29" s="42">
        <f t="shared" si="5"/>
        <v>1.3194444443797693E-2</v>
      </c>
      <c r="AE29" s="39">
        <v>1</v>
      </c>
      <c r="AF29" s="42">
        <f t="shared" si="6"/>
        <v>1.3194444443797693E-2</v>
      </c>
    </row>
    <row r="30" spans="1:32" ht="15.75" customHeight="1" thickBot="1" x14ac:dyDescent="0.3">
      <c r="A30" s="23">
        <v>45026</v>
      </c>
      <c r="B30" s="24" t="s">
        <v>55</v>
      </c>
      <c r="C30" s="25" t="s">
        <v>33</v>
      </c>
      <c r="D30" s="25"/>
      <c r="E30" s="25"/>
      <c r="F30" s="26">
        <v>72</v>
      </c>
      <c r="G30" s="27"/>
      <c r="H30" s="28"/>
      <c r="I30" s="29"/>
      <c r="J30" s="30"/>
      <c r="K30" s="31"/>
      <c r="L30" s="32">
        <f t="shared" si="0"/>
        <v>72</v>
      </c>
      <c r="M30" s="32">
        <v>0</v>
      </c>
      <c r="N30" s="32">
        <f t="shared" si="1"/>
        <v>72</v>
      </c>
      <c r="O30" s="33">
        <f t="shared" si="2"/>
        <v>0</v>
      </c>
      <c r="P30" s="34">
        <v>0</v>
      </c>
      <c r="Q30" s="35">
        <v>72</v>
      </c>
      <c r="R30" s="35">
        <v>0</v>
      </c>
      <c r="S30" s="35">
        <v>0</v>
      </c>
      <c r="V30" s="36">
        <v>45026.734722222223</v>
      </c>
      <c r="W30" s="37">
        <v>45026.737500000003</v>
      </c>
      <c r="X30" s="38">
        <f t="shared" si="3"/>
        <v>2.7777777795563452E-3</v>
      </c>
      <c r="Y30" s="39">
        <v>1</v>
      </c>
      <c r="Z30" s="38">
        <f t="shared" si="4"/>
        <v>2.7777777795563452E-3</v>
      </c>
      <c r="AA30" s="40"/>
      <c r="AB30" s="41">
        <v>45026.890277777777</v>
      </c>
      <c r="AC30" s="41">
        <v>45026.89166666667</v>
      </c>
      <c r="AD30" s="42">
        <f t="shared" si="5"/>
        <v>1.3888888934161514E-3</v>
      </c>
      <c r="AE30" s="39">
        <v>1</v>
      </c>
      <c r="AF30" s="42">
        <f t="shared" si="6"/>
        <v>1.3888888934161514E-3</v>
      </c>
    </row>
    <row r="31" spans="1:32" ht="15.75" customHeight="1" thickBot="1" x14ac:dyDescent="0.3">
      <c r="A31" s="23">
        <v>45026</v>
      </c>
      <c r="B31" s="24" t="s">
        <v>56</v>
      </c>
      <c r="C31" s="25" t="s">
        <v>33</v>
      </c>
      <c r="D31" s="25"/>
      <c r="E31" s="25"/>
      <c r="F31" s="26">
        <v>1715</v>
      </c>
      <c r="G31" s="27"/>
      <c r="H31" s="28"/>
      <c r="I31" s="29"/>
      <c r="J31" s="30"/>
      <c r="K31" s="31"/>
      <c r="L31" s="32">
        <f t="shared" si="0"/>
        <v>1715</v>
      </c>
      <c r="M31" s="32">
        <v>0</v>
      </c>
      <c r="N31" s="32">
        <f t="shared" si="1"/>
        <v>1715</v>
      </c>
      <c r="O31" s="33">
        <f t="shared" si="2"/>
        <v>0</v>
      </c>
      <c r="P31" s="34">
        <f>2+4+6+3+3+2+3+2+2+4+5+3+3+3+5+4+2+2+2+3+2+2+3+2+3+24+2+2</f>
        <v>103</v>
      </c>
      <c r="Q31" s="35">
        <v>1612</v>
      </c>
      <c r="R31" s="35">
        <v>0</v>
      </c>
      <c r="S31" s="35">
        <v>0</v>
      </c>
      <c r="V31" s="36">
        <v>45022.541666666664</v>
      </c>
      <c r="W31" s="37">
        <v>45022.71875</v>
      </c>
      <c r="X31" s="38">
        <f t="shared" si="3"/>
        <v>0.17708333333575865</v>
      </c>
      <c r="Y31" s="39">
        <v>1</v>
      </c>
      <c r="Z31" s="38">
        <f t="shared" si="4"/>
        <v>0.17708333333575865</v>
      </c>
      <c r="AA31" s="40"/>
      <c r="AB31" s="41">
        <v>45026.555555555555</v>
      </c>
      <c r="AC31" s="41">
        <v>45026.715277777781</v>
      </c>
      <c r="AD31" s="42">
        <f t="shared" si="5"/>
        <v>0.15972222222626442</v>
      </c>
      <c r="AE31" s="39">
        <v>3</v>
      </c>
      <c r="AF31" s="42">
        <f t="shared" si="6"/>
        <v>0.47916666667879326</v>
      </c>
    </row>
    <row r="32" spans="1:32" ht="15.75" customHeight="1" thickBot="1" x14ac:dyDescent="0.3">
      <c r="A32" s="23">
        <v>45026</v>
      </c>
      <c r="B32" s="24" t="s">
        <v>57</v>
      </c>
      <c r="C32" s="25" t="s">
        <v>33</v>
      </c>
      <c r="D32" s="25"/>
      <c r="E32" s="25"/>
      <c r="F32" s="26">
        <v>182</v>
      </c>
      <c r="G32" s="27"/>
      <c r="H32" s="28"/>
      <c r="I32" s="29"/>
      <c r="J32" s="30"/>
      <c r="K32" s="31"/>
      <c r="L32" s="32">
        <f t="shared" si="0"/>
        <v>182</v>
      </c>
      <c r="M32" s="32">
        <v>0</v>
      </c>
      <c r="N32" s="32">
        <f t="shared" si="1"/>
        <v>182</v>
      </c>
      <c r="O32" s="33">
        <f t="shared" si="2"/>
        <v>0</v>
      </c>
      <c r="P32" s="34">
        <v>0</v>
      </c>
      <c r="Q32" s="35">
        <v>182</v>
      </c>
      <c r="R32" s="35">
        <v>0</v>
      </c>
      <c r="S32" s="35">
        <v>0</v>
      </c>
      <c r="V32" s="36">
        <v>45026.739583333336</v>
      </c>
      <c r="W32" s="37">
        <v>45026.75</v>
      </c>
      <c r="X32" s="38">
        <f t="shared" si="3"/>
        <v>1.0416666664241347E-2</v>
      </c>
      <c r="Y32" s="39">
        <v>1</v>
      </c>
      <c r="Z32" s="38">
        <f t="shared" si="4"/>
        <v>1.0416666664241347E-2</v>
      </c>
      <c r="AA32" s="40"/>
      <c r="AB32" s="41">
        <v>45026.881944444445</v>
      </c>
      <c r="AC32" s="41">
        <v>45026.902777777781</v>
      </c>
      <c r="AD32" s="42">
        <f t="shared" si="5"/>
        <v>2.0833333335758653E-2</v>
      </c>
      <c r="AE32" s="39">
        <v>1</v>
      </c>
      <c r="AF32" s="42">
        <f t="shared" si="6"/>
        <v>2.0833333335758653E-2</v>
      </c>
    </row>
    <row r="33" spans="1:32" ht="15.75" customHeight="1" thickBot="1" x14ac:dyDescent="0.3">
      <c r="A33" s="23">
        <v>45026</v>
      </c>
      <c r="B33" s="24" t="s">
        <v>58</v>
      </c>
      <c r="C33" s="25" t="s">
        <v>33</v>
      </c>
      <c r="D33" s="25"/>
      <c r="E33" s="25"/>
      <c r="F33" s="26">
        <v>25</v>
      </c>
      <c r="G33" s="27"/>
      <c r="H33" s="28"/>
      <c r="I33" s="29"/>
      <c r="J33" s="30"/>
      <c r="K33" s="31"/>
      <c r="L33" s="32">
        <f t="shared" si="0"/>
        <v>25</v>
      </c>
      <c r="M33" s="32">
        <v>0</v>
      </c>
      <c r="N33" s="32">
        <f t="shared" si="1"/>
        <v>25</v>
      </c>
      <c r="O33" s="33">
        <f t="shared" si="2"/>
        <v>0</v>
      </c>
      <c r="P33" s="34">
        <v>0</v>
      </c>
      <c r="Q33" s="35">
        <v>25</v>
      </c>
      <c r="R33" s="35">
        <v>0</v>
      </c>
      <c r="S33" s="35">
        <v>0</v>
      </c>
      <c r="V33" s="36">
        <v>45026.388888888891</v>
      </c>
      <c r="W33" s="37">
        <v>45026.390972222223</v>
      </c>
      <c r="X33" s="38">
        <f t="shared" si="3"/>
        <v>2.0833333328482695E-3</v>
      </c>
      <c r="Y33" s="39">
        <v>1</v>
      </c>
      <c r="Z33" s="38">
        <f t="shared" si="4"/>
        <v>2.0833333328482695E-3</v>
      </c>
      <c r="AA33" s="40"/>
      <c r="AB33" s="41">
        <v>45026.444444444445</v>
      </c>
      <c r="AC33" s="41">
        <v>45026.455555555556</v>
      </c>
      <c r="AD33" s="42">
        <f t="shared" si="5"/>
        <v>1.1111111110949423E-2</v>
      </c>
      <c r="AE33" s="39">
        <v>1</v>
      </c>
      <c r="AF33" s="42">
        <f t="shared" si="6"/>
        <v>1.1111111110949423E-2</v>
      </c>
    </row>
    <row r="34" spans="1:32" ht="15.75" customHeight="1" thickBot="1" x14ac:dyDescent="0.3">
      <c r="A34" s="23">
        <v>45027</v>
      </c>
      <c r="B34" s="24" t="s">
        <v>59</v>
      </c>
      <c r="C34" s="25" t="s">
        <v>33</v>
      </c>
      <c r="D34" s="25"/>
      <c r="E34" s="25"/>
      <c r="F34" s="26">
        <v>2</v>
      </c>
      <c r="G34" s="27"/>
      <c r="H34" s="28"/>
      <c r="I34" s="29"/>
      <c r="J34" s="30"/>
      <c r="K34" s="31"/>
      <c r="L34" s="32">
        <f t="shared" si="0"/>
        <v>2</v>
      </c>
      <c r="M34" s="32">
        <v>0</v>
      </c>
      <c r="N34" s="32">
        <f t="shared" si="1"/>
        <v>2</v>
      </c>
      <c r="O34" s="33">
        <f t="shared" si="2"/>
        <v>0</v>
      </c>
      <c r="P34" s="34">
        <v>0</v>
      </c>
      <c r="Q34" s="35">
        <v>2</v>
      </c>
      <c r="R34" s="35">
        <v>0</v>
      </c>
      <c r="S34" s="35">
        <v>0</v>
      </c>
      <c r="V34" s="36">
        <v>45027.71875</v>
      </c>
      <c r="W34" s="37">
        <v>45027.720833333333</v>
      </c>
      <c r="X34" s="38">
        <f t="shared" si="3"/>
        <v>2.0833333328482695E-3</v>
      </c>
      <c r="Y34" s="39">
        <v>1</v>
      </c>
      <c r="Z34" s="38">
        <f t="shared" si="4"/>
        <v>2.0833333328482695E-3</v>
      </c>
      <c r="AA34" s="40"/>
      <c r="AB34" s="41">
        <v>45027.729166666664</v>
      </c>
      <c r="AC34" s="41">
        <v>45027.732638888891</v>
      </c>
      <c r="AD34" s="42">
        <f t="shared" si="5"/>
        <v>3.4722222262644209E-3</v>
      </c>
      <c r="AE34" s="39">
        <v>1</v>
      </c>
      <c r="AF34" s="42">
        <f t="shared" si="6"/>
        <v>3.4722222262644209E-3</v>
      </c>
    </row>
    <row r="35" spans="1:32" ht="15.75" customHeight="1" thickBot="1" x14ac:dyDescent="0.3">
      <c r="A35" s="23">
        <v>45027</v>
      </c>
      <c r="B35" s="24" t="s">
        <v>60</v>
      </c>
      <c r="C35" s="25" t="s">
        <v>33</v>
      </c>
      <c r="D35" s="25"/>
      <c r="E35" s="25"/>
      <c r="F35" s="26">
        <v>72</v>
      </c>
      <c r="G35" s="27"/>
      <c r="H35" s="28"/>
      <c r="I35" s="29"/>
      <c r="J35" s="30"/>
      <c r="K35" s="31"/>
      <c r="L35" s="32">
        <f t="shared" si="0"/>
        <v>72</v>
      </c>
      <c r="M35" s="32">
        <v>0</v>
      </c>
      <c r="N35" s="32">
        <f t="shared" si="1"/>
        <v>72</v>
      </c>
      <c r="O35" s="33">
        <f t="shared" si="2"/>
        <v>0</v>
      </c>
      <c r="P35" s="34">
        <v>0</v>
      </c>
      <c r="Q35" s="35">
        <v>72</v>
      </c>
      <c r="R35" s="35">
        <v>0</v>
      </c>
      <c r="S35" s="35">
        <v>0</v>
      </c>
      <c r="V35" s="36">
        <v>45027.648611111108</v>
      </c>
      <c r="W35" s="37">
        <v>45027.651388888888</v>
      </c>
      <c r="X35" s="38">
        <f t="shared" si="3"/>
        <v>2.7777777795563452E-3</v>
      </c>
      <c r="Y35" s="39">
        <v>1</v>
      </c>
      <c r="Z35" s="38">
        <f t="shared" si="4"/>
        <v>2.7777777795563452E-3</v>
      </c>
      <c r="AA35" s="40"/>
      <c r="AB35" s="41">
        <v>45027.748611111114</v>
      </c>
      <c r="AC35" s="41">
        <v>45027.75</v>
      </c>
      <c r="AD35" s="42">
        <f t="shared" si="5"/>
        <v>1.3888888861401938E-3</v>
      </c>
      <c r="AE35" s="39">
        <v>1</v>
      </c>
      <c r="AF35" s="42">
        <f t="shared" si="6"/>
        <v>1.3888888861401938E-3</v>
      </c>
    </row>
    <row r="36" spans="1:32" ht="15.75" customHeight="1" thickBot="1" x14ac:dyDescent="0.3">
      <c r="A36" s="23">
        <v>45027</v>
      </c>
      <c r="B36" s="24" t="s">
        <v>61</v>
      </c>
      <c r="C36" s="25" t="s">
        <v>33</v>
      </c>
      <c r="D36" s="25"/>
      <c r="E36" s="25"/>
      <c r="F36" s="26">
        <v>4</v>
      </c>
      <c r="G36" s="27"/>
      <c r="H36" s="28"/>
      <c r="I36" s="29"/>
      <c r="J36" s="30"/>
      <c r="K36" s="31"/>
      <c r="L36" s="32">
        <f t="shared" si="0"/>
        <v>4</v>
      </c>
      <c r="M36" s="32">
        <v>0</v>
      </c>
      <c r="N36" s="32">
        <f t="shared" si="1"/>
        <v>4</v>
      </c>
      <c r="O36" s="33">
        <f t="shared" si="2"/>
        <v>0</v>
      </c>
      <c r="P36" s="34">
        <v>0</v>
      </c>
      <c r="Q36" s="35">
        <v>4</v>
      </c>
      <c r="R36" s="35">
        <v>0</v>
      </c>
      <c r="S36" s="35">
        <v>0</v>
      </c>
      <c r="V36" s="36">
        <v>45027.652777777781</v>
      </c>
      <c r="W36" s="37">
        <v>45027.654166666667</v>
      </c>
      <c r="X36" s="38">
        <f t="shared" si="3"/>
        <v>1.3888888861401938E-3</v>
      </c>
      <c r="Y36" s="39">
        <v>1</v>
      </c>
      <c r="Z36" s="38">
        <f t="shared" si="4"/>
        <v>1.3888888861401938E-3</v>
      </c>
      <c r="AA36" s="40"/>
      <c r="AB36" s="41">
        <v>45027.736111111109</v>
      </c>
      <c r="AC36" s="41">
        <v>45027.738194444442</v>
      </c>
      <c r="AD36" s="42">
        <f t="shared" si="5"/>
        <v>2.0833333328482695E-3</v>
      </c>
      <c r="AE36" s="39">
        <v>1</v>
      </c>
      <c r="AF36" s="42">
        <f t="shared" si="6"/>
        <v>2.0833333328482695E-3</v>
      </c>
    </row>
    <row r="37" spans="1:32" ht="15.75" customHeight="1" thickBot="1" x14ac:dyDescent="0.3">
      <c r="A37" s="23">
        <v>45027</v>
      </c>
      <c r="B37" s="24" t="s">
        <v>62</v>
      </c>
      <c r="C37" s="25" t="s">
        <v>33</v>
      </c>
      <c r="D37" s="25"/>
      <c r="E37" s="25"/>
      <c r="F37" s="26">
        <v>1</v>
      </c>
      <c r="G37" s="27"/>
      <c r="H37" s="28"/>
      <c r="I37" s="29"/>
      <c r="J37" s="30"/>
      <c r="K37" s="31"/>
      <c r="L37" s="32">
        <f t="shared" si="0"/>
        <v>1</v>
      </c>
      <c r="M37" s="32">
        <v>0</v>
      </c>
      <c r="N37" s="32">
        <f t="shared" si="1"/>
        <v>1</v>
      </c>
      <c r="O37" s="33">
        <f t="shared" si="2"/>
        <v>0</v>
      </c>
      <c r="P37" s="34">
        <v>0</v>
      </c>
      <c r="Q37" s="35">
        <v>1</v>
      </c>
      <c r="R37" s="35">
        <v>0</v>
      </c>
      <c r="S37" s="35">
        <v>0</v>
      </c>
      <c r="V37" s="36">
        <v>45027.645833333336</v>
      </c>
      <c r="W37" s="37">
        <v>45027.647222222222</v>
      </c>
      <c r="X37" s="38">
        <f t="shared" si="3"/>
        <v>1.3888888861401938E-3</v>
      </c>
      <c r="Y37" s="39">
        <v>1</v>
      </c>
      <c r="Z37" s="38">
        <f t="shared" si="4"/>
        <v>1.3888888861401938E-3</v>
      </c>
      <c r="AA37" s="40"/>
      <c r="AB37" s="41">
        <v>45027.743750000001</v>
      </c>
      <c r="AC37" s="41">
        <v>45027.745138888888</v>
      </c>
      <c r="AD37" s="42">
        <f t="shared" si="5"/>
        <v>1.3888888861401938E-3</v>
      </c>
      <c r="AE37" s="39">
        <v>1</v>
      </c>
      <c r="AF37" s="42">
        <f t="shared" si="6"/>
        <v>1.3888888861401938E-3</v>
      </c>
    </row>
    <row r="38" spans="1:32" ht="15.75" customHeight="1" thickBot="1" x14ac:dyDescent="0.3">
      <c r="A38" s="23">
        <v>45027</v>
      </c>
      <c r="B38" s="24" t="s">
        <v>63</v>
      </c>
      <c r="C38" s="25" t="s">
        <v>33</v>
      </c>
      <c r="D38" s="25"/>
      <c r="E38" s="25"/>
      <c r="F38" s="26">
        <v>2</v>
      </c>
      <c r="G38" s="27"/>
      <c r="H38" s="28"/>
      <c r="I38" s="29"/>
      <c r="J38" s="30"/>
      <c r="K38" s="31"/>
      <c r="L38" s="32">
        <f t="shared" si="0"/>
        <v>2</v>
      </c>
      <c r="M38" s="32">
        <v>0</v>
      </c>
      <c r="N38" s="32">
        <f t="shared" si="1"/>
        <v>2</v>
      </c>
      <c r="O38" s="33">
        <f t="shared" si="2"/>
        <v>0</v>
      </c>
      <c r="P38" s="34">
        <v>0</v>
      </c>
      <c r="Q38" s="35">
        <v>2</v>
      </c>
      <c r="R38" s="35">
        <v>0</v>
      </c>
      <c r="S38" s="35">
        <v>0</v>
      </c>
      <c r="V38" s="36">
        <v>45027.659722222219</v>
      </c>
      <c r="W38" s="37">
        <v>45027.661111111112</v>
      </c>
      <c r="X38" s="38">
        <f t="shared" si="3"/>
        <v>1.3888888934161514E-3</v>
      </c>
      <c r="Y38" s="39">
        <v>1</v>
      </c>
      <c r="Z38" s="38">
        <f t="shared" si="4"/>
        <v>1.3888888934161514E-3</v>
      </c>
      <c r="AA38" s="40"/>
      <c r="AB38" s="41">
        <v>45027.739583333336</v>
      </c>
      <c r="AC38" s="41">
        <v>45027.741666666669</v>
      </c>
      <c r="AD38" s="42">
        <f t="shared" si="5"/>
        <v>2.0833333328482695E-3</v>
      </c>
      <c r="AE38" s="39">
        <v>1</v>
      </c>
      <c r="AF38" s="42">
        <f t="shared" si="6"/>
        <v>2.0833333328482695E-3</v>
      </c>
    </row>
    <row r="39" spans="1:32" ht="15.75" customHeight="1" thickBot="1" x14ac:dyDescent="0.3">
      <c r="A39" s="23">
        <v>45027</v>
      </c>
      <c r="B39" s="24" t="s">
        <v>64</v>
      </c>
      <c r="C39" s="25" t="s">
        <v>33</v>
      </c>
      <c r="D39" s="25"/>
      <c r="E39" s="25"/>
      <c r="F39" s="26">
        <v>17</v>
      </c>
      <c r="G39" s="27"/>
      <c r="H39" s="28"/>
      <c r="I39" s="29"/>
      <c r="J39" s="30"/>
      <c r="K39" s="31"/>
      <c r="L39" s="32">
        <f t="shared" si="0"/>
        <v>17</v>
      </c>
      <c r="M39" s="32">
        <v>0</v>
      </c>
      <c r="N39" s="32">
        <f t="shared" si="1"/>
        <v>17</v>
      </c>
      <c r="O39" s="33">
        <f t="shared" si="2"/>
        <v>0</v>
      </c>
      <c r="P39" s="34">
        <v>0</v>
      </c>
      <c r="Q39" s="35">
        <v>17</v>
      </c>
      <c r="R39" s="35">
        <v>0</v>
      </c>
      <c r="S39" s="35">
        <v>0</v>
      </c>
      <c r="V39" s="36">
        <v>45027.655555555553</v>
      </c>
      <c r="W39" s="37">
        <v>45027.658333333333</v>
      </c>
      <c r="X39" s="38">
        <f t="shared" si="3"/>
        <v>2.7777777795563452E-3</v>
      </c>
      <c r="Y39" s="39">
        <v>1</v>
      </c>
      <c r="Z39" s="38">
        <f t="shared" si="4"/>
        <v>2.7777777795563452E-3</v>
      </c>
      <c r="AA39" s="40"/>
      <c r="AB39" s="41">
        <v>45027.729166666664</v>
      </c>
      <c r="AC39" s="41">
        <v>45027.734722222223</v>
      </c>
      <c r="AD39" s="42">
        <f t="shared" si="5"/>
        <v>5.5555555591126904E-3</v>
      </c>
      <c r="AE39" s="39">
        <v>1</v>
      </c>
      <c r="AF39" s="42">
        <f t="shared" si="6"/>
        <v>5.5555555591126904E-3</v>
      </c>
    </row>
    <row r="40" spans="1:32" ht="15.75" customHeight="1" thickBot="1" x14ac:dyDescent="0.3">
      <c r="A40" s="23">
        <v>45027</v>
      </c>
      <c r="B40" s="24" t="s">
        <v>65</v>
      </c>
      <c r="C40" s="25" t="s">
        <v>33</v>
      </c>
      <c r="D40" s="25"/>
      <c r="E40" s="25"/>
      <c r="F40" s="26">
        <v>2</v>
      </c>
      <c r="G40" s="27" t="s">
        <v>66</v>
      </c>
      <c r="H40" s="28"/>
      <c r="I40" s="29"/>
      <c r="J40" s="30"/>
      <c r="K40" s="31"/>
      <c r="L40" s="32">
        <f t="shared" si="0"/>
        <v>2</v>
      </c>
      <c r="M40" s="32">
        <v>0</v>
      </c>
      <c r="N40" s="32">
        <f t="shared" si="1"/>
        <v>2</v>
      </c>
      <c r="O40" s="33">
        <f t="shared" si="2"/>
        <v>0</v>
      </c>
      <c r="P40" s="34">
        <v>0</v>
      </c>
      <c r="Q40" s="35">
        <v>2</v>
      </c>
      <c r="R40" s="35">
        <v>0</v>
      </c>
      <c r="S40" s="35">
        <v>0</v>
      </c>
      <c r="V40" s="36">
        <v>45027.902777777781</v>
      </c>
      <c r="W40" s="37">
        <v>45027.90625</v>
      </c>
      <c r="X40" s="38">
        <f t="shared" si="3"/>
        <v>3.4722222189884633E-3</v>
      </c>
      <c r="Y40" s="39">
        <v>1</v>
      </c>
      <c r="Z40" s="38">
        <f t="shared" si="4"/>
        <v>3.4722222189884633E-3</v>
      </c>
      <c r="AA40" s="40"/>
      <c r="AB40" s="41">
        <v>45027.923611111109</v>
      </c>
      <c r="AC40" s="41">
        <v>45027.925694444442</v>
      </c>
      <c r="AD40" s="42">
        <f t="shared" si="5"/>
        <v>2.0833333328482695E-3</v>
      </c>
      <c r="AE40" s="39">
        <v>1</v>
      </c>
      <c r="AF40" s="42">
        <f t="shared" si="6"/>
        <v>2.0833333328482695E-3</v>
      </c>
    </row>
    <row r="41" spans="1:32" ht="15.75" customHeight="1" thickBot="1" x14ac:dyDescent="0.3">
      <c r="A41" s="23">
        <v>45028</v>
      </c>
      <c r="B41" s="25" t="s">
        <v>67</v>
      </c>
      <c r="C41" s="25" t="s">
        <v>33</v>
      </c>
      <c r="D41" s="25"/>
      <c r="E41" s="25"/>
      <c r="F41" s="26">
        <v>2158</v>
      </c>
      <c r="G41" s="27"/>
      <c r="H41" s="28"/>
      <c r="I41" s="29"/>
      <c r="J41" s="30"/>
      <c r="K41" s="31"/>
      <c r="L41" s="32">
        <f t="shared" si="0"/>
        <v>2158</v>
      </c>
      <c r="M41" s="32">
        <v>0</v>
      </c>
      <c r="N41" s="32">
        <f t="shared" si="1"/>
        <v>2158</v>
      </c>
      <c r="O41" s="33">
        <f t="shared" si="2"/>
        <v>0</v>
      </c>
      <c r="P41" s="34">
        <v>1</v>
      </c>
      <c r="Q41" s="35">
        <v>2157</v>
      </c>
      <c r="R41" s="35">
        <v>0</v>
      </c>
      <c r="S41" s="35">
        <v>0</v>
      </c>
      <c r="V41" s="36">
        <v>45027.661111111112</v>
      </c>
      <c r="W41" s="37">
        <v>45027.685416666667</v>
      </c>
      <c r="X41" s="38">
        <f t="shared" si="3"/>
        <v>2.4305555554747116E-2</v>
      </c>
      <c r="Y41" s="39">
        <v>1</v>
      </c>
      <c r="Z41" s="38">
        <f t="shared" si="4"/>
        <v>2.4305555554747116E-2</v>
      </c>
      <c r="AA41" s="40"/>
      <c r="AB41" s="41">
        <v>45028.184027777781</v>
      </c>
      <c r="AC41" s="41">
        <v>45028.8125</v>
      </c>
      <c r="AD41" s="42">
        <f t="shared" si="5"/>
        <v>0.62847222221898846</v>
      </c>
      <c r="AE41" s="39">
        <v>1</v>
      </c>
      <c r="AF41" s="42">
        <f t="shared" si="6"/>
        <v>0.62847222221898846</v>
      </c>
    </row>
    <row r="42" spans="1:32" ht="15.75" customHeight="1" thickBot="1" x14ac:dyDescent="0.3">
      <c r="A42" s="23">
        <v>45028</v>
      </c>
      <c r="B42" s="24" t="s">
        <v>68</v>
      </c>
      <c r="C42" s="25" t="s">
        <v>33</v>
      </c>
      <c r="D42" s="25"/>
      <c r="E42" s="25"/>
      <c r="F42" s="26">
        <v>90</v>
      </c>
      <c r="G42" s="27"/>
      <c r="H42" s="28"/>
      <c r="I42" s="29"/>
      <c r="J42" s="30"/>
      <c r="K42" s="31"/>
      <c r="L42" s="32">
        <f t="shared" si="0"/>
        <v>90</v>
      </c>
      <c r="M42" s="32">
        <v>0</v>
      </c>
      <c r="N42" s="32">
        <f t="shared" si="1"/>
        <v>90</v>
      </c>
      <c r="O42" s="33">
        <f t="shared" si="2"/>
        <v>0</v>
      </c>
      <c r="P42" s="34">
        <v>0</v>
      </c>
      <c r="Q42" s="35">
        <v>90</v>
      </c>
      <c r="R42" s="35">
        <v>0</v>
      </c>
      <c r="S42" s="35">
        <v>0</v>
      </c>
      <c r="V42" s="36">
        <v>45028.569444444445</v>
      </c>
      <c r="W42" s="37">
        <v>45028.571527777778</v>
      </c>
      <c r="X42" s="38">
        <f t="shared" si="3"/>
        <v>2.0833333328482695E-3</v>
      </c>
      <c r="Y42" s="39">
        <v>1</v>
      </c>
      <c r="Z42" s="38">
        <f t="shared" si="4"/>
        <v>2.0833333328482695E-3</v>
      </c>
      <c r="AA42" s="40"/>
      <c r="AB42" s="41">
        <v>45028.586805555555</v>
      </c>
      <c r="AC42" s="41">
        <v>45028.600694444445</v>
      </c>
      <c r="AD42" s="42">
        <f t="shared" si="5"/>
        <v>1.3888888890505768E-2</v>
      </c>
      <c r="AE42" s="39">
        <v>1</v>
      </c>
      <c r="AF42" s="42">
        <f t="shared" si="6"/>
        <v>1.3888888890505768E-2</v>
      </c>
    </row>
    <row r="43" spans="1:32" ht="15.75" customHeight="1" thickBot="1" x14ac:dyDescent="0.3">
      <c r="A43" s="23">
        <v>45029</v>
      </c>
      <c r="B43" s="24">
        <v>412466</v>
      </c>
      <c r="C43" s="25" t="s">
        <v>33</v>
      </c>
      <c r="D43" s="25"/>
      <c r="E43" s="25"/>
      <c r="F43" s="26">
        <v>3</v>
      </c>
      <c r="G43" s="27"/>
      <c r="H43" s="28"/>
      <c r="I43" s="29"/>
      <c r="J43" s="30"/>
      <c r="K43" s="31"/>
      <c r="L43" s="32">
        <f t="shared" si="0"/>
        <v>3</v>
      </c>
      <c r="M43" s="32">
        <v>0</v>
      </c>
      <c r="N43" s="32">
        <f t="shared" si="1"/>
        <v>3</v>
      </c>
      <c r="O43" s="33">
        <f t="shared" si="2"/>
        <v>0</v>
      </c>
      <c r="P43" s="34">
        <v>0</v>
      </c>
      <c r="Q43" s="35">
        <v>3</v>
      </c>
      <c r="R43" s="35">
        <v>0</v>
      </c>
      <c r="S43" s="35">
        <v>0</v>
      </c>
      <c r="V43" s="36">
        <v>45029.400694444441</v>
      </c>
      <c r="W43" s="37">
        <v>45029.414583333331</v>
      </c>
      <c r="X43" s="38">
        <f t="shared" si="3"/>
        <v>1.3888888890505768E-2</v>
      </c>
      <c r="Y43" s="39">
        <v>1</v>
      </c>
      <c r="Z43" s="38">
        <f t="shared" si="4"/>
        <v>1.3888888890505768E-2</v>
      </c>
      <c r="AA43" s="40"/>
      <c r="AB43" s="41">
        <v>45029.400694444441</v>
      </c>
      <c r="AC43" s="41">
        <v>45029.414583333331</v>
      </c>
      <c r="AD43" s="42">
        <f t="shared" si="5"/>
        <v>1.3888888890505768E-2</v>
      </c>
      <c r="AE43" s="39">
        <v>1</v>
      </c>
      <c r="AF43" s="42">
        <f t="shared" si="6"/>
        <v>1.3888888890505768E-2</v>
      </c>
    </row>
    <row r="44" spans="1:32" ht="15.75" customHeight="1" thickBot="1" x14ac:dyDescent="0.3">
      <c r="A44" s="23">
        <v>45029</v>
      </c>
      <c r="B44" s="24" t="s">
        <v>69</v>
      </c>
      <c r="C44" s="25" t="s">
        <v>33</v>
      </c>
      <c r="D44" s="25"/>
      <c r="E44" s="25"/>
      <c r="F44" s="26">
        <v>394</v>
      </c>
      <c r="G44" s="27"/>
      <c r="H44" s="28"/>
      <c r="I44" s="29"/>
      <c r="J44" s="30"/>
      <c r="K44" s="31"/>
      <c r="L44" s="32">
        <f t="shared" si="0"/>
        <v>394</v>
      </c>
      <c r="M44" s="32">
        <v>0</v>
      </c>
      <c r="N44" s="32">
        <f t="shared" si="1"/>
        <v>394</v>
      </c>
      <c r="O44" s="33">
        <f t="shared" si="2"/>
        <v>0</v>
      </c>
      <c r="P44" s="34">
        <f>5+2+2+3</f>
        <v>12</v>
      </c>
      <c r="Q44" s="35">
        <v>382</v>
      </c>
      <c r="R44" s="35">
        <v>0</v>
      </c>
      <c r="S44" s="35">
        <v>0</v>
      </c>
      <c r="V44" s="36">
        <v>45029.416666666664</v>
      </c>
      <c r="W44" s="37">
        <v>45029.451388888891</v>
      </c>
      <c r="X44" s="38">
        <f t="shared" si="3"/>
        <v>3.4722222226264421E-2</v>
      </c>
      <c r="Y44" s="39">
        <v>1</v>
      </c>
      <c r="Z44" s="38">
        <f t="shared" si="4"/>
        <v>3.4722222226264421E-2</v>
      </c>
      <c r="AA44" s="40"/>
      <c r="AB44" s="41">
        <v>45029.588888888888</v>
      </c>
      <c r="AC44" s="41">
        <v>45029.727777777778</v>
      </c>
      <c r="AD44" s="42">
        <f t="shared" si="5"/>
        <v>0.13888888889050577</v>
      </c>
      <c r="AE44" s="39">
        <v>1</v>
      </c>
      <c r="AF44" s="42">
        <f t="shared" si="6"/>
        <v>0.13888888889050577</v>
      </c>
    </row>
    <row r="45" spans="1:32" ht="15.75" customHeight="1" thickBot="1" x14ac:dyDescent="0.3">
      <c r="A45" s="23">
        <v>45029</v>
      </c>
      <c r="B45" s="24" t="s">
        <v>70</v>
      </c>
      <c r="C45" s="25" t="s">
        <v>33</v>
      </c>
      <c r="D45" s="25"/>
      <c r="E45" s="25"/>
      <c r="F45" s="26">
        <v>4320</v>
      </c>
      <c r="G45" s="27"/>
      <c r="H45" s="28"/>
      <c r="I45" s="29"/>
      <c r="J45" s="30"/>
      <c r="K45" s="31"/>
      <c r="L45" s="32">
        <f t="shared" si="0"/>
        <v>4320</v>
      </c>
      <c r="M45" s="32">
        <v>0</v>
      </c>
      <c r="N45" s="32">
        <f t="shared" si="1"/>
        <v>4320</v>
      </c>
      <c r="O45" s="33">
        <f t="shared" si="2"/>
        <v>0</v>
      </c>
      <c r="P45" s="34">
        <v>0</v>
      </c>
      <c r="Q45" s="35">
        <v>4320</v>
      </c>
      <c r="R45" s="35">
        <v>0</v>
      </c>
      <c r="S45" s="35">
        <v>0</v>
      </c>
      <c r="V45" s="36">
        <v>45029.340277777781</v>
      </c>
      <c r="W45" s="37">
        <v>45029.347222222219</v>
      </c>
      <c r="X45" s="38">
        <f t="shared" si="3"/>
        <v>6.9444444379769266E-3</v>
      </c>
      <c r="Y45" s="39">
        <v>1</v>
      </c>
      <c r="Z45" s="38">
        <f t="shared" si="4"/>
        <v>6.9444444379769266E-3</v>
      </c>
      <c r="AA45" s="40"/>
      <c r="AB45" s="41">
        <v>45029.395833333336</v>
      </c>
      <c r="AC45" s="41">
        <v>45029.5625</v>
      </c>
      <c r="AD45" s="42">
        <f t="shared" si="5"/>
        <v>0.16666666666424135</v>
      </c>
      <c r="AE45" s="39">
        <v>3</v>
      </c>
      <c r="AF45" s="42">
        <f t="shared" si="6"/>
        <v>0.49999999999272404</v>
      </c>
    </row>
    <row r="46" spans="1:32" ht="15.75" customHeight="1" thickBot="1" x14ac:dyDescent="0.3">
      <c r="A46" s="23">
        <v>45030</v>
      </c>
      <c r="B46" s="24" t="s">
        <v>71</v>
      </c>
      <c r="C46" s="25" t="s">
        <v>33</v>
      </c>
      <c r="D46" s="25"/>
      <c r="E46" s="25"/>
      <c r="F46" s="26">
        <v>2861</v>
      </c>
      <c r="G46" s="27"/>
      <c r="H46" s="28"/>
      <c r="I46" s="29"/>
      <c r="J46" s="30"/>
      <c r="K46" s="31"/>
      <c r="L46" s="32">
        <f t="shared" si="0"/>
        <v>2861</v>
      </c>
      <c r="M46" s="32">
        <v>0</v>
      </c>
      <c r="N46" s="32">
        <f t="shared" si="1"/>
        <v>2861</v>
      </c>
      <c r="O46" s="33">
        <f t="shared" si="2"/>
        <v>0</v>
      </c>
      <c r="P46" s="34">
        <v>0</v>
      </c>
      <c r="Q46" s="35">
        <v>2861</v>
      </c>
      <c r="R46" s="35">
        <v>0</v>
      </c>
      <c r="S46" s="35">
        <v>0</v>
      </c>
      <c r="V46" s="36">
        <v>45029.65625</v>
      </c>
      <c r="W46" s="37">
        <v>45029.673611111109</v>
      </c>
      <c r="X46" s="38">
        <f t="shared" si="3"/>
        <v>1.7361111109494232E-2</v>
      </c>
      <c r="Y46" s="39">
        <v>1</v>
      </c>
      <c r="Z46" s="38">
        <f t="shared" si="4"/>
        <v>1.7361111109494232E-2</v>
      </c>
      <c r="AA46" s="40"/>
      <c r="AB46" s="41">
        <v>45029.215277777781</v>
      </c>
      <c r="AC46" s="41">
        <v>45029.430555555555</v>
      </c>
      <c r="AD46" s="42">
        <f t="shared" si="5"/>
        <v>0.21527777777373558</v>
      </c>
      <c r="AE46" s="39">
        <v>4</v>
      </c>
      <c r="AF46" s="42">
        <f t="shared" si="6"/>
        <v>0.86111111109494232</v>
      </c>
    </row>
    <row r="47" spans="1:32" ht="15.75" customHeight="1" thickBot="1" x14ac:dyDescent="0.3">
      <c r="A47" s="23">
        <v>45030</v>
      </c>
      <c r="B47" s="24" t="s">
        <v>72</v>
      </c>
      <c r="C47" s="25" t="s">
        <v>33</v>
      </c>
      <c r="D47" s="25"/>
      <c r="E47" s="25"/>
      <c r="F47" s="26"/>
      <c r="G47" s="27"/>
      <c r="H47" s="28"/>
      <c r="I47" s="29">
        <v>10</v>
      </c>
      <c r="J47" s="30"/>
      <c r="K47" s="31"/>
      <c r="L47" s="32">
        <f t="shared" si="0"/>
        <v>10</v>
      </c>
      <c r="M47" s="32">
        <v>0</v>
      </c>
      <c r="N47" s="32">
        <f t="shared" si="1"/>
        <v>10</v>
      </c>
      <c r="O47" s="33">
        <f t="shared" si="2"/>
        <v>0</v>
      </c>
      <c r="P47" s="34">
        <v>0</v>
      </c>
      <c r="Q47" s="35">
        <v>10</v>
      </c>
      <c r="R47" s="35">
        <v>0</v>
      </c>
      <c r="S47" s="35">
        <v>0</v>
      </c>
      <c r="V47" s="36">
        <v>45030.470833333333</v>
      </c>
      <c r="W47" s="37">
        <v>45030.472916666666</v>
      </c>
      <c r="X47" s="38">
        <f t="shared" si="3"/>
        <v>2.0833333328482695E-3</v>
      </c>
      <c r="Y47" s="39">
        <v>1</v>
      </c>
      <c r="Z47" s="38">
        <f t="shared" si="4"/>
        <v>2.0833333328482695E-3</v>
      </c>
      <c r="AA47" s="40"/>
      <c r="AB47" s="41">
        <v>45030.479166666664</v>
      </c>
      <c r="AC47" s="41">
        <v>45030.481249999997</v>
      </c>
      <c r="AD47" s="42">
        <f t="shared" si="5"/>
        <v>2.0833333328482695E-3</v>
      </c>
      <c r="AE47" s="39">
        <v>1</v>
      </c>
      <c r="AF47" s="42">
        <f t="shared" si="6"/>
        <v>2.0833333328482695E-3</v>
      </c>
    </row>
    <row r="48" spans="1:32" ht="15.75" customHeight="1" thickBot="1" x14ac:dyDescent="0.3">
      <c r="A48" s="23">
        <v>45030</v>
      </c>
      <c r="B48" s="24" t="s">
        <v>73</v>
      </c>
      <c r="C48" s="25" t="s">
        <v>33</v>
      </c>
      <c r="D48" s="25"/>
      <c r="E48" s="25"/>
      <c r="F48" s="26">
        <v>4</v>
      </c>
      <c r="G48" s="27"/>
      <c r="H48" s="28"/>
      <c r="I48" s="29"/>
      <c r="J48" s="30"/>
      <c r="K48" s="31"/>
      <c r="L48" s="32">
        <f t="shared" si="0"/>
        <v>4</v>
      </c>
      <c r="M48" s="32">
        <v>0</v>
      </c>
      <c r="N48" s="32">
        <f t="shared" si="1"/>
        <v>4</v>
      </c>
      <c r="O48" s="33">
        <f t="shared" si="2"/>
        <v>0</v>
      </c>
      <c r="P48" s="34">
        <v>0</v>
      </c>
      <c r="Q48" s="35">
        <v>4</v>
      </c>
      <c r="R48" s="35">
        <v>0</v>
      </c>
      <c r="S48" s="35">
        <v>0</v>
      </c>
      <c r="V48" s="36">
        <v>45030.5</v>
      </c>
      <c r="W48" s="37">
        <v>45030.502083333333</v>
      </c>
      <c r="X48" s="38">
        <f t="shared" si="3"/>
        <v>2.0833333328482695E-3</v>
      </c>
      <c r="Y48" s="39">
        <v>1</v>
      </c>
      <c r="Z48" s="38">
        <f t="shared" si="4"/>
        <v>2.0833333328482695E-3</v>
      </c>
      <c r="AA48" s="40"/>
      <c r="AB48" s="41">
        <v>45030.774305555555</v>
      </c>
      <c r="AC48" s="41">
        <v>45030.777777777781</v>
      </c>
      <c r="AD48" s="42">
        <f t="shared" si="5"/>
        <v>3.4722222262644209E-3</v>
      </c>
      <c r="AE48" s="39">
        <v>1</v>
      </c>
      <c r="AF48" s="42">
        <f t="shared" si="6"/>
        <v>3.4722222262644209E-3</v>
      </c>
    </row>
    <row r="49" spans="1:32" ht="15.75" customHeight="1" thickBot="1" x14ac:dyDescent="0.3">
      <c r="A49" s="23">
        <v>45030</v>
      </c>
      <c r="B49" s="24" t="s">
        <v>74</v>
      </c>
      <c r="C49" s="25" t="s">
        <v>33</v>
      </c>
      <c r="D49" s="25"/>
      <c r="E49" s="25"/>
      <c r="F49" s="26">
        <v>2</v>
      </c>
      <c r="G49" s="27"/>
      <c r="H49" s="28"/>
      <c r="I49" s="29"/>
      <c r="J49" s="30"/>
      <c r="K49" s="31"/>
      <c r="L49" s="32">
        <f t="shared" si="0"/>
        <v>2</v>
      </c>
      <c r="M49" s="32">
        <v>0</v>
      </c>
      <c r="N49" s="32">
        <f t="shared" si="1"/>
        <v>2</v>
      </c>
      <c r="O49" s="33">
        <f t="shared" si="2"/>
        <v>0</v>
      </c>
      <c r="P49" s="34">
        <v>0</v>
      </c>
      <c r="Q49" s="35">
        <v>2</v>
      </c>
      <c r="R49" s="35">
        <v>0</v>
      </c>
      <c r="S49" s="35">
        <v>0</v>
      </c>
      <c r="V49" s="36">
        <v>45030.517361111109</v>
      </c>
      <c r="W49" s="37">
        <v>45030.518750000003</v>
      </c>
      <c r="X49" s="38">
        <f t="shared" si="3"/>
        <v>1.3888888934161514E-3</v>
      </c>
      <c r="Y49" s="39">
        <v>1</v>
      </c>
      <c r="Z49" s="38">
        <f t="shared" si="4"/>
        <v>1.3888888934161514E-3</v>
      </c>
      <c r="AA49" s="40"/>
      <c r="AB49" s="41">
        <v>45030.777777777781</v>
      </c>
      <c r="AC49" s="41">
        <v>45030.78125</v>
      </c>
      <c r="AD49" s="42">
        <f t="shared" si="5"/>
        <v>3.4722222189884633E-3</v>
      </c>
      <c r="AE49" s="39">
        <v>1</v>
      </c>
      <c r="AF49" s="42">
        <f t="shared" si="6"/>
        <v>3.4722222189884633E-3</v>
      </c>
    </row>
    <row r="50" spans="1:32" ht="15.75" customHeight="1" thickBot="1" x14ac:dyDescent="0.3">
      <c r="A50" s="23">
        <v>45030</v>
      </c>
      <c r="B50" s="24" t="s">
        <v>75</v>
      </c>
      <c r="C50" s="25" t="s">
        <v>33</v>
      </c>
      <c r="D50" s="25"/>
      <c r="E50" s="25"/>
      <c r="F50" s="26">
        <v>2</v>
      </c>
      <c r="G50" s="27"/>
      <c r="H50" s="28"/>
      <c r="I50" s="29"/>
      <c r="J50" s="30"/>
      <c r="K50" s="31"/>
      <c r="L50" s="32">
        <f t="shared" si="0"/>
        <v>2</v>
      </c>
      <c r="M50" s="32">
        <v>0</v>
      </c>
      <c r="N50" s="32">
        <f t="shared" si="1"/>
        <v>2</v>
      </c>
      <c r="O50" s="33">
        <f t="shared" si="2"/>
        <v>0</v>
      </c>
      <c r="P50" s="34">
        <v>0</v>
      </c>
      <c r="Q50" s="35">
        <v>2</v>
      </c>
      <c r="R50" s="35">
        <v>0</v>
      </c>
      <c r="S50" s="35">
        <v>0</v>
      </c>
      <c r="V50" s="36">
        <v>45030.520833333336</v>
      </c>
      <c r="W50" s="37">
        <v>45030.522222222222</v>
      </c>
      <c r="X50" s="38">
        <f t="shared" si="3"/>
        <v>1.3888888861401938E-3</v>
      </c>
      <c r="Y50" s="39">
        <v>1</v>
      </c>
      <c r="Z50" s="38">
        <f t="shared" si="4"/>
        <v>1.3888888861401938E-3</v>
      </c>
      <c r="AA50" s="40"/>
      <c r="AB50" s="41">
        <v>44940.770833333336</v>
      </c>
      <c r="AC50" s="41">
        <v>44940.774305555555</v>
      </c>
      <c r="AD50" s="42">
        <f t="shared" si="5"/>
        <v>3.4722222189884633E-3</v>
      </c>
      <c r="AE50" s="39">
        <v>1</v>
      </c>
      <c r="AF50" s="42">
        <f t="shared" si="6"/>
        <v>3.4722222189884633E-3</v>
      </c>
    </row>
    <row r="51" spans="1:32" ht="15.75" customHeight="1" thickBot="1" x14ac:dyDescent="0.3">
      <c r="A51" s="23">
        <v>45030</v>
      </c>
      <c r="B51" s="24" t="s">
        <v>76</v>
      </c>
      <c r="C51" s="25" t="s">
        <v>33</v>
      </c>
      <c r="D51" s="25"/>
      <c r="E51" s="25"/>
      <c r="F51" s="26">
        <v>5</v>
      </c>
      <c r="G51" s="27"/>
      <c r="H51" s="28"/>
      <c r="I51" s="29"/>
      <c r="J51" s="30"/>
      <c r="K51" s="31"/>
      <c r="L51" s="32">
        <f t="shared" si="0"/>
        <v>5</v>
      </c>
      <c r="M51" s="32">
        <v>0</v>
      </c>
      <c r="N51" s="32">
        <f t="shared" si="1"/>
        <v>5</v>
      </c>
      <c r="O51" s="33">
        <f t="shared" si="2"/>
        <v>0</v>
      </c>
      <c r="P51" s="34">
        <v>0</v>
      </c>
      <c r="Q51" s="35">
        <v>5</v>
      </c>
      <c r="R51" s="35">
        <v>0</v>
      </c>
      <c r="S51" s="35">
        <v>0</v>
      </c>
      <c r="V51" s="36">
        <v>45030.555555555555</v>
      </c>
      <c r="W51" s="37">
        <v>45030.559027777781</v>
      </c>
      <c r="X51" s="38">
        <f t="shared" si="3"/>
        <v>3.4722222262644209E-3</v>
      </c>
      <c r="Y51" s="39">
        <v>1</v>
      </c>
      <c r="Z51" s="38">
        <f t="shared" si="4"/>
        <v>3.4722222262644209E-3</v>
      </c>
      <c r="AA51" s="40"/>
      <c r="AB51" s="41">
        <v>45030.78125</v>
      </c>
      <c r="AC51" s="41">
        <v>45030.784722222219</v>
      </c>
      <c r="AD51" s="42">
        <f t="shared" si="5"/>
        <v>3.4722222189884633E-3</v>
      </c>
      <c r="AE51" s="39">
        <v>1</v>
      </c>
      <c r="AF51" s="42">
        <f t="shared" si="6"/>
        <v>3.4722222189884633E-3</v>
      </c>
    </row>
    <row r="52" spans="1:32" ht="15.75" customHeight="1" thickBot="1" x14ac:dyDescent="0.3">
      <c r="A52" s="23">
        <v>45030</v>
      </c>
      <c r="B52" s="24" t="s">
        <v>77</v>
      </c>
      <c r="C52" s="25" t="s">
        <v>33</v>
      </c>
      <c r="D52" s="25"/>
      <c r="E52" s="25"/>
      <c r="F52" s="26">
        <v>2</v>
      </c>
      <c r="G52" s="27"/>
      <c r="H52" s="28"/>
      <c r="I52" s="29"/>
      <c r="J52" s="30"/>
      <c r="K52" s="31"/>
      <c r="L52" s="32">
        <f t="shared" si="0"/>
        <v>2</v>
      </c>
      <c r="M52" s="32">
        <v>0</v>
      </c>
      <c r="N52" s="32">
        <f t="shared" si="1"/>
        <v>2</v>
      </c>
      <c r="O52" s="33">
        <f t="shared" si="2"/>
        <v>0</v>
      </c>
      <c r="P52" s="34">
        <v>0</v>
      </c>
      <c r="Q52" s="35">
        <v>2</v>
      </c>
      <c r="R52" s="35">
        <v>0</v>
      </c>
      <c r="S52" s="35">
        <v>0</v>
      </c>
      <c r="V52" s="36">
        <v>45030.504166666666</v>
      </c>
      <c r="W52" s="37">
        <v>45030.505555555559</v>
      </c>
      <c r="X52" s="38">
        <f t="shared" si="3"/>
        <v>1.3888888934161514E-3</v>
      </c>
      <c r="Y52" s="39">
        <v>1</v>
      </c>
      <c r="Z52" s="38">
        <f t="shared" si="4"/>
        <v>1.3888888934161514E-3</v>
      </c>
      <c r="AA52" s="40"/>
      <c r="AB52" s="41">
        <v>45030.767361111109</v>
      </c>
      <c r="AC52" s="41">
        <v>45030.768750000003</v>
      </c>
      <c r="AD52" s="42">
        <f t="shared" si="5"/>
        <v>1.3888888934161514E-3</v>
      </c>
      <c r="AE52" s="39">
        <v>1</v>
      </c>
      <c r="AF52" s="42">
        <f t="shared" si="6"/>
        <v>1.3888888934161514E-3</v>
      </c>
    </row>
    <row r="53" spans="1:32" ht="15.75" customHeight="1" thickBot="1" x14ac:dyDescent="0.3">
      <c r="A53" s="23">
        <v>45030</v>
      </c>
      <c r="B53" s="24" t="s">
        <v>78</v>
      </c>
      <c r="C53" s="25" t="s">
        <v>33</v>
      </c>
      <c r="D53" s="25"/>
      <c r="E53" s="25"/>
      <c r="F53" s="26"/>
      <c r="G53" s="27">
        <v>2</v>
      </c>
      <c r="H53" s="28"/>
      <c r="I53" s="29"/>
      <c r="J53" s="30"/>
      <c r="K53" s="31"/>
      <c r="L53" s="32">
        <f t="shared" si="0"/>
        <v>2</v>
      </c>
      <c r="M53" s="32">
        <v>0</v>
      </c>
      <c r="N53" s="32">
        <f t="shared" si="1"/>
        <v>2</v>
      </c>
      <c r="O53" s="33">
        <f t="shared" si="2"/>
        <v>0</v>
      </c>
      <c r="P53" s="34">
        <v>0</v>
      </c>
      <c r="Q53" s="35">
        <v>1</v>
      </c>
      <c r="R53" s="35">
        <v>0</v>
      </c>
      <c r="S53" s="35">
        <v>1</v>
      </c>
      <c r="V53" s="36">
        <v>45030.553472222222</v>
      </c>
      <c r="W53" s="37">
        <v>45030.554166666669</v>
      </c>
      <c r="X53" s="38">
        <f t="shared" si="3"/>
        <v>6.944444467080757E-4</v>
      </c>
      <c r="Y53" s="39">
        <v>1</v>
      </c>
      <c r="Z53" s="38">
        <f t="shared" si="4"/>
        <v>6.944444467080757E-4</v>
      </c>
      <c r="AA53" s="40"/>
      <c r="AB53" s="41">
        <v>45030.597222222219</v>
      </c>
      <c r="AC53" s="41">
        <v>45030.604166666664</v>
      </c>
      <c r="AD53" s="42">
        <f t="shared" si="5"/>
        <v>6.9444444452528842E-3</v>
      </c>
      <c r="AE53" s="39">
        <v>1</v>
      </c>
      <c r="AF53" s="42">
        <f t="shared" si="6"/>
        <v>6.9444444452528842E-3</v>
      </c>
    </row>
    <row r="54" spans="1:32" ht="15.75" customHeight="1" thickBot="1" x14ac:dyDescent="0.3">
      <c r="A54" s="23">
        <v>45030</v>
      </c>
      <c r="B54" s="24" t="s">
        <v>79</v>
      </c>
      <c r="C54" s="25" t="s">
        <v>33</v>
      </c>
      <c r="D54" s="25"/>
      <c r="E54" s="25"/>
      <c r="F54" s="26">
        <v>1</v>
      </c>
      <c r="G54" s="27"/>
      <c r="H54" s="28"/>
      <c r="I54" s="29"/>
      <c r="J54" s="30"/>
      <c r="K54" s="31"/>
      <c r="L54" s="32">
        <f t="shared" si="0"/>
        <v>1</v>
      </c>
      <c r="M54" s="32">
        <v>0</v>
      </c>
      <c r="N54" s="32">
        <f t="shared" si="1"/>
        <v>1</v>
      </c>
      <c r="O54" s="33">
        <f t="shared" si="2"/>
        <v>0</v>
      </c>
      <c r="P54" s="34">
        <v>0</v>
      </c>
      <c r="Q54" s="35">
        <v>1</v>
      </c>
      <c r="R54" s="35">
        <v>0</v>
      </c>
      <c r="S54" s="35">
        <v>0</v>
      </c>
      <c r="V54" s="36">
        <v>45030.560416666667</v>
      </c>
      <c r="W54" s="37">
        <v>45030.561805555553</v>
      </c>
      <c r="X54" s="38">
        <f t="shared" si="3"/>
        <v>1.3888888861401938E-3</v>
      </c>
      <c r="Y54" s="39">
        <v>1</v>
      </c>
      <c r="Z54" s="38">
        <f t="shared" si="4"/>
        <v>1.3888888861401938E-3</v>
      </c>
      <c r="AA54" s="40"/>
      <c r="AB54" s="41">
        <v>45030.594444444447</v>
      </c>
      <c r="AC54" s="41">
        <v>45030.595833333333</v>
      </c>
      <c r="AD54" s="42">
        <f t="shared" si="5"/>
        <v>1.3888888861401938E-3</v>
      </c>
      <c r="AE54" s="39">
        <v>1</v>
      </c>
      <c r="AF54" s="42">
        <f t="shared" si="6"/>
        <v>1.3888888861401938E-3</v>
      </c>
    </row>
    <row r="55" spans="1:32" ht="15.75" customHeight="1" thickBot="1" x14ac:dyDescent="0.3">
      <c r="A55" s="23">
        <v>45030</v>
      </c>
      <c r="B55" s="24" t="s">
        <v>80</v>
      </c>
      <c r="C55" s="25" t="s">
        <v>33</v>
      </c>
      <c r="D55" s="25"/>
      <c r="E55" s="25"/>
      <c r="F55" s="26">
        <v>54</v>
      </c>
      <c r="G55" s="27"/>
      <c r="H55" s="28"/>
      <c r="I55" s="29"/>
      <c r="J55" s="30"/>
      <c r="K55" s="31"/>
      <c r="L55" s="32">
        <f t="shared" si="0"/>
        <v>54</v>
      </c>
      <c r="M55" s="32">
        <v>0</v>
      </c>
      <c r="N55" s="32">
        <f t="shared" si="1"/>
        <v>54</v>
      </c>
      <c r="O55" s="33">
        <f t="shared" si="2"/>
        <v>0</v>
      </c>
      <c r="P55" s="34">
        <v>0</v>
      </c>
      <c r="Q55" s="35">
        <v>0</v>
      </c>
      <c r="R55" s="35">
        <v>54</v>
      </c>
      <c r="S55" s="35">
        <v>0</v>
      </c>
      <c r="V55" s="36">
        <v>45030.618055555555</v>
      </c>
      <c r="W55" s="37">
        <v>45030.623611111114</v>
      </c>
      <c r="X55" s="38">
        <f t="shared" si="3"/>
        <v>5.5555555591126904E-3</v>
      </c>
      <c r="Y55" s="39">
        <v>1</v>
      </c>
      <c r="Z55" s="38">
        <f t="shared" si="4"/>
        <v>5.5555555591126904E-3</v>
      </c>
      <c r="AA55" s="40"/>
      <c r="AB55" s="41">
        <v>45030.888888888891</v>
      </c>
      <c r="AC55" s="41">
        <v>45030.902777777781</v>
      </c>
      <c r="AD55" s="42">
        <f t="shared" si="5"/>
        <v>1.3888888890505768E-2</v>
      </c>
      <c r="AE55" s="39">
        <v>1</v>
      </c>
      <c r="AF55" s="42">
        <f t="shared" si="6"/>
        <v>1.3888888890505768E-2</v>
      </c>
    </row>
    <row r="56" spans="1:32" ht="15.75" customHeight="1" thickBot="1" x14ac:dyDescent="0.3">
      <c r="A56" s="23">
        <v>45030</v>
      </c>
      <c r="B56" s="24" t="s">
        <v>81</v>
      </c>
      <c r="C56" s="25" t="s">
        <v>33</v>
      </c>
      <c r="D56" s="25"/>
      <c r="E56" s="25"/>
      <c r="F56" s="26">
        <v>2</v>
      </c>
      <c r="G56" s="27"/>
      <c r="H56" s="28"/>
      <c r="I56" s="29"/>
      <c r="J56" s="30"/>
      <c r="K56" s="31"/>
      <c r="L56" s="32">
        <f t="shared" si="0"/>
        <v>2</v>
      </c>
      <c r="M56" s="32">
        <v>0</v>
      </c>
      <c r="N56" s="32">
        <f t="shared" si="1"/>
        <v>2</v>
      </c>
      <c r="O56" s="33">
        <f t="shared" si="2"/>
        <v>0</v>
      </c>
      <c r="P56" s="34">
        <v>0</v>
      </c>
      <c r="Q56" s="35">
        <v>0</v>
      </c>
      <c r="R56" s="35">
        <v>2</v>
      </c>
      <c r="S56" s="35">
        <v>0</v>
      </c>
      <c r="V56" s="36">
        <v>45030.615277777775</v>
      </c>
      <c r="W56" s="37">
        <v>45030.616666666669</v>
      </c>
      <c r="X56" s="38">
        <f t="shared" si="3"/>
        <v>1.3888888934161514E-3</v>
      </c>
      <c r="Y56" s="39">
        <v>1</v>
      </c>
      <c r="Z56" s="38">
        <f t="shared" si="4"/>
        <v>1.3888888934161514E-3</v>
      </c>
      <c r="AA56" s="40"/>
      <c r="AB56" s="41">
        <v>45030.90625</v>
      </c>
      <c r="AC56" s="41">
        <v>45030.907638888886</v>
      </c>
      <c r="AD56" s="42">
        <f t="shared" si="5"/>
        <v>1.3888888861401938E-3</v>
      </c>
      <c r="AE56" s="39">
        <v>1</v>
      </c>
      <c r="AF56" s="42">
        <f t="shared" si="6"/>
        <v>1.3888888861401938E-3</v>
      </c>
    </row>
    <row r="57" spans="1:32" ht="15.75" customHeight="1" thickBot="1" x14ac:dyDescent="0.3">
      <c r="A57" s="23">
        <v>45030</v>
      </c>
      <c r="B57" s="24" t="s">
        <v>82</v>
      </c>
      <c r="C57" s="25" t="s">
        <v>33</v>
      </c>
      <c r="D57" s="25"/>
      <c r="E57" s="25"/>
      <c r="F57" s="26">
        <v>74</v>
      </c>
      <c r="G57" s="27"/>
      <c r="H57" s="28"/>
      <c r="I57" s="29"/>
      <c r="J57" s="30"/>
      <c r="K57" s="31"/>
      <c r="L57" s="32">
        <f t="shared" si="0"/>
        <v>74</v>
      </c>
      <c r="M57" s="32">
        <v>0</v>
      </c>
      <c r="N57" s="32">
        <f t="shared" si="1"/>
        <v>74</v>
      </c>
      <c r="O57" s="33">
        <f t="shared" si="2"/>
        <v>0</v>
      </c>
      <c r="P57" s="34">
        <v>0</v>
      </c>
      <c r="Q57" s="35">
        <v>0</v>
      </c>
      <c r="R57" s="35">
        <v>74</v>
      </c>
      <c r="S57" s="35">
        <v>0</v>
      </c>
      <c r="V57" s="36">
        <v>45030.600694444445</v>
      </c>
      <c r="W57" s="37">
        <v>45030.603472222225</v>
      </c>
      <c r="X57" s="38">
        <f t="shared" si="3"/>
        <v>2.7777777795563452E-3</v>
      </c>
      <c r="Y57" s="39">
        <v>1</v>
      </c>
      <c r="Z57" s="38">
        <f t="shared" si="4"/>
        <v>2.7777777795563452E-3</v>
      </c>
      <c r="AA57" s="40"/>
      <c r="AB57" s="41">
        <v>45030.909722222219</v>
      </c>
      <c r="AC57" s="41">
        <v>45030.93472222222</v>
      </c>
      <c r="AD57" s="42">
        <f t="shared" si="5"/>
        <v>2.5000000001455192E-2</v>
      </c>
      <c r="AE57" s="39">
        <v>1</v>
      </c>
      <c r="AF57" s="42">
        <f t="shared" si="6"/>
        <v>2.5000000001455192E-2</v>
      </c>
    </row>
    <row r="58" spans="1:32" ht="15.75" customHeight="1" thickBot="1" x14ac:dyDescent="0.3">
      <c r="A58" s="23">
        <v>45030</v>
      </c>
      <c r="B58" s="24" t="s">
        <v>83</v>
      </c>
      <c r="C58" s="25" t="s">
        <v>33</v>
      </c>
      <c r="D58" s="25"/>
      <c r="E58" s="25"/>
      <c r="F58" s="26">
        <v>18</v>
      </c>
      <c r="G58" s="27"/>
      <c r="H58" s="28"/>
      <c r="I58" s="29"/>
      <c r="J58" s="30"/>
      <c r="K58" s="31"/>
      <c r="L58" s="32">
        <f t="shared" si="0"/>
        <v>18</v>
      </c>
      <c r="M58" s="32">
        <v>0</v>
      </c>
      <c r="N58" s="32">
        <f t="shared" si="1"/>
        <v>18</v>
      </c>
      <c r="O58" s="33">
        <f t="shared" si="2"/>
        <v>0</v>
      </c>
      <c r="P58" s="34">
        <v>0</v>
      </c>
      <c r="Q58" s="35">
        <v>0</v>
      </c>
      <c r="R58" s="35">
        <v>18</v>
      </c>
      <c r="S58" s="35">
        <v>0</v>
      </c>
      <c r="V58" s="36">
        <v>45030.604861111111</v>
      </c>
      <c r="W58" s="37">
        <v>45030.607638888891</v>
      </c>
      <c r="X58" s="38">
        <f t="shared" si="3"/>
        <v>2.7777777795563452E-3</v>
      </c>
      <c r="Y58" s="39">
        <v>1</v>
      </c>
      <c r="Z58" s="38">
        <f t="shared" si="4"/>
        <v>2.7777777795563452E-3</v>
      </c>
      <c r="AA58" s="40"/>
      <c r="AB58" s="41">
        <v>45030.9375</v>
      </c>
      <c r="AC58" s="41">
        <v>45030.944444444445</v>
      </c>
      <c r="AD58" s="42">
        <f t="shared" si="5"/>
        <v>6.9444444452528842E-3</v>
      </c>
      <c r="AE58" s="39">
        <v>1</v>
      </c>
      <c r="AF58" s="42">
        <f t="shared" si="6"/>
        <v>6.9444444452528842E-3</v>
      </c>
    </row>
    <row r="59" spans="1:32" ht="15.75" customHeight="1" thickBot="1" x14ac:dyDescent="0.3">
      <c r="A59" s="23">
        <v>45030</v>
      </c>
      <c r="B59" s="24" t="s">
        <v>84</v>
      </c>
      <c r="C59" s="25" t="s">
        <v>33</v>
      </c>
      <c r="D59" s="25"/>
      <c r="E59" s="25"/>
      <c r="F59" s="26">
        <v>11</v>
      </c>
      <c r="G59" s="27"/>
      <c r="H59" s="28"/>
      <c r="I59" s="29"/>
      <c r="J59" s="30"/>
      <c r="K59" s="31"/>
      <c r="L59" s="32">
        <f t="shared" si="0"/>
        <v>11</v>
      </c>
      <c r="M59" s="32">
        <v>0</v>
      </c>
      <c r="N59" s="32">
        <f t="shared" si="1"/>
        <v>11</v>
      </c>
      <c r="O59" s="33">
        <f t="shared" si="2"/>
        <v>0</v>
      </c>
      <c r="P59" s="34">
        <v>0</v>
      </c>
      <c r="Q59" s="35">
        <v>0</v>
      </c>
      <c r="R59" s="35">
        <v>11</v>
      </c>
      <c r="S59" s="35">
        <v>0</v>
      </c>
      <c r="V59" s="36">
        <v>45030.609027777777</v>
      </c>
      <c r="W59" s="37">
        <v>45030.61041666667</v>
      </c>
      <c r="X59" s="38">
        <f t="shared" si="3"/>
        <v>1.3888888934161514E-3</v>
      </c>
      <c r="Y59" s="39">
        <v>1</v>
      </c>
      <c r="Z59" s="38">
        <f t="shared" si="4"/>
        <v>1.3888888934161514E-3</v>
      </c>
      <c r="AA59" s="40"/>
      <c r="AB59" s="41">
        <v>45030.947916666664</v>
      </c>
      <c r="AC59" s="41">
        <v>45030.951388888891</v>
      </c>
      <c r="AD59" s="42">
        <f t="shared" si="5"/>
        <v>3.4722222262644209E-3</v>
      </c>
      <c r="AE59" s="39">
        <v>1</v>
      </c>
      <c r="AF59" s="42">
        <f t="shared" si="6"/>
        <v>3.4722222262644209E-3</v>
      </c>
    </row>
    <row r="60" spans="1:32" ht="15.75" customHeight="1" thickBot="1" x14ac:dyDescent="0.3">
      <c r="A60" s="23">
        <v>45030</v>
      </c>
      <c r="B60" s="24" t="s">
        <v>85</v>
      </c>
      <c r="C60" s="25" t="s">
        <v>33</v>
      </c>
      <c r="D60" s="25"/>
      <c r="E60" s="25"/>
      <c r="F60" s="26">
        <v>5</v>
      </c>
      <c r="G60" s="27"/>
      <c r="H60" s="28"/>
      <c r="I60" s="29"/>
      <c r="J60" s="30"/>
      <c r="K60" s="31"/>
      <c r="L60" s="32">
        <f t="shared" si="0"/>
        <v>5</v>
      </c>
      <c r="M60" s="32">
        <v>0</v>
      </c>
      <c r="N60" s="32">
        <f t="shared" si="1"/>
        <v>5</v>
      </c>
      <c r="O60" s="33">
        <f t="shared" si="2"/>
        <v>0</v>
      </c>
      <c r="P60" s="34">
        <v>0</v>
      </c>
      <c r="Q60" s="35">
        <v>0</v>
      </c>
      <c r="R60" s="35">
        <v>5</v>
      </c>
      <c r="S60" s="35">
        <v>0</v>
      </c>
      <c r="V60" s="36">
        <v>45030.611805555556</v>
      </c>
      <c r="W60" s="37">
        <v>45030.697222222225</v>
      </c>
      <c r="X60" s="38">
        <f t="shared" si="3"/>
        <v>8.5416666668606922E-2</v>
      </c>
      <c r="Y60" s="39">
        <v>1</v>
      </c>
      <c r="Z60" s="38">
        <f t="shared" si="4"/>
        <v>8.5416666668606922E-2</v>
      </c>
      <c r="AA60" s="40"/>
      <c r="AB60" s="41">
        <v>45030.954861111109</v>
      </c>
      <c r="AC60" s="41">
        <v>45030.956944444442</v>
      </c>
      <c r="AD60" s="42">
        <f t="shared" si="5"/>
        <v>2.0833333328482695E-3</v>
      </c>
      <c r="AE60" s="39">
        <v>1</v>
      </c>
      <c r="AF60" s="42">
        <f t="shared" si="6"/>
        <v>2.0833333328482695E-3</v>
      </c>
    </row>
    <row r="61" spans="1:32" ht="15.75" customHeight="1" thickBot="1" x14ac:dyDescent="0.3">
      <c r="A61" s="23">
        <v>45030</v>
      </c>
      <c r="B61" s="24" t="s">
        <v>86</v>
      </c>
      <c r="C61" s="25" t="s">
        <v>33</v>
      </c>
      <c r="D61" s="25"/>
      <c r="E61" s="25"/>
      <c r="F61" s="26">
        <v>538</v>
      </c>
      <c r="G61" s="27"/>
      <c r="H61" s="28"/>
      <c r="I61" s="29"/>
      <c r="J61" s="30"/>
      <c r="K61" s="31"/>
      <c r="L61" s="32">
        <f t="shared" si="0"/>
        <v>538</v>
      </c>
      <c r="M61" s="32">
        <v>0</v>
      </c>
      <c r="N61" s="32">
        <f t="shared" si="1"/>
        <v>538</v>
      </c>
      <c r="O61" s="33">
        <f t="shared" si="2"/>
        <v>0</v>
      </c>
      <c r="P61" s="34">
        <v>0</v>
      </c>
      <c r="Q61" s="35">
        <v>0</v>
      </c>
      <c r="R61" s="35">
        <v>538</v>
      </c>
      <c r="S61" s="35">
        <v>0</v>
      </c>
      <c r="V61" s="36">
        <v>45030.625</v>
      </c>
      <c r="W61" s="37">
        <v>45030.642361111109</v>
      </c>
      <c r="X61" s="38">
        <f t="shared" si="3"/>
        <v>1.7361111109494232E-2</v>
      </c>
      <c r="Y61" s="39">
        <v>1</v>
      </c>
      <c r="Z61" s="38">
        <f t="shared" si="4"/>
        <v>1.7361111109494232E-2</v>
      </c>
      <c r="AA61" s="40"/>
      <c r="AB61" s="41">
        <v>45030.958333333336</v>
      </c>
      <c r="AC61" s="41">
        <v>45030.989583333336</v>
      </c>
      <c r="AD61" s="42">
        <f t="shared" si="5"/>
        <v>3.125E-2</v>
      </c>
      <c r="AE61" s="39">
        <v>2</v>
      </c>
      <c r="AF61" s="42">
        <f t="shared" si="6"/>
        <v>6.25E-2</v>
      </c>
    </row>
    <row r="62" spans="1:32" ht="15.75" customHeight="1" thickBot="1" x14ac:dyDescent="0.3">
      <c r="A62" s="23">
        <v>45030</v>
      </c>
      <c r="B62" s="24" t="s">
        <v>87</v>
      </c>
      <c r="C62" s="25" t="s">
        <v>33</v>
      </c>
      <c r="D62" s="25"/>
      <c r="E62" s="25"/>
      <c r="F62" s="26"/>
      <c r="G62" s="27">
        <v>4</v>
      </c>
      <c r="H62" s="28"/>
      <c r="I62" s="29"/>
      <c r="J62" s="30"/>
      <c r="K62" s="31"/>
      <c r="L62" s="32">
        <f t="shared" si="0"/>
        <v>4</v>
      </c>
      <c r="M62" s="32">
        <v>0</v>
      </c>
      <c r="N62" s="32">
        <f t="shared" si="1"/>
        <v>4</v>
      </c>
      <c r="O62" s="33">
        <f t="shared" si="2"/>
        <v>0</v>
      </c>
      <c r="P62" s="34">
        <v>0</v>
      </c>
      <c r="Q62" s="35">
        <v>1</v>
      </c>
      <c r="R62" s="35">
        <v>0</v>
      </c>
      <c r="S62" s="35">
        <v>3</v>
      </c>
      <c r="V62" s="36">
        <v>45030.493055555555</v>
      </c>
      <c r="W62" s="37">
        <v>45030.495138888888</v>
      </c>
      <c r="X62" s="38">
        <f t="shared" si="3"/>
        <v>2.0833333328482695E-3</v>
      </c>
      <c r="Y62" s="39">
        <v>1</v>
      </c>
      <c r="Z62" s="38">
        <f t="shared" si="4"/>
        <v>2.0833333328482695E-3</v>
      </c>
      <c r="AA62" s="40"/>
      <c r="AB62" s="41">
        <v>45030.51458333333</v>
      </c>
      <c r="AC62" s="41">
        <v>45030.517361111109</v>
      </c>
      <c r="AD62" s="42">
        <f t="shared" si="5"/>
        <v>2.7777777795563452E-3</v>
      </c>
      <c r="AE62" s="39">
        <v>1</v>
      </c>
      <c r="AF62" s="42">
        <f t="shared" si="6"/>
        <v>2.7777777795563452E-3</v>
      </c>
    </row>
    <row r="63" spans="1:32" ht="15.75" customHeight="1" thickBot="1" x14ac:dyDescent="0.3">
      <c r="A63" s="23">
        <v>45030</v>
      </c>
      <c r="B63" s="24" t="s">
        <v>88</v>
      </c>
      <c r="C63" s="25" t="s">
        <v>33</v>
      </c>
      <c r="D63" s="25"/>
      <c r="E63" s="25"/>
      <c r="F63" s="26">
        <v>6</v>
      </c>
      <c r="G63" s="27">
        <v>2</v>
      </c>
      <c r="H63" s="28"/>
      <c r="I63" s="29"/>
      <c r="J63" s="30"/>
      <c r="K63" s="31"/>
      <c r="L63" s="32">
        <f t="shared" si="0"/>
        <v>8</v>
      </c>
      <c r="M63" s="32">
        <v>0</v>
      </c>
      <c r="N63" s="32">
        <f t="shared" si="1"/>
        <v>8</v>
      </c>
      <c r="O63" s="33">
        <f t="shared" si="2"/>
        <v>0</v>
      </c>
      <c r="P63" s="34">
        <v>0</v>
      </c>
      <c r="Q63" s="35">
        <v>7</v>
      </c>
      <c r="R63" s="35">
        <v>0</v>
      </c>
      <c r="S63" s="35">
        <v>1</v>
      </c>
      <c r="V63" s="36">
        <v>45030.496527777781</v>
      </c>
      <c r="W63" s="37">
        <v>45030.499305555553</v>
      </c>
      <c r="X63" s="38">
        <f t="shared" si="3"/>
        <v>2.7777777722803876E-3</v>
      </c>
      <c r="Y63" s="39">
        <v>1</v>
      </c>
      <c r="Z63" s="38">
        <f t="shared" si="4"/>
        <v>2.7777777722803876E-3</v>
      </c>
      <c r="AA63" s="40"/>
      <c r="AB63" s="41">
        <v>45030.506944444445</v>
      </c>
      <c r="AC63" s="41">
        <v>45030.513888888891</v>
      </c>
      <c r="AD63" s="42">
        <f t="shared" si="5"/>
        <v>6.9444444452528842E-3</v>
      </c>
      <c r="AE63" s="39">
        <v>1</v>
      </c>
      <c r="AF63" s="42">
        <f t="shared" si="6"/>
        <v>6.9444444452528842E-3</v>
      </c>
    </row>
    <row r="64" spans="1:32" ht="15.75" customHeight="1" thickBot="1" x14ac:dyDescent="0.3">
      <c r="A64" s="23">
        <v>45030</v>
      </c>
      <c r="B64" s="24" t="s">
        <v>89</v>
      </c>
      <c r="C64" s="25" t="s">
        <v>33</v>
      </c>
      <c r="D64" s="25"/>
      <c r="E64" s="25"/>
      <c r="F64" s="26">
        <v>96</v>
      </c>
      <c r="G64" s="27"/>
      <c r="H64" s="28"/>
      <c r="I64" s="29"/>
      <c r="J64" s="30"/>
      <c r="K64" s="31"/>
      <c r="L64" s="32">
        <f t="shared" si="0"/>
        <v>96</v>
      </c>
      <c r="M64" s="32">
        <v>0</v>
      </c>
      <c r="N64" s="32">
        <f t="shared" si="1"/>
        <v>96</v>
      </c>
      <c r="O64" s="33">
        <f t="shared" si="2"/>
        <v>0</v>
      </c>
      <c r="P64" s="34">
        <v>0</v>
      </c>
      <c r="Q64" s="35">
        <v>96</v>
      </c>
      <c r="R64" s="35">
        <v>0</v>
      </c>
      <c r="S64" s="35">
        <v>0</v>
      </c>
      <c r="V64" s="36">
        <v>45030.541666666664</v>
      </c>
      <c r="W64" s="37">
        <v>45030.552083333336</v>
      </c>
      <c r="X64" s="38">
        <f t="shared" si="3"/>
        <v>1.0416666671517305E-2</v>
      </c>
      <c r="Y64" s="39">
        <v>1</v>
      </c>
      <c r="Z64" s="38">
        <f t="shared" si="4"/>
        <v>1.0416666671517305E-2</v>
      </c>
      <c r="AA64" s="40"/>
      <c r="AB64" s="41">
        <v>45030.625</v>
      </c>
      <c r="AC64" s="41">
        <v>45030.708333333336</v>
      </c>
      <c r="AD64" s="42">
        <f t="shared" si="5"/>
        <v>8.3333333335758653E-2</v>
      </c>
      <c r="AE64" s="39">
        <v>2</v>
      </c>
      <c r="AF64" s="42">
        <f t="shared" si="6"/>
        <v>0.16666666667151731</v>
      </c>
    </row>
    <row r="65" spans="1:32" ht="15.75" customHeight="1" thickBot="1" x14ac:dyDescent="0.3">
      <c r="A65" s="23">
        <v>45033</v>
      </c>
      <c r="B65" s="24" t="s">
        <v>90</v>
      </c>
      <c r="C65" s="25" t="s">
        <v>33</v>
      </c>
      <c r="D65" s="25"/>
      <c r="E65" s="25"/>
      <c r="F65" s="26">
        <v>11</v>
      </c>
      <c r="G65" s="27"/>
      <c r="H65" s="28"/>
      <c r="I65" s="29"/>
      <c r="J65" s="30"/>
      <c r="K65" s="31"/>
      <c r="L65" s="32">
        <f t="shared" si="0"/>
        <v>11</v>
      </c>
      <c r="M65" s="32">
        <v>0</v>
      </c>
      <c r="N65" s="32">
        <f t="shared" si="1"/>
        <v>11</v>
      </c>
      <c r="O65" s="33">
        <f t="shared" si="2"/>
        <v>0</v>
      </c>
      <c r="P65" s="34">
        <v>0</v>
      </c>
      <c r="Q65" s="35">
        <v>11</v>
      </c>
      <c r="R65" s="35">
        <v>0</v>
      </c>
      <c r="S65" s="35">
        <v>0</v>
      </c>
      <c r="V65" s="36">
        <v>45033.743750000001</v>
      </c>
      <c r="W65" s="37">
        <v>45033.749305555553</v>
      </c>
      <c r="X65" s="38">
        <f t="shared" si="3"/>
        <v>5.5555555518367328E-3</v>
      </c>
      <c r="Y65" s="39">
        <v>1</v>
      </c>
      <c r="Z65" s="38">
        <f t="shared" si="4"/>
        <v>5.5555555518367328E-3</v>
      </c>
      <c r="AA65" s="40"/>
      <c r="AB65" s="41">
        <v>45033.378472222219</v>
      </c>
      <c r="AC65" s="41">
        <v>45033.390277777777</v>
      </c>
      <c r="AD65" s="42">
        <f t="shared" si="5"/>
        <v>1.1805555557657499E-2</v>
      </c>
      <c r="AE65" s="39">
        <v>1</v>
      </c>
      <c r="AF65" s="42">
        <f t="shared" si="6"/>
        <v>1.1805555557657499E-2</v>
      </c>
    </row>
    <row r="66" spans="1:32" ht="15.75" customHeight="1" thickBot="1" x14ac:dyDescent="0.3">
      <c r="A66" s="23">
        <v>45033</v>
      </c>
      <c r="B66" s="24" t="s">
        <v>91</v>
      </c>
      <c r="C66" s="25" t="s">
        <v>33</v>
      </c>
      <c r="D66" s="25"/>
      <c r="E66" s="25"/>
      <c r="F66" s="26">
        <f>9</f>
        <v>9</v>
      </c>
      <c r="G66" s="27">
        <v>12</v>
      </c>
      <c r="H66" s="28"/>
      <c r="I66" s="29"/>
      <c r="J66" s="30"/>
      <c r="K66" s="31"/>
      <c r="L66" s="32">
        <f t="shared" si="0"/>
        <v>21</v>
      </c>
      <c r="M66" s="32">
        <v>0</v>
      </c>
      <c r="N66" s="32">
        <f t="shared" si="1"/>
        <v>21</v>
      </c>
      <c r="O66" s="33">
        <f t="shared" si="2"/>
        <v>0</v>
      </c>
      <c r="P66" s="34">
        <v>0</v>
      </c>
      <c r="Q66" s="35">
        <v>0</v>
      </c>
      <c r="R66" s="35">
        <v>12</v>
      </c>
      <c r="S66" s="35">
        <v>9</v>
      </c>
      <c r="V66" s="36">
        <v>45033.472222222219</v>
      </c>
      <c r="W66" s="37">
        <v>45033.476388888892</v>
      </c>
      <c r="X66" s="38">
        <f t="shared" si="3"/>
        <v>4.1666666729724966E-3</v>
      </c>
      <c r="Y66" s="39">
        <v>1</v>
      </c>
      <c r="Z66" s="38">
        <f t="shared" si="4"/>
        <v>4.1666666729724966E-3</v>
      </c>
      <c r="AA66" s="40"/>
      <c r="AB66" s="41">
        <v>45033.583333333336</v>
      </c>
      <c r="AC66" s="41">
        <v>45033.604166666664</v>
      </c>
      <c r="AD66" s="42">
        <f t="shared" si="5"/>
        <v>2.0833333328482695E-2</v>
      </c>
      <c r="AE66" s="39">
        <v>1</v>
      </c>
      <c r="AF66" s="42">
        <f t="shared" si="6"/>
        <v>2.0833333328482695E-2</v>
      </c>
    </row>
    <row r="67" spans="1:32" ht="15.75" customHeight="1" thickBot="1" x14ac:dyDescent="0.3">
      <c r="A67" s="23">
        <v>45033</v>
      </c>
      <c r="B67" s="24">
        <v>412581</v>
      </c>
      <c r="C67" s="25" t="s">
        <v>33</v>
      </c>
      <c r="D67" s="25"/>
      <c r="E67" s="25"/>
      <c r="F67" s="26">
        <v>361</v>
      </c>
      <c r="G67" s="27"/>
      <c r="H67" s="28"/>
      <c r="I67" s="29"/>
      <c r="J67" s="30"/>
      <c r="K67" s="31"/>
      <c r="L67" s="32">
        <f t="shared" si="0"/>
        <v>361</v>
      </c>
      <c r="M67" s="32">
        <v>0</v>
      </c>
      <c r="N67" s="32">
        <f t="shared" si="1"/>
        <v>361</v>
      </c>
      <c r="O67" s="33">
        <f t="shared" si="2"/>
        <v>0</v>
      </c>
      <c r="P67" s="34">
        <v>0</v>
      </c>
      <c r="Q67" s="35">
        <v>361</v>
      </c>
      <c r="R67" s="35">
        <v>0</v>
      </c>
      <c r="S67" s="35">
        <v>0</v>
      </c>
      <c r="V67" s="36">
        <v>45033.75</v>
      </c>
      <c r="W67" s="37">
        <v>45033.763888888891</v>
      </c>
      <c r="X67" s="38">
        <f t="shared" si="3"/>
        <v>1.3888888890505768E-2</v>
      </c>
      <c r="Y67" s="39">
        <v>1</v>
      </c>
      <c r="Z67" s="38">
        <f t="shared" si="4"/>
        <v>1.3888888890505768E-2</v>
      </c>
      <c r="AA67" s="40"/>
      <c r="AB67" s="41">
        <v>45033.791666666664</v>
      </c>
      <c r="AC67" s="41">
        <v>45033.817361111112</v>
      </c>
      <c r="AD67" s="42">
        <f t="shared" si="5"/>
        <v>2.5694444448163267E-2</v>
      </c>
      <c r="AE67" s="39">
        <v>1</v>
      </c>
      <c r="AF67" s="42">
        <f t="shared" si="6"/>
        <v>2.5694444448163267E-2</v>
      </c>
    </row>
    <row r="68" spans="1:32" ht="15.75" customHeight="1" thickBot="1" x14ac:dyDescent="0.3">
      <c r="A68" s="23">
        <v>45033</v>
      </c>
      <c r="B68" s="24" t="s">
        <v>92</v>
      </c>
      <c r="C68" s="25" t="s">
        <v>33</v>
      </c>
      <c r="D68" s="25"/>
      <c r="E68" s="25"/>
      <c r="F68" s="26">
        <v>4</v>
      </c>
      <c r="G68" s="27"/>
      <c r="H68" s="28"/>
      <c r="I68" s="29"/>
      <c r="J68" s="30"/>
      <c r="K68" s="31"/>
      <c r="L68" s="32">
        <f t="shared" si="0"/>
        <v>4</v>
      </c>
      <c r="M68" s="32">
        <v>0</v>
      </c>
      <c r="N68" s="32">
        <f t="shared" si="1"/>
        <v>4</v>
      </c>
      <c r="O68" s="33">
        <f t="shared" si="2"/>
        <v>0</v>
      </c>
      <c r="P68" s="34">
        <v>0</v>
      </c>
      <c r="Q68" s="35">
        <v>4</v>
      </c>
      <c r="R68" s="35">
        <v>0</v>
      </c>
      <c r="S68" s="35">
        <v>0</v>
      </c>
      <c r="V68" s="36">
        <v>45033.465277777781</v>
      </c>
      <c r="W68" s="37">
        <v>45033.47152777778</v>
      </c>
      <c r="X68" s="38">
        <f t="shared" si="3"/>
        <v>6.2499999985448085E-3</v>
      </c>
      <c r="Y68" s="39">
        <v>1</v>
      </c>
      <c r="Z68" s="38">
        <f t="shared" si="4"/>
        <v>6.2499999985448085E-3</v>
      </c>
      <c r="AA68" s="40"/>
      <c r="AB68" s="41">
        <v>45033.495138888888</v>
      </c>
      <c r="AC68" s="41">
        <v>45033.498611111114</v>
      </c>
      <c r="AD68" s="42">
        <f t="shared" si="5"/>
        <v>3.4722222262644209E-3</v>
      </c>
      <c r="AE68" s="39">
        <v>1</v>
      </c>
      <c r="AF68" s="42">
        <f t="shared" si="6"/>
        <v>3.4722222262644209E-3</v>
      </c>
    </row>
    <row r="69" spans="1:32" ht="15.75" customHeight="1" thickBot="1" x14ac:dyDescent="0.3">
      <c r="A69" s="23">
        <v>45033</v>
      </c>
      <c r="B69" s="24" t="s">
        <v>93</v>
      </c>
      <c r="C69" s="25" t="s">
        <v>33</v>
      </c>
      <c r="D69" s="25"/>
      <c r="E69" s="25"/>
      <c r="F69" s="26">
        <v>6</v>
      </c>
      <c r="G69" s="27"/>
      <c r="H69" s="28"/>
      <c r="I69" s="29"/>
      <c r="J69" s="30"/>
      <c r="K69" s="31"/>
      <c r="L69" s="32">
        <f t="shared" si="0"/>
        <v>6</v>
      </c>
      <c r="M69" s="32">
        <v>0</v>
      </c>
      <c r="N69" s="32">
        <f t="shared" si="1"/>
        <v>6</v>
      </c>
      <c r="O69" s="33">
        <f t="shared" si="2"/>
        <v>0</v>
      </c>
      <c r="P69" s="34">
        <v>0</v>
      </c>
      <c r="Q69" s="35">
        <v>6</v>
      </c>
      <c r="R69" s="35">
        <v>0</v>
      </c>
      <c r="S69" s="35">
        <v>0</v>
      </c>
      <c r="V69" s="36">
        <v>45033.467361111114</v>
      </c>
      <c r="W69" s="37">
        <v>45033.46875</v>
      </c>
      <c r="X69" s="38">
        <f t="shared" si="3"/>
        <v>1.3888888861401938E-3</v>
      </c>
      <c r="Y69" s="39">
        <v>1</v>
      </c>
      <c r="Z69" s="38">
        <f t="shared" si="4"/>
        <v>1.3888888861401938E-3</v>
      </c>
      <c r="AA69" s="40"/>
      <c r="AB69" s="41">
        <v>45033.499305555553</v>
      </c>
      <c r="AC69" s="41">
        <v>45033.503472222219</v>
      </c>
      <c r="AD69" s="42">
        <f t="shared" si="5"/>
        <v>4.166666665696539E-3</v>
      </c>
      <c r="AE69" s="39">
        <v>1</v>
      </c>
      <c r="AF69" s="42">
        <f t="shared" si="6"/>
        <v>4.166666665696539E-3</v>
      </c>
    </row>
    <row r="70" spans="1:32" ht="15.75" customHeight="1" thickBot="1" x14ac:dyDescent="0.3">
      <c r="A70" s="23">
        <v>45033</v>
      </c>
      <c r="B70" s="24" t="s">
        <v>94</v>
      </c>
      <c r="C70" s="25" t="s">
        <v>33</v>
      </c>
      <c r="D70" s="25"/>
      <c r="E70" s="25"/>
      <c r="F70" s="26">
        <v>4</v>
      </c>
      <c r="G70" s="27"/>
      <c r="H70" s="28"/>
      <c r="I70" s="29"/>
      <c r="J70" s="30"/>
      <c r="K70" s="31"/>
      <c r="L70" s="32">
        <f t="shared" ref="L70:L106" si="7">SUM(F70:K70)</f>
        <v>4</v>
      </c>
      <c r="M70" s="32">
        <v>0</v>
      </c>
      <c r="N70" s="32">
        <f t="shared" ref="N70:N106" si="8">+L70+M70</f>
        <v>4</v>
      </c>
      <c r="O70" s="33">
        <f t="shared" ref="O70:O106" si="9">+N70-P70-Q70-R70-S70</f>
        <v>0</v>
      </c>
      <c r="P70" s="34">
        <v>0</v>
      </c>
      <c r="Q70" s="35">
        <v>4</v>
      </c>
      <c r="R70" s="35">
        <v>0</v>
      </c>
      <c r="S70" s="35">
        <v>0</v>
      </c>
      <c r="V70" s="36">
        <v>45033.472222222219</v>
      </c>
      <c r="W70" s="37">
        <v>45033.474305555559</v>
      </c>
      <c r="X70" s="38">
        <f t="shared" ref="X70:X106" si="10">+W70-V70</f>
        <v>2.0833333401242271E-3</v>
      </c>
      <c r="Y70" s="39">
        <v>1</v>
      </c>
      <c r="Z70" s="38">
        <f t="shared" ref="Z70:Z106" si="11">+Y70*X70</f>
        <v>2.0833333401242271E-3</v>
      </c>
      <c r="AA70" s="40"/>
      <c r="AB70" s="41">
        <v>45033.504166666666</v>
      </c>
      <c r="AC70" s="41">
        <v>45033.507638888892</v>
      </c>
      <c r="AD70" s="42">
        <f t="shared" ref="AD70:AD106" si="12">+AC70-AB70</f>
        <v>3.4722222262644209E-3</v>
      </c>
      <c r="AE70" s="39">
        <v>1</v>
      </c>
      <c r="AF70" s="42">
        <f t="shared" ref="AF70:AF106" si="13">+AE70*AD70</f>
        <v>3.4722222262644209E-3</v>
      </c>
    </row>
    <row r="71" spans="1:32" ht="15.75" customHeight="1" thickBot="1" x14ac:dyDescent="0.3">
      <c r="A71" s="23">
        <v>45033</v>
      </c>
      <c r="B71" s="24" t="s">
        <v>95</v>
      </c>
      <c r="C71" s="25" t="s">
        <v>33</v>
      </c>
      <c r="D71" s="25"/>
      <c r="E71" s="25"/>
      <c r="F71" s="26">
        <v>4</v>
      </c>
      <c r="G71" s="27"/>
      <c r="H71" s="28"/>
      <c r="I71" s="29"/>
      <c r="J71" s="30"/>
      <c r="K71" s="31"/>
      <c r="L71" s="32">
        <f t="shared" si="7"/>
        <v>4</v>
      </c>
      <c r="M71" s="32">
        <v>0</v>
      </c>
      <c r="N71" s="32">
        <f t="shared" si="8"/>
        <v>4</v>
      </c>
      <c r="O71" s="33">
        <f t="shared" si="9"/>
        <v>0</v>
      </c>
      <c r="P71" s="34">
        <v>0</v>
      </c>
      <c r="Q71" s="35">
        <v>4</v>
      </c>
      <c r="R71" s="35">
        <v>0</v>
      </c>
      <c r="S71" s="35">
        <v>0</v>
      </c>
      <c r="V71" s="36">
        <v>45033.470833333333</v>
      </c>
      <c r="W71" s="37">
        <v>45033.479166666664</v>
      </c>
      <c r="X71" s="38">
        <f t="shared" si="10"/>
        <v>8.333333331393078E-3</v>
      </c>
      <c r="Y71" s="39">
        <v>1</v>
      </c>
      <c r="Z71" s="38">
        <f t="shared" si="11"/>
        <v>8.333333331393078E-3</v>
      </c>
      <c r="AA71" s="40"/>
      <c r="AB71" s="41">
        <v>45033.508333333331</v>
      </c>
      <c r="AC71" s="41">
        <v>45033.511805555558</v>
      </c>
      <c r="AD71" s="42">
        <f t="shared" si="12"/>
        <v>3.4722222262644209E-3</v>
      </c>
      <c r="AE71" s="39">
        <v>1</v>
      </c>
      <c r="AF71" s="42">
        <f t="shared" si="13"/>
        <v>3.4722222262644209E-3</v>
      </c>
    </row>
    <row r="72" spans="1:32" ht="15.75" customHeight="1" thickBot="1" x14ac:dyDescent="0.3">
      <c r="A72" s="23">
        <v>45033</v>
      </c>
      <c r="B72" s="24" t="s">
        <v>96</v>
      </c>
      <c r="C72" s="25" t="s">
        <v>33</v>
      </c>
      <c r="D72" s="25"/>
      <c r="E72" s="25"/>
      <c r="F72" s="26">
        <v>4</v>
      </c>
      <c r="G72" s="27"/>
      <c r="H72" s="28"/>
      <c r="I72" s="29"/>
      <c r="J72" s="30"/>
      <c r="K72" s="31"/>
      <c r="L72" s="32">
        <f t="shared" si="7"/>
        <v>4</v>
      </c>
      <c r="M72" s="32">
        <v>0</v>
      </c>
      <c r="N72" s="32">
        <f t="shared" si="8"/>
        <v>4</v>
      </c>
      <c r="O72" s="33">
        <f t="shared" si="9"/>
        <v>0</v>
      </c>
      <c r="P72" s="34">
        <v>0</v>
      </c>
      <c r="Q72" s="35">
        <v>4</v>
      </c>
      <c r="R72" s="35">
        <v>0</v>
      </c>
      <c r="S72" s="35">
        <v>0</v>
      </c>
      <c r="V72" s="36">
        <v>45033.479166666664</v>
      </c>
      <c r="W72" s="37">
        <v>45033.482638888891</v>
      </c>
      <c r="X72" s="38">
        <f t="shared" si="10"/>
        <v>3.4722222262644209E-3</v>
      </c>
      <c r="Y72" s="39">
        <v>1</v>
      </c>
      <c r="Z72" s="38">
        <f t="shared" si="11"/>
        <v>3.4722222262644209E-3</v>
      </c>
      <c r="AA72" s="40"/>
      <c r="AB72" s="41">
        <v>45033.512499999997</v>
      </c>
      <c r="AC72" s="41">
        <v>45033.51666666667</v>
      </c>
      <c r="AD72" s="42">
        <f t="shared" si="12"/>
        <v>4.1666666729724966E-3</v>
      </c>
      <c r="AE72" s="39">
        <v>1</v>
      </c>
      <c r="AF72" s="42">
        <f t="shared" si="13"/>
        <v>4.1666666729724966E-3</v>
      </c>
    </row>
    <row r="73" spans="1:32" ht="15.75" customHeight="1" thickBot="1" x14ac:dyDescent="0.3">
      <c r="A73" s="23">
        <v>45033</v>
      </c>
      <c r="B73" s="24" t="s">
        <v>97</v>
      </c>
      <c r="C73" s="25" t="s">
        <v>33</v>
      </c>
      <c r="D73" s="25"/>
      <c r="E73" s="25"/>
      <c r="F73" s="26">
        <v>79</v>
      </c>
      <c r="G73" s="27"/>
      <c r="H73" s="28"/>
      <c r="I73" s="29"/>
      <c r="J73" s="30"/>
      <c r="K73" s="31"/>
      <c r="L73" s="32">
        <f t="shared" si="7"/>
        <v>79</v>
      </c>
      <c r="M73" s="32">
        <v>0</v>
      </c>
      <c r="N73" s="32">
        <f t="shared" si="8"/>
        <v>79</v>
      </c>
      <c r="O73" s="33">
        <f t="shared" si="9"/>
        <v>0</v>
      </c>
      <c r="P73" s="34">
        <v>0</v>
      </c>
      <c r="Q73" s="35">
        <v>79</v>
      </c>
      <c r="R73" s="35">
        <v>0</v>
      </c>
      <c r="S73" s="35">
        <v>0</v>
      </c>
      <c r="V73" s="36">
        <v>45033.46875</v>
      </c>
      <c r="W73" s="37">
        <v>45033.470138888886</v>
      </c>
      <c r="X73" s="38">
        <f t="shared" si="10"/>
        <v>1.3888888861401938E-3</v>
      </c>
      <c r="Y73" s="39">
        <v>1</v>
      </c>
      <c r="Z73" s="38">
        <f t="shared" si="11"/>
        <v>1.3888888861401938E-3</v>
      </c>
      <c r="AA73" s="40"/>
      <c r="AB73" s="41">
        <v>45033.466666666667</v>
      </c>
      <c r="AC73" s="41">
        <v>45033.489583333336</v>
      </c>
      <c r="AD73" s="42">
        <f t="shared" si="12"/>
        <v>2.2916666668606922E-2</v>
      </c>
      <c r="AE73" s="39">
        <v>1</v>
      </c>
      <c r="AF73" s="42">
        <f t="shared" si="13"/>
        <v>2.2916666668606922E-2</v>
      </c>
    </row>
    <row r="74" spans="1:32" ht="15.75" customHeight="1" thickBot="1" x14ac:dyDescent="0.3">
      <c r="A74" s="23">
        <v>45033</v>
      </c>
      <c r="B74" s="24" t="s">
        <v>98</v>
      </c>
      <c r="C74" s="25" t="s">
        <v>33</v>
      </c>
      <c r="D74" s="25"/>
      <c r="E74" s="25"/>
      <c r="F74" s="26">
        <v>3</v>
      </c>
      <c r="G74" s="27"/>
      <c r="H74" s="28"/>
      <c r="I74" s="29"/>
      <c r="J74" s="30"/>
      <c r="K74" s="31"/>
      <c r="L74" s="32">
        <f t="shared" si="7"/>
        <v>3</v>
      </c>
      <c r="M74" s="32">
        <v>0</v>
      </c>
      <c r="N74" s="32">
        <f t="shared" si="8"/>
        <v>3</v>
      </c>
      <c r="O74" s="33">
        <f t="shared" si="9"/>
        <v>0</v>
      </c>
      <c r="P74" s="34">
        <v>0</v>
      </c>
      <c r="Q74" s="35">
        <v>3</v>
      </c>
      <c r="R74" s="35">
        <v>0</v>
      </c>
      <c r="S74" s="35">
        <v>0</v>
      </c>
      <c r="V74" s="36">
        <v>45033.459027777775</v>
      </c>
      <c r="W74" s="37">
        <v>45033.461111111108</v>
      </c>
      <c r="X74" s="38">
        <f t="shared" si="10"/>
        <v>2.0833333328482695E-3</v>
      </c>
      <c r="Y74" s="39">
        <v>1</v>
      </c>
      <c r="Z74" s="38">
        <f t="shared" si="11"/>
        <v>2.0833333328482695E-3</v>
      </c>
      <c r="AA74" s="40"/>
      <c r="AB74" s="41">
        <v>45033.490277777775</v>
      </c>
      <c r="AC74" s="41">
        <v>45033.494444444441</v>
      </c>
      <c r="AD74" s="42">
        <f t="shared" si="12"/>
        <v>4.166666665696539E-3</v>
      </c>
      <c r="AE74" s="39">
        <v>1</v>
      </c>
      <c r="AF74" s="42">
        <f t="shared" si="13"/>
        <v>4.166666665696539E-3</v>
      </c>
    </row>
    <row r="75" spans="1:32" ht="15.75" customHeight="1" thickBot="1" x14ac:dyDescent="0.3">
      <c r="A75" s="23">
        <v>45033</v>
      </c>
      <c r="B75" s="24" t="s">
        <v>99</v>
      </c>
      <c r="C75" s="25" t="s">
        <v>33</v>
      </c>
      <c r="D75" s="25"/>
      <c r="E75" s="25"/>
      <c r="F75" s="26">
        <v>5</v>
      </c>
      <c r="G75" s="27"/>
      <c r="H75" s="28"/>
      <c r="I75" s="29"/>
      <c r="J75" s="30"/>
      <c r="K75" s="31"/>
      <c r="L75" s="32">
        <f t="shared" si="7"/>
        <v>5</v>
      </c>
      <c r="M75" s="32">
        <v>0</v>
      </c>
      <c r="N75" s="32">
        <f t="shared" si="8"/>
        <v>5</v>
      </c>
      <c r="O75" s="33">
        <f t="shared" si="9"/>
        <v>0</v>
      </c>
      <c r="P75" s="34">
        <v>0</v>
      </c>
      <c r="Q75" s="35">
        <v>5</v>
      </c>
      <c r="R75" s="35">
        <v>0</v>
      </c>
      <c r="S75" s="35">
        <v>0</v>
      </c>
      <c r="V75" s="36">
        <v>45033.496527777781</v>
      </c>
      <c r="W75" s="37">
        <v>45033.497916666667</v>
      </c>
      <c r="X75" s="38">
        <f t="shared" si="10"/>
        <v>1.3888888861401938E-3</v>
      </c>
      <c r="Y75" s="39">
        <v>1</v>
      </c>
      <c r="Z75" s="38">
        <f t="shared" si="11"/>
        <v>1.3888888861401938E-3</v>
      </c>
      <c r="AA75" s="40"/>
      <c r="AB75" s="41">
        <v>45033.635416666664</v>
      </c>
      <c r="AC75" s="41">
        <v>45033.642361111109</v>
      </c>
      <c r="AD75" s="42">
        <f t="shared" si="12"/>
        <v>6.9444444452528842E-3</v>
      </c>
      <c r="AE75" s="39">
        <v>1</v>
      </c>
      <c r="AF75" s="42">
        <f t="shared" si="13"/>
        <v>6.9444444452528842E-3</v>
      </c>
    </row>
    <row r="76" spans="1:32" ht="15.75" customHeight="1" thickBot="1" x14ac:dyDescent="0.3">
      <c r="A76" s="23">
        <v>45033</v>
      </c>
      <c r="B76" s="24" t="s">
        <v>100</v>
      </c>
      <c r="C76" s="25" t="s">
        <v>33</v>
      </c>
      <c r="D76" s="25"/>
      <c r="E76" s="25"/>
      <c r="F76" s="26">
        <v>203</v>
      </c>
      <c r="G76" s="27"/>
      <c r="H76" s="28"/>
      <c r="I76" s="29"/>
      <c r="J76" s="30"/>
      <c r="K76" s="31"/>
      <c r="L76" s="32">
        <f t="shared" si="7"/>
        <v>203</v>
      </c>
      <c r="M76" s="32">
        <v>0</v>
      </c>
      <c r="N76" s="32">
        <f t="shared" si="8"/>
        <v>203</v>
      </c>
      <c r="O76" s="33">
        <f t="shared" si="9"/>
        <v>0</v>
      </c>
      <c r="P76" s="34">
        <v>0</v>
      </c>
      <c r="Q76" s="35">
        <v>203</v>
      </c>
      <c r="R76" s="35">
        <v>0</v>
      </c>
      <c r="S76" s="35">
        <v>0</v>
      </c>
      <c r="V76" s="36">
        <v>45033.481249999997</v>
      </c>
      <c r="W76" s="37">
        <v>45033.48333333333</v>
      </c>
      <c r="X76" s="38">
        <f t="shared" si="10"/>
        <v>2.0833333328482695E-3</v>
      </c>
      <c r="Y76" s="39">
        <v>1</v>
      </c>
      <c r="Z76" s="38">
        <f t="shared" si="11"/>
        <v>2.0833333328482695E-3</v>
      </c>
      <c r="AA76" s="40"/>
      <c r="AB76" s="41">
        <v>45033.597916666666</v>
      </c>
      <c r="AC76" s="41">
        <v>45033.633333333331</v>
      </c>
      <c r="AD76" s="42">
        <f t="shared" si="12"/>
        <v>3.5416666665696539E-2</v>
      </c>
      <c r="AE76" s="39">
        <v>1</v>
      </c>
      <c r="AF76" s="42">
        <f t="shared" si="13"/>
        <v>3.5416666665696539E-2</v>
      </c>
    </row>
    <row r="77" spans="1:32" ht="15.75" customHeight="1" thickBot="1" x14ac:dyDescent="0.3">
      <c r="A77" s="23">
        <v>45033</v>
      </c>
      <c r="B77" s="24" t="s">
        <v>101</v>
      </c>
      <c r="C77" s="25" t="s">
        <v>33</v>
      </c>
      <c r="D77" s="25"/>
      <c r="E77" s="25"/>
      <c r="F77" s="26"/>
      <c r="G77" s="27">
        <v>2</v>
      </c>
      <c r="H77" s="28"/>
      <c r="I77" s="29"/>
      <c r="J77" s="30"/>
      <c r="K77" s="31"/>
      <c r="L77" s="32">
        <f t="shared" si="7"/>
        <v>2</v>
      </c>
      <c r="M77" s="32">
        <v>0</v>
      </c>
      <c r="N77" s="32">
        <f t="shared" si="8"/>
        <v>2</v>
      </c>
      <c r="O77" s="33">
        <f t="shared" si="9"/>
        <v>0</v>
      </c>
      <c r="P77" s="34">
        <v>0</v>
      </c>
      <c r="Q77" s="35">
        <v>1</v>
      </c>
      <c r="R77" s="35">
        <v>0</v>
      </c>
      <c r="S77" s="35">
        <v>1</v>
      </c>
      <c r="V77" s="36">
        <v>45033.756944444445</v>
      </c>
      <c r="W77" s="37">
        <v>45033.758333333331</v>
      </c>
      <c r="X77" s="38">
        <f t="shared" si="10"/>
        <v>1.3888888861401938E-3</v>
      </c>
      <c r="Y77" s="39">
        <v>1</v>
      </c>
      <c r="Z77" s="38">
        <f t="shared" si="11"/>
        <v>1.3888888861401938E-3</v>
      </c>
      <c r="AA77" s="40"/>
      <c r="AB77" s="41">
        <v>45033.40347222222</v>
      </c>
      <c r="AC77" s="41">
        <v>45033.404861111114</v>
      </c>
      <c r="AD77" s="42">
        <f t="shared" si="12"/>
        <v>1.3888888934161514E-3</v>
      </c>
      <c r="AE77" s="39">
        <v>1</v>
      </c>
      <c r="AF77" s="42">
        <f t="shared" si="13"/>
        <v>1.3888888934161514E-3</v>
      </c>
    </row>
    <row r="78" spans="1:32" ht="15.75" customHeight="1" thickBot="1" x14ac:dyDescent="0.3">
      <c r="A78" s="23">
        <v>45034</v>
      </c>
      <c r="B78" s="24" t="s">
        <v>102</v>
      </c>
      <c r="C78" s="25" t="s">
        <v>33</v>
      </c>
      <c r="D78" s="25"/>
      <c r="E78" s="25"/>
      <c r="F78" s="26">
        <v>3568</v>
      </c>
      <c r="G78" s="27"/>
      <c r="H78" s="28"/>
      <c r="I78" s="29"/>
      <c r="J78" s="30"/>
      <c r="K78" s="31"/>
      <c r="L78" s="32">
        <f t="shared" si="7"/>
        <v>3568</v>
      </c>
      <c r="M78" s="32">
        <v>49</v>
      </c>
      <c r="N78" s="32">
        <f t="shared" si="8"/>
        <v>3617</v>
      </c>
      <c r="O78" s="33">
        <f t="shared" si="9"/>
        <v>0</v>
      </c>
      <c r="P78" s="34">
        <f>16+20+5+10+50</f>
        <v>101</v>
      </c>
      <c r="Q78" s="35">
        <v>3516</v>
      </c>
      <c r="R78" s="35">
        <v>0</v>
      </c>
      <c r="S78" s="35">
        <v>0</v>
      </c>
      <c r="V78" s="36">
        <v>45033.75</v>
      </c>
      <c r="W78" s="37">
        <v>45033.791666666664</v>
      </c>
      <c r="X78" s="38">
        <f t="shared" si="10"/>
        <v>4.1666666664241347E-2</v>
      </c>
      <c r="Y78" s="39">
        <v>1</v>
      </c>
      <c r="Z78" s="38">
        <f t="shared" si="11"/>
        <v>4.1666666664241347E-2</v>
      </c>
      <c r="AA78" s="40"/>
      <c r="AB78" s="41">
        <v>45034.072916666664</v>
      </c>
      <c r="AC78" s="41">
        <v>45034.229166666664</v>
      </c>
      <c r="AD78" s="42">
        <f t="shared" si="12"/>
        <v>0.15625</v>
      </c>
      <c r="AE78" s="39">
        <v>6</v>
      </c>
      <c r="AF78" s="42">
        <f t="shared" si="13"/>
        <v>0.9375</v>
      </c>
    </row>
    <row r="79" spans="1:32" ht="15.75" customHeight="1" thickBot="1" x14ac:dyDescent="0.3">
      <c r="A79" s="45">
        <v>45035</v>
      </c>
      <c r="B79" s="24" t="s">
        <v>103</v>
      </c>
      <c r="C79" s="24" t="s">
        <v>33</v>
      </c>
      <c r="D79" s="6"/>
      <c r="E79" s="46" t="s">
        <v>104</v>
      </c>
      <c r="F79" s="47">
        <v>0</v>
      </c>
      <c r="G79" s="48"/>
      <c r="H79" s="10"/>
      <c r="I79" s="49"/>
      <c r="J79" s="50"/>
      <c r="K79" s="13"/>
      <c r="L79" s="32">
        <f t="shared" si="7"/>
        <v>0</v>
      </c>
      <c r="M79" s="32">
        <v>0</v>
      </c>
      <c r="N79" s="32">
        <f t="shared" si="8"/>
        <v>0</v>
      </c>
      <c r="O79" s="33">
        <f t="shared" si="9"/>
        <v>0</v>
      </c>
      <c r="P79" s="34">
        <v>0</v>
      </c>
      <c r="Q79" s="35">
        <v>0</v>
      </c>
      <c r="R79" s="35">
        <v>0</v>
      </c>
      <c r="S79" s="35">
        <v>0</v>
      </c>
      <c r="V79" s="36">
        <v>0</v>
      </c>
      <c r="W79" s="37">
        <v>0</v>
      </c>
      <c r="X79" s="38">
        <f t="shared" si="10"/>
        <v>0</v>
      </c>
      <c r="Y79" s="39">
        <v>0</v>
      </c>
      <c r="Z79" s="38">
        <f t="shared" si="11"/>
        <v>0</v>
      </c>
      <c r="AA79" s="40"/>
      <c r="AB79" s="41">
        <v>0</v>
      </c>
      <c r="AC79" s="41">
        <v>0</v>
      </c>
      <c r="AD79" s="42">
        <f t="shared" si="12"/>
        <v>0</v>
      </c>
      <c r="AE79" s="39">
        <v>0</v>
      </c>
      <c r="AF79" s="42">
        <f t="shared" si="13"/>
        <v>0</v>
      </c>
    </row>
    <row r="80" spans="1:32" ht="15.75" customHeight="1" thickBot="1" x14ac:dyDescent="0.3">
      <c r="A80" s="51">
        <v>45035</v>
      </c>
      <c r="B80" s="24" t="s">
        <v>105</v>
      </c>
      <c r="C80" s="24" t="s">
        <v>33</v>
      </c>
      <c r="D80" s="6"/>
      <c r="E80" s="46" t="s">
        <v>104</v>
      </c>
      <c r="F80" s="47">
        <v>0</v>
      </c>
      <c r="G80" s="48"/>
      <c r="H80" s="10"/>
      <c r="I80" s="49"/>
      <c r="J80" s="50"/>
      <c r="K80" s="13"/>
      <c r="L80" s="32">
        <f t="shared" si="7"/>
        <v>0</v>
      </c>
      <c r="M80" s="32">
        <v>0</v>
      </c>
      <c r="N80" s="32">
        <f t="shared" si="8"/>
        <v>0</v>
      </c>
      <c r="O80" s="33">
        <f t="shared" si="9"/>
        <v>0</v>
      </c>
      <c r="P80" s="34">
        <v>0</v>
      </c>
      <c r="Q80" s="35">
        <v>0</v>
      </c>
      <c r="R80" s="35">
        <v>0</v>
      </c>
      <c r="S80" s="35">
        <v>0</v>
      </c>
      <c r="V80" s="36">
        <v>0</v>
      </c>
      <c r="W80" s="37">
        <v>0</v>
      </c>
      <c r="X80" s="38">
        <f t="shared" si="10"/>
        <v>0</v>
      </c>
      <c r="Y80" s="39">
        <v>0</v>
      </c>
      <c r="Z80" s="38">
        <f t="shared" si="11"/>
        <v>0</v>
      </c>
      <c r="AA80" s="40"/>
      <c r="AB80" s="41">
        <v>0</v>
      </c>
      <c r="AC80" s="41">
        <v>0</v>
      </c>
      <c r="AD80" s="42">
        <f t="shared" si="12"/>
        <v>0</v>
      </c>
      <c r="AE80" s="39">
        <v>0</v>
      </c>
      <c r="AF80" s="42">
        <f t="shared" si="13"/>
        <v>0</v>
      </c>
    </row>
    <row r="81" spans="1:32" ht="15.75" customHeight="1" thickBot="1" x14ac:dyDescent="0.3">
      <c r="A81" s="23">
        <v>45036</v>
      </c>
      <c r="B81" s="24" t="s">
        <v>106</v>
      </c>
      <c r="C81" s="25" t="s">
        <v>33</v>
      </c>
      <c r="D81" s="25"/>
      <c r="E81" s="25"/>
      <c r="F81" s="26">
        <v>5</v>
      </c>
      <c r="G81" s="27"/>
      <c r="H81" s="28"/>
      <c r="I81" s="29"/>
      <c r="J81" s="30"/>
      <c r="K81" s="31"/>
      <c r="L81" s="32">
        <f t="shared" si="7"/>
        <v>5</v>
      </c>
      <c r="M81" s="32">
        <v>0</v>
      </c>
      <c r="N81" s="32">
        <f t="shared" si="8"/>
        <v>5</v>
      </c>
      <c r="O81" s="33">
        <f t="shared" si="9"/>
        <v>0</v>
      </c>
      <c r="P81" s="34">
        <v>0</v>
      </c>
      <c r="Q81" s="35">
        <v>5</v>
      </c>
      <c r="R81" s="35">
        <v>0</v>
      </c>
      <c r="S81" s="35">
        <v>0</v>
      </c>
      <c r="V81" s="36">
        <v>45035.897916666669</v>
      </c>
      <c r="W81" s="37">
        <v>45035.9</v>
      </c>
      <c r="X81" s="38">
        <f t="shared" si="10"/>
        <v>2.0833333328482695E-3</v>
      </c>
      <c r="Y81" s="39">
        <v>1</v>
      </c>
      <c r="Z81" s="38">
        <f t="shared" si="11"/>
        <v>2.0833333328482695E-3</v>
      </c>
      <c r="AA81" s="40"/>
      <c r="AB81" s="41">
        <v>45036.026388888888</v>
      </c>
      <c r="AC81" s="41">
        <v>45036.029166666667</v>
      </c>
      <c r="AD81" s="42">
        <f t="shared" si="12"/>
        <v>2.7777777795563452E-3</v>
      </c>
      <c r="AE81" s="39">
        <v>1</v>
      </c>
      <c r="AF81" s="42">
        <f t="shared" si="13"/>
        <v>2.7777777795563452E-3</v>
      </c>
    </row>
    <row r="82" spans="1:32" ht="15.75" customHeight="1" thickBot="1" x14ac:dyDescent="0.3">
      <c r="A82" s="23">
        <v>45036</v>
      </c>
      <c r="B82" s="24" t="s">
        <v>107</v>
      </c>
      <c r="C82" s="25" t="s">
        <v>33</v>
      </c>
      <c r="D82" s="25"/>
      <c r="E82" s="25"/>
      <c r="F82" s="26">
        <v>1</v>
      </c>
      <c r="G82" s="27"/>
      <c r="H82" s="28"/>
      <c r="I82" s="29"/>
      <c r="J82" s="30"/>
      <c r="K82" s="31"/>
      <c r="L82" s="32">
        <f t="shared" si="7"/>
        <v>1</v>
      </c>
      <c r="M82" s="32">
        <v>0</v>
      </c>
      <c r="N82" s="32">
        <f t="shared" si="8"/>
        <v>1</v>
      </c>
      <c r="O82" s="33">
        <f t="shared" si="9"/>
        <v>0</v>
      </c>
      <c r="P82" s="34">
        <v>0</v>
      </c>
      <c r="Q82" s="35">
        <v>1</v>
      </c>
      <c r="R82" s="35">
        <v>0</v>
      </c>
      <c r="S82" s="35">
        <v>0</v>
      </c>
      <c r="V82" s="36">
        <v>45035.904166666667</v>
      </c>
      <c r="W82" s="37">
        <v>45035.905555555553</v>
      </c>
      <c r="X82" s="38">
        <f t="shared" si="10"/>
        <v>1.3888888861401938E-3</v>
      </c>
      <c r="Y82" s="39">
        <v>1</v>
      </c>
      <c r="Z82" s="38">
        <f t="shared" si="11"/>
        <v>1.3888888861401938E-3</v>
      </c>
      <c r="AA82" s="40"/>
      <c r="AB82" s="41">
        <v>45036.043055555558</v>
      </c>
      <c r="AC82" s="41">
        <v>45036.045138888891</v>
      </c>
      <c r="AD82" s="42">
        <f t="shared" si="12"/>
        <v>2.0833333328482695E-3</v>
      </c>
      <c r="AE82" s="39">
        <v>1</v>
      </c>
      <c r="AF82" s="42">
        <f t="shared" si="13"/>
        <v>2.0833333328482695E-3</v>
      </c>
    </row>
    <row r="83" spans="1:32" ht="15.75" customHeight="1" thickBot="1" x14ac:dyDescent="0.3">
      <c r="A83" s="23">
        <v>45036</v>
      </c>
      <c r="B83" s="24" t="s">
        <v>108</v>
      </c>
      <c r="C83" s="25" t="s">
        <v>33</v>
      </c>
      <c r="D83" s="25"/>
      <c r="E83" s="25"/>
      <c r="F83" s="26">
        <v>4</v>
      </c>
      <c r="G83" s="27"/>
      <c r="H83" s="28"/>
      <c r="I83" s="29"/>
      <c r="J83" s="30"/>
      <c r="K83" s="31"/>
      <c r="L83" s="32">
        <f t="shared" si="7"/>
        <v>4</v>
      </c>
      <c r="M83" s="32">
        <v>0</v>
      </c>
      <c r="N83" s="32">
        <f t="shared" si="8"/>
        <v>4</v>
      </c>
      <c r="O83" s="33">
        <f t="shared" si="9"/>
        <v>0</v>
      </c>
      <c r="P83" s="34">
        <v>0</v>
      </c>
      <c r="Q83" s="35">
        <v>4</v>
      </c>
      <c r="R83" s="35">
        <v>0</v>
      </c>
      <c r="S83" s="35">
        <v>0</v>
      </c>
      <c r="V83" s="36">
        <v>45035.901388888888</v>
      </c>
      <c r="W83" s="37">
        <v>45035.902777777781</v>
      </c>
      <c r="X83" s="38">
        <f t="shared" si="10"/>
        <v>1.3888888934161514E-3</v>
      </c>
      <c r="Y83" s="39">
        <v>1</v>
      </c>
      <c r="Z83" s="38">
        <f t="shared" si="11"/>
        <v>1.3888888934161514E-3</v>
      </c>
      <c r="AA83" s="40"/>
      <c r="AB83" s="41">
        <v>45036.022222222222</v>
      </c>
      <c r="AC83" s="41">
        <v>45036.025000000001</v>
      </c>
      <c r="AD83" s="42">
        <f t="shared" si="12"/>
        <v>2.7777777795563452E-3</v>
      </c>
      <c r="AE83" s="39">
        <v>1</v>
      </c>
      <c r="AF83" s="42">
        <f t="shared" si="13"/>
        <v>2.7777777795563452E-3</v>
      </c>
    </row>
    <row r="84" spans="1:32" ht="15.75" customHeight="1" thickBot="1" x14ac:dyDescent="0.3">
      <c r="A84" s="23">
        <v>45036</v>
      </c>
      <c r="B84" s="24" t="s">
        <v>109</v>
      </c>
      <c r="C84" s="25" t="s">
        <v>33</v>
      </c>
      <c r="D84" s="25"/>
      <c r="E84" s="25"/>
      <c r="F84" s="26">
        <v>71</v>
      </c>
      <c r="G84" s="27"/>
      <c r="H84" s="28"/>
      <c r="I84" s="29"/>
      <c r="J84" s="30"/>
      <c r="K84" s="31"/>
      <c r="L84" s="32">
        <f t="shared" si="7"/>
        <v>71</v>
      </c>
      <c r="M84" s="32">
        <v>0</v>
      </c>
      <c r="N84" s="32">
        <f t="shared" si="8"/>
        <v>71</v>
      </c>
      <c r="O84" s="33">
        <f t="shared" si="9"/>
        <v>0</v>
      </c>
      <c r="P84" s="34">
        <v>0</v>
      </c>
      <c r="Q84" s="35">
        <v>0</v>
      </c>
      <c r="R84" s="35">
        <v>71</v>
      </c>
      <c r="S84" s="35">
        <v>0</v>
      </c>
      <c r="V84" s="36">
        <v>45036.958333333336</v>
      </c>
      <c r="W84" s="37">
        <v>45036.966666666667</v>
      </c>
      <c r="X84" s="38">
        <f t="shared" si="10"/>
        <v>8.333333331393078E-3</v>
      </c>
      <c r="Y84" s="39">
        <v>1</v>
      </c>
      <c r="Z84" s="38">
        <f t="shared" si="11"/>
        <v>8.333333331393078E-3</v>
      </c>
      <c r="AA84" s="40"/>
      <c r="AB84" s="41">
        <v>45036.090277777781</v>
      </c>
      <c r="AC84" s="41">
        <v>45036.111111111109</v>
      </c>
      <c r="AD84" s="42">
        <f t="shared" si="12"/>
        <v>2.0833333328482695E-2</v>
      </c>
      <c r="AE84" s="39">
        <v>1</v>
      </c>
      <c r="AF84" s="42">
        <f t="shared" si="13"/>
        <v>2.0833333328482695E-2</v>
      </c>
    </row>
    <row r="85" spans="1:32" ht="15.75" customHeight="1" thickBot="1" x14ac:dyDescent="0.3">
      <c r="A85" s="23">
        <v>45036</v>
      </c>
      <c r="B85" s="24" t="s">
        <v>110</v>
      </c>
      <c r="C85" s="25" t="s">
        <v>33</v>
      </c>
      <c r="D85" s="25"/>
      <c r="E85" s="25"/>
      <c r="F85" s="26">
        <v>15</v>
      </c>
      <c r="G85" s="27"/>
      <c r="H85" s="28"/>
      <c r="I85" s="29"/>
      <c r="J85" s="30"/>
      <c r="K85" s="31"/>
      <c r="L85" s="32">
        <f t="shared" si="7"/>
        <v>15</v>
      </c>
      <c r="M85" s="32">
        <v>0</v>
      </c>
      <c r="N85" s="32">
        <f t="shared" si="8"/>
        <v>15</v>
      </c>
      <c r="O85" s="33">
        <f t="shared" si="9"/>
        <v>0</v>
      </c>
      <c r="P85" s="34">
        <v>0</v>
      </c>
      <c r="Q85" s="35">
        <v>15</v>
      </c>
      <c r="R85" s="35">
        <v>0</v>
      </c>
      <c r="S85" s="35">
        <v>0</v>
      </c>
      <c r="V85" s="36">
        <v>45036.988888888889</v>
      </c>
      <c r="W85" s="37">
        <v>45036.993055555555</v>
      </c>
      <c r="X85" s="38">
        <f t="shared" si="10"/>
        <v>4.166666665696539E-3</v>
      </c>
      <c r="Y85" s="39">
        <v>1</v>
      </c>
      <c r="Z85" s="38">
        <f t="shared" si="11"/>
        <v>4.166666665696539E-3</v>
      </c>
      <c r="AA85" s="40"/>
      <c r="AB85" s="41">
        <v>45036.131944444445</v>
      </c>
      <c r="AC85" s="41">
        <v>45036.138888888891</v>
      </c>
      <c r="AD85" s="42">
        <f t="shared" si="12"/>
        <v>6.9444444452528842E-3</v>
      </c>
      <c r="AE85" s="39">
        <v>1</v>
      </c>
      <c r="AF85" s="42">
        <f t="shared" si="13"/>
        <v>6.9444444452528842E-3</v>
      </c>
    </row>
    <row r="86" spans="1:32" ht="15.75" customHeight="1" thickBot="1" x14ac:dyDescent="0.3">
      <c r="A86" s="23">
        <v>45037</v>
      </c>
      <c r="B86" s="24" t="s">
        <v>111</v>
      </c>
      <c r="C86" s="25" t="s">
        <v>33</v>
      </c>
      <c r="D86" s="25"/>
      <c r="E86" s="25"/>
      <c r="F86" s="26">
        <v>34</v>
      </c>
      <c r="G86" s="27"/>
      <c r="H86" s="28"/>
      <c r="I86" s="29"/>
      <c r="J86" s="30"/>
      <c r="K86" s="31"/>
      <c r="L86" s="32">
        <f t="shared" si="7"/>
        <v>34</v>
      </c>
      <c r="M86" s="32">
        <v>0</v>
      </c>
      <c r="N86" s="32">
        <f t="shared" si="8"/>
        <v>34</v>
      </c>
      <c r="O86" s="33">
        <f t="shared" si="9"/>
        <v>0</v>
      </c>
      <c r="P86" s="34">
        <v>0</v>
      </c>
      <c r="Q86" s="35">
        <v>0</v>
      </c>
      <c r="R86" s="35">
        <v>34</v>
      </c>
      <c r="S86" s="35">
        <v>0</v>
      </c>
      <c r="V86" s="36">
        <v>45036.980555555558</v>
      </c>
      <c r="W86" s="37">
        <v>45036.986111111109</v>
      </c>
      <c r="X86" s="38">
        <f t="shared" si="10"/>
        <v>5.5555555518367328E-3</v>
      </c>
      <c r="Y86" s="39">
        <v>1</v>
      </c>
      <c r="Z86" s="38">
        <f t="shared" si="11"/>
        <v>5.5555555518367328E-3</v>
      </c>
      <c r="AA86" s="40"/>
      <c r="AB86" s="41">
        <v>45037.188888888886</v>
      </c>
      <c r="AC86" s="41">
        <v>45037.197916666664</v>
      </c>
      <c r="AD86" s="42">
        <f t="shared" si="12"/>
        <v>9.0277777781011537E-3</v>
      </c>
      <c r="AE86" s="39">
        <v>1</v>
      </c>
      <c r="AF86" s="42">
        <f t="shared" si="13"/>
        <v>9.0277777781011537E-3</v>
      </c>
    </row>
    <row r="87" spans="1:32" ht="15.75" customHeight="1" thickBot="1" x14ac:dyDescent="0.3">
      <c r="A87" s="23">
        <v>45037</v>
      </c>
      <c r="B87" s="24" t="s">
        <v>112</v>
      </c>
      <c r="C87" s="25" t="s">
        <v>33</v>
      </c>
      <c r="D87" s="25"/>
      <c r="E87" s="25"/>
      <c r="F87" s="26">
        <v>4</v>
      </c>
      <c r="G87" s="27"/>
      <c r="H87" s="28"/>
      <c r="I87" s="29"/>
      <c r="J87" s="30"/>
      <c r="K87" s="31"/>
      <c r="L87" s="32">
        <f t="shared" si="7"/>
        <v>4</v>
      </c>
      <c r="M87" s="32">
        <v>0</v>
      </c>
      <c r="N87" s="32">
        <f t="shared" si="8"/>
        <v>4</v>
      </c>
      <c r="O87" s="33">
        <f t="shared" si="9"/>
        <v>0</v>
      </c>
      <c r="P87" s="34">
        <v>0</v>
      </c>
      <c r="Q87" s="35">
        <v>0</v>
      </c>
      <c r="R87" s="35">
        <v>4</v>
      </c>
      <c r="S87" s="35">
        <v>0</v>
      </c>
      <c r="V87" s="36">
        <v>45036.984722222223</v>
      </c>
      <c r="W87" s="37">
        <v>45036.986111111109</v>
      </c>
      <c r="X87" s="38">
        <f t="shared" si="10"/>
        <v>1.3888888861401938E-3</v>
      </c>
      <c r="Y87" s="39">
        <v>1</v>
      </c>
      <c r="Z87" s="38">
        <f t="shared" si="11"/>
        <v>1.3888888861401938E-3</v>
      </c>
      <c r="AA87" s="40"/>
      <c r="AB87" s="41">
        <v>45037.179166666669</v>
      </c>
      <c r="AC87" s="41">
        <v>45037.18472222222</v>
      </c>
      <c r="AD87" s="42">
        <f t="shared" si="12"/>
        <v>5.5555555518367328E-3</v>
      </c>
      <c r="AE87" s="39">
        <v>1</v>
      </c>
      <c r="AF87" s="42">
        <f t="shared" si="13"/>
        <v>5.5555555518367328E-3</v>
      </c>
    </row>
    <row r="88" spans="1:32" ht="15.75" customHeight="1" thickBot="1" x14ac:dyDescent="0.3">
      <c r="A88" s="23">
        <v>45037</v>
      </c>
      <c r="B88" s="24" t="s">
        <v>113</v>
      </c>
      <c r="C88" s="25" t="s">
        <v>33</v>
      </c>
      <c r="D88" s="25"/>
      <c r="E88" s="25"/>
      <c r="F88" s="26">
        <v>1</v>
      </c>
      <c r="G88" s="27"/>
      <c r="H88" s="28"/>
      <c r="I88" s="29"/>
      <c r="J88" s="30"/>
      <c r="K88" s="31"/>
      <c r="L88" s="32">
        <f t="shared" si="7"/>
        <v>1</v>
      </c>
      <c r="M88" s="32">
        <v>0</v>
      </c>
      <c r="N88" s="32">
        <f t="shared" si="8"/>
        <v>1</v>
      </c>
      <c r="O88" s="33">
        <f t="shared" si="9"/>
        <v>0</v>
      </c>
      <c r="P88" s="34">
        <v>0</v>
      </c>
      <c r="Q88" s="35">
        <v>0</v>
      </c>
      <c r="R88" s="35">
        <v>1</v>
      </c>
      <c r="S88" s="35">
        <v>0</v>
      </c>
      <c r="V88" s="36">
        <v>45036.986111111109</v>
      </c>
      <c r="W88" s="37">
        <v>45036.987500000003</v>
      </c>
      <c r="X88" s="38">
        <f t="shared" si="10"/>
        <v>1.3888888934161514E-3</v>
      </c>
      <c r="Y88" s="39">
        <v>1</v>
      </c>
      <c r="Z88" s="38">
        <f t="shared" si="11"/>
        <v>1.3888888934161514E-3</v>
      </c>
      <c r="AA88" s="40"/>
      <c r="AB88" s="41">
        <v>45037.186111111114</v>
      </c>
      <c r="AC88" s="41">
        <v>45037.1875</v>
      </c>
      <c r="AD88" s="42">
        <f t="shared" si="12"/>
        <v>1.3888888861401938E-3</v>
      </c>
      <c r="AE88" s="39">
        <v>1</v>
      </c>
      <c r="AF88" s="42">
        <f t="shared" si="13"/>
        <v>1.3888888861401938E-3</v>
      </c>
    </row>
    <row r="89" spans="1:32" ht="15.75" customHeight="1" thickBot="1" x14ac:dyDescent="0.3">
      <c r="A89" s="23">
        <v>45037</v>
      </c>
      <c r="B89" s="24" t="s">
        <v>114</v>
      </c>
      <c r="C89" s="25" t="s">
        <v>33</v>
      </c>
      <c r="D89" s="25"/>
      <c r="E89" s="25"/>
      <c r="F89" s="26">
        <v>3</v>
      </c>
      <c r="G89" s="27"/>
      <c r="H89" s="28"/>
      <c r="I89" s="29"/>
      <c r="J89" s="30"/>
      <c r="K89" s="31"/>
      <c r="L89" s="32">
        <f t="shared" si="7"/>
        <v>3</v>
      </c>
      <c r="M89" s="32">
        <v>0</v>
      </c>
      <c r="N89" s="32">
        <f t="shared" si="8"/>
        <v>3</v>
      </c>
      <c r="O89" s="33">
        <f t="shared" si="9"/>
        <v>0</v>
      </c>
      <c r="P89" s="34">
        <v>0</v>
      </c>
      <c r="Q89" s="35">
        <v>3</v>
      </c>
      <c r="R89" s="35">
        <v>0</v>
      </c>
      <c r="S89" s="35">
        <v>0</v>
      </c>
      <c r="V89" s="36">
        <v>45036.994444444441</v>
      </c>
      <c r="W89" s="37">
        <v>45036.996527777781</v>
      </c>
      <c r="X89" s="38">
        <f t="shared" si="10"/>
        <v>2.0833333401242271E-3</v>
      </c>
      <c r="Y89" s="39">
        <v>1</v>
      </c>
      <c r="Z89" s="38">
        <f t="shared" si="11"/>
        <v>2.0833333401242271E-3</v>
      </c>
      <c r="AA89" s="40"/>
      <c r="AB89" s="41">
        <v>45037.188194444447</v>
      </c>
      <c r="AC89" s="41">
        <v>45037.19027777778</v>
      </c>
      <c r="AD89" s="42">
        <f t="shared" si="12"/>
        <v>2.0833333328482695E-3</v>
      </c>
      <c r="AE89" s="39">
        <v>1</v>
      </c>
      <c r="AF89" s="42">
        <f t="shared" si="13"/>
        <v>2.0833333328482695E-3</v>
      </c>
    </row>
    <row r="90" spans="1:32" ht="15.75" customHeight="1" thickBot="1" x14ac:dyDescent="0.3">
      <c r="A90" s="23">
        <v>45037</v>
      </c>
      <c r="B90" s="24" t="s">
        <v>115</v>
      </c>
      <c r="C90" s="25" t="s">
        <v>33</v>
      </c>
      <c r="D90" s="25"/>
      <c r="E90" s="25"/>
      <c r="F90" s="26">
        <v>210</v>
      </c>
      <c r="G90" s="27"/>
      <c r="H90" s="28"/>
      <c r="I90" s="29"/>
      <c r="J90" s="30"/>
      <c r="K90" s="31"/>
      <c r="L90" s="32">
        <f t="shared" si="7"/>
        <v>210</v>
      </c>
      <c r="M90" s="32">
        <v>0</v>
      </c>
      <c r="N90" s="32">
        <f t="shared" si="8"/>
        <v>210</v>
      </c>
      <c r="O90" s="33">
        <f t="shared" si="9"/>
        <v>0</v>
      </c>
      <c r="P90" s="34">
        <v>0</v>
      </c>
      <c r="Q90" s="35">
        <v>0</v>
      </c>
      <c r="R90" s="35">
        <v>210</v>
      </c>
      <c r="S90" s="35">
        <v>0</v>
      </c>
      <c r="V90" s="36">
        <v>45036.96875</v>
      </c>
      <c r="W90" s="37">
        <v>45036.975694444445</v>
      </c>
      <c r="X90" s="38">
        <f t="shared" si="10"/>
        <v>6.9444444452528842E-3</v>
      </c>
      <c r="Y90" s="39">
        <v>1</v>
      </c>
      <c r="Z90" s="38">
        <f t="shared" si="11"/>
        <v>6.9444444452528842E-3</v>
      </c>
      <c r="AA90" s="40"/>
      <c r="AB90" s="41">
        <v>45037.190972222219</v>
      </c>
      <c r="AC90" s="41">
        <v>45037.225694444445</v>
      </c>
      <c r="AD90" s="42">
        <f t="shared" si="12"/>
        <v>3.4722222226264421E-2</v>
      </c>
      <c r="AE90" s="39">
        <v>1</v>
      </c>
      <c r="AF90" s="42">
        <f t="shared" si="13"/>
        <v>3.4722222226264421E-2</v>
      </c>
    </row>
    <row r="91" spans="1:32" ht="15.75" customHeight="1" thickBot="1" x14ac:dyDescent="0.3">
      <c r="A91" s="23">
        <v>45037</v>
      </c>
      <c r="B91" s="24" t="s">
        <v>116</v>
      </c>
      <c r="C91" s="25" t="s">
        <v>33</v>
      </c>
      <c r="D91" s="25"/>
      <c r="E91" s="25"/>
      <c r="F91" s="26">
        <v>3</v>
      </c>
      <c r="G91" s="27"/>
      <c r="H91" s="28"/>
      <c r="I91" s="29"/>
      <c r="J91" s="30"/>
      <c r="K91" s="31"/>
      <c r="L91" s="32">
        <f t="shared" si="7"/>
        <v>3</v>
      </c>
      <c r="M91" s="32">
        <v>0</v>
      </c>
      <c r="N91" s="32">
        <f t="shared" si="8"/>
        <v>3</v>
      </c>
      <c r="O91" s="33">
        <f t="shared" si="9"/>
        <v>0</v>
      </c>
      <c r="P91" s="34">
        <v>0</v>
      </c>
      <c r="Q91" s="35">
        <v>0</v>
      </c>
      <c r="R91" s="35">
        <v>3</v>
      </c>
      <c r="S91" s="35">
        <v>0</v>
      </c>
      <c r="V91" s="36">
        <v>45036.977083333331</v>
      </c>
      <c r="W91" s="37">
        <v>45036.979166666664</v>
      </c>
      <c r="X91" s="38">
        <f t="shared" si="10"/>
        <v>2.0833333328482695E-3</v>
      </c>
      <c r="Y91" s="39">
        <v>1</v>
      </c>
      <c r="Z91" s="38">
        <f t="shared" si="11"/>
        <v>2.0833333328482695E-3</v>
      </c>
      <c r="AA91" s="40"/>
      <c r="AB91" s="41">
        <v>45037.181944444441</v>
      </c>
      <c r="AC91" s="41">
        <v>45037.1875</v>
      </c>
      <c r="AD91" s="42">
        <f t="shared" si="12"/>
        <v>5.5555555591126904E-3</v>
      </c>
      <c r="AE91" s="39">
        <v>1</v>
      </c>
      <c r="AF91" s="42">
        <f t="shared" si="13"/>
        <v>5.5555555591126904E-3</v>
      </c>
    </row>
    <row r="92" spans="1:32" ht="15.75" customHeight="1" thickBot="1" x14ac:dyDescent="0.3">
      <c r="A92" s="23">
        <v>45041</v>
      </c>
      <c r="B92" s="24" t="s">
        <v>117</v>
      </c>
      <c r="C92" s="25" t="s">
        <v>33</v>
      </c>
      <c r="D92" s="25"/>
      <c r="E92" s="25"/>
      <c r="F92" s="26">
        <v>1</v>
      </c>
      <c r="G92" s="27"/>
      <c r="H92" s="28"/>
      <c r="I92" s="29"/>
      <c r="J92" s="30"/>
      <c r="K92" s="31"/>
      <c r="L92" s="32">
        <f t="shared" si="7"/>
        <v>1</v>
      </c>
      <c r="M92" s="32">
        <v>0</v>
      </c>
      <c r="N92" s="32">
        <f t="shared" si="8"/>
        <v>1</v>
      </c>
      <c r="O92" s="33">
        <f t="shared" si="9"/>
        <v>0</v>
      </c>
      <c r="P92" s="34">
        <v>0</v>
      </c>
      <c r="Q92" s="35">
        <v>1</v>
      </c>
      <c r="R92" s="35">
        <v>0</v>
      </c>
      <c r="S92" s="35">
        <v>0</v>
      </c>
      <c r="V92" s="36">
        <v>45040.944444444445</v>
      </c>
      <c r="W92" s="37">
        <v>45040.945833333331</v>
      </c>
      <c r="X92" s="38">
        <f t="shared" si="10"/>
        <v>1.3888888861401938E-3</v>
      </c>
      <c r="Y92" s="39">
        <v>1</v>
      </c>
      <c r="Z92" s="38">
        <f t="shared" si="11"/>
        <v>1.3888888861401938E-3</v>
      </c>
      <c r="AA92" s="40"/>
      <c r="AB92" s="41">
        <v>45041.020833333336</v>
      </c>
      <c r="AC92" s="41">
        <v>45041.022916666669</v>
      </c>
      <c r="AD92" s="42">
        <f t="shared" si="12"/>
        <v>2.0833333328482695E-3</v>
      </c>
      <c r="AE92" s="39">
        <v>1</v>
      </c>
      <c r="AF92" s="42">
        <f t="shared" si="13"/>
        <v>2.0833333328482695E-3</v>
      </c>
    </row>
    <row r="93" spans="1:32" ht="15.75" customHeight="1" thickBot="1" x14ac:dyDescent="0.3">
      <c r="A93" s="23">
        <v>45041</v>
      </c>
      <c r="B93" s="24" t="s">
        <v>118</v>
      </c>
      <c r="C93" s="25" t="s">
        <v>33</v>
      </c>
      <c r="D93" s="25"/>
      <c r="E93" s="25"/>
      <c r="F93" s="26">
        <v>1</v>
      </c>
      <c r="G93" s="27"/>
      <c r="H93" s="28"/>
      <c r="I93" s="29"/>
      <c r="J93" s="30"/>
      <c r="K93" s="31"/>
      <c r="L93" s="32">
        <f t="shared" si="7"/>
        <v>1</v>
      </c>
      <c r="M93" s="32">
        <v>0</v>
      </c>
      <c r="N93" s="32">
        <f t="shared" si="8"/>
        <v>1</v>
      </c>
      <c r="O93" s="33">
        <f t="shared" si="9"/>
        <v>0</v>
      </c>
      <c r="P93" s="34">
        <v>0</v>
      </c>
      <c r="Q93" s="35">
        <v>1</v>
      </c>
      <c r="R93" s="35">
        <v>0</v>
      </c>
      <c r="S93" s="35">
        <v>0</v>
      </c>
      <c r="V93" s="36">
        <v>45040.941666666666</v>
      </c>
      <c r="W93" s="37">
        <v>45040.943055555559</v>
      </c>
      <c r="X93" s="38">
        <f t="shared" si="10"/>
        <v>1.3888888934161514E-3</v>
      </c>
      <c r="Y93" s="39">
        <v>1</v>
      </c>
      <c r="Z93" s="38">
        <f t="shared" si="11"/>
        <v>1.3888888934161514E-3</v>
      </c>
      <c r="AA93" s="40"/>
      <c r="AB93" s="41">
        <v>45041.024305555555</v>
      </c>
      <c r="AC93" s="41">
        <v>45041.026388888888</v>
      </c>
      <c r="AD93" s="42">
        <f t="shared" si="12"/>
        <v>2.0833333328482695E-3</v>
      </c>
      <c r="AE93" s="39">
        <v>1</v>
      </c>
      <c r="AF93" s="42">
        <f t="shared" si="13"/>
        <v>2.0833333328482695E-3</v>
      </c>
    </row>
    <row r="94" spans="1:32" ht="15.75" customHeight="1" thickBot="1" x14ac:dyDescent="0.3">
      <c r="A94" s="23">
        <v>45041</v>
      </c>
      <c r="B94" s="24" t="s">
        <v>119</v>
      </c>
      <c r="C94" s="25" t="s">
        <v>33</v>
      </c>
      <c r="D94" s="25"/>
      <c r="E94" s="25"/>
      <c r="F94" s="26">
        <v>1912</v>
      </c>
      <c r="G94" s="27"/>
      <c r="H94" s="52"/>
      <c r="I94" s="29"/>
      <c r="J94" s="30"/>
      <c r="K94" s="31"/>
      <c r="L94" s="32">
        <f t="shared" si="7"/>
        <v>1912</v>
      </c>
      <c r="M94" s="32">
        <v>49</v>
      </c>
      <c r="N94" s="32">
        <f t="shared" si="8"/>
        <v>1961</v>
      </c>
      <c r="O94" s="33">
        <f t="shared" si="9"/>
        <v>0</v>
      </c>
      <c r="P94" s="34">
        <v>4</v>
      </c>
      <c r="Q94" s="35">
        <v>1908</v>
      </c>
      <c r="R94" s="35">
        <v>49</v>
      </c>
      <c r="S94" s="35">
        <v>0</v>
      </c>
      <c r="V94" s="36">
        <v>45041.059027777781</v>
      </c>
      <c r="W94" s="37">
        <v>45041.125</v>
      </c>
      <c r="X94" s="38">
        <f t="shared" si="10"/>
        <v>6.5972222218988463E-2</v>
      </c>
      <c r="Y94" s="39">
        <v>1</v>
      </c>
      <c r="Z94" s="38">
        <f t="shared" si="11"/>
        <v>6.5972222218988463E-2</v>
      </c>
      <c r="AA94" s="40"/>
      <c r="AB94" s="41">
        <v>45041.0625</v>
      </c>
      <c r="AC94" s="41">
        <v>45041.201388888891</v>
      </c>
      <c r="AD94" s="42">
        <f t="shared" si="12"/>
        <v>0.13888888889050577</v>
      </c>
      <c r="AE94" s="39">
        <v>3</v>
      </c>
      <c r="AF94" s="42">
        <f t="shared" si="13"/>
        <v>0.41666666667151731</v>
      </c>
    </row>
    <row r="95" spans="1:32" ht="15.75" customHeight="1" thickBot="1" x14ac:dyDescent="0.3">
      <c r="A95" s="23">
        <v>45041</v>
      </c>
      <c r="B95" s="24" t="s">
        <v>120</v>
      </c>
      <c r="C95" s="25" t="s">
        <v>33</v>
      </c>
      <c r="D95" s="25"/>
      <c r="E95" s="25"/>
      <c r="F95" s="26">
        <v>1</v>
      </c>
      <c r="G95" s="27"/>
      <c r="H95" s="28"/>
      <c r="I95" s="29"/>
      <c r="J95" s="30"/>
      <c r="K95" s="31"/>
      <c r="L95" s="32">
        <f t="shared" si="7"/>
        <v>1</v>
      </c>
      <c r="M95" s="32">
        <v>0</v>
      </c>
      <c r="N95" s="32">
        <f t="shared" si="8"/>
        <v>1</v>
      </c>
      <c r="O95" s="33">
        <f t="shared" si="9"/>
        <v>0</v>
      </c>
      <c r="P95" s="34">
        <v>0</v>
      </c>
      <c r="Q95" s="35">
        <v>1</v>
      </c>
      <c r="R95" s="35">
        <v>0</v>
      </c>
      <c r="S95" s="35">
        <v>0</v>
      </c>
      <c r="V95" s="36">
        <v>45040.938888888886</v>
      </c>
      <c r="W95" s="37">
        <v>45040.94027777778</v>
      </c>
      <c r="X95" s="38">
        <f t="shared" si="10"/>
        <v>1.3888888934161514E-3</v>
      </c>
      <c r="Y95" s="39">
        <v>1</v>
      </c>
      <c r="Z95" s="38">
        <f t="shared" si="11"/>
        <v>1.3888888934161514E-3</v>
      </c>
      <c r="AA95" s="40"/>
      <c r="AB95" s="41">
        <v>45041.177083333336</v>
      </c>
      <c r="AC95" s="41">
        <v>45041.178472222222</v>
      </c>
      <c r="AD95" s="42">
        <f t="shared" si="12"/>
        <v>1.3888888861401938E-3</v>
      </c>
      <c r="AE95" s="39">
        <v>1</v>
      </c>
      <c r="AF95" s="42">
        <f t="shared" si="13"/>
        <v>1.3888888861401938E-3</v>
      </c>
    </row>
    <row r="96" spans="1:32" ht="15.75" customHeight="1" thickBot="1" x14ac:dyDescent="0.3">
      <c r="A96" s="23">
        <v>45041</v>
      </c>
      <c r="B96" s="24" t="s">
        <v>121</v>
      </c>
      <c r="C96" s="25" t="s">
        <v>33</v>
      </c>
      <c r="D96" s="25"/>
      <c r="E96" s="25"/>
      <c r="F96" s="26">
        <v>76</v>
      </c>
      <c r="G96" s="27"/>
      <c r="H96" s="28"/>
      <c r="I96" s="29"/>
      <c r="J96" s="30"/>
      <c r="K96" s="31"/>
      <c r="L96" s="32">
        <f t="shared" si="7"/>
        <v>76</v>
      </c>
      <c r="M96" s="32">
        <v>0</v>
      </c>
      <c r="N96" s="32">
        <f t="shared" si="8"/>
        <v>76</v>
      </c>
      <c r="O96" s="33">
        <f t="shared" si="9"/>
        <v>0</v>
      </c>
      <c r="P96" s="34">
        <f>2+2+3+2</f>
        <v>9</v>
      </c>
      <c r="Q96" s="35">
        <v>67</v>
      </c>
      <c r="R96" s="35">
        <v>0</v>
      </c>
      <c r="S96" s="35">
        <v>0</v>
      </c>
      <c r="V96" s="36">
        <v>45040.947916666664</v>
      </c>
      <c r="W96" s="37">
        <v>45040.958333333336</v>
      </c>
      <c r="X96" s="38">
        <f t="shared" si="10"/>
        <v>1.0416666671517305E-2</v>
      </c>
      <c r="Y96" s="39">
        <v>1</v>
      </c>
      <c r="Z96" s="38">
        <f t="shared" si="11"/>
        <v>1.0416666671517305E-2</v>
      </c>
      <c r="AA96" s="40"/>
      <c r="AB96" s="41">
        <v>45041.020833333336</v>
      </c>
      <c r="AC96" s="41">
        <v>45041.052083333336</v>
      </c>
      <c r="AD96" s="42">
        <f t="shared" si="12"/>
        <v>3.125E-2</v>
      </c>
      <c r="AE96" s="39">
        <v>1</v>
      </c>
      <c r="AF96" s="42">
        <f t="shared" si="13"/>
        <v>3.125E-2</v>
      </c>
    </row>
    <row r="97" spans="1:32" ht="15.75" customHeight="1" thickBot="1" x14ac:dyDescent="0.3">
      <c r="A97" s="23">
        <v>45041</v>
      </c>
      <c r="B97" s="24" t="s">
        <v>122</v>
      </c>
      <c r="C97" s="25" t="s">
        <v>33</v>
      </c>
      <c r="D97" s="25"/>
      <c r="E97" s="25"/>
      <c r="F97" s="26">
        <v>1594</v>
      </c>
      <c r="G97" s="27"/>
      <c r="H97" s="28"/>
      <c r="I97" s="29"/>
      <c r="J97" s="30"/>
      <c r="K97" s="31"/>
      <c r="L97" s="32">
        <f t="shared" si="7"/>
        <v>1594</v>
      </c>
      <c r="M97" s="32">
        <v>0</v>
      </c>
      <c r="N97" s="32">
        <f t="shared" si="8"/>
        <v>1594</v>
      </c>
      <c r="O97" s="33">
        <f t="shared" si="9"/>
        <v>0</v>
      </c>
      <c r="P97" s="34">
        <v>0</v>
      </c>
      <c r="Q97" s="35">
        <v>1594</v>
      </c>
      <c r="R97" s="35">
        <v>0</v>
      </c>
      <c r="S97" s="35">
        <v>0</v>
      </c>
      <c r="V97" s="36">
        <v>45040.965277777781</v>
      </c>
      <c r="W97" s="37">
        <v>45040.972222222219</v>
      </c>
      <c r="X97" s="38">
        <f t="shared" si="10"/>
        <v>6.9444444379769266E-3</v>
      </c>
      <c r="Y97" s="39">
        <v>1</v>
      </c>
      <c r="Z97" s="38">
        <f t="shared" si="11"/>
        <v>6.9444444379769266E-3</v>
      </c>
      <c r="AA97" s="40"/>
      <c r="AB97" s="41">
        <v>45041.071527777778</v>
      </c>
      <c r="AC97" s="41">
        <v>45041.486111111109</v>
      </c>
      <c r="AD97" s="42">
        <f t="shared" si="12"/>
        <v>0.41458333333139308</v>
      </c>
      <c r="AE97" s="39">
        <v>3</v>
      </c>
      <c r="AF97" s="42">
        <f t="shared" si="13"/>
        <v>1.2437499999941792</v>
      </c>
    </row>
    <row r="98" spans="1:32" ht="15.75" customHeight="1" thickBot="1" x14ac:dyDescent="0.3">
      <c r="A98" s="23">
        <v>45041</v>
      </c>
      <c r="B98" s="24" t="s">
        <v>123</v>
      </c>
      <c r="C98" s="25" t="s">
        <v>33</v>
      </c>
      <c r="D98" s="25"/>
      <c r="E98" s="25"/>
      <c r="F98" s="26">
        <v>17</v>
      </c>
      <c r="G98" s="27"/>
      <c r="H98" s="28"/>
      <c r="I98" s="29"/>
      <c r="J98" s="30"/>
      <c r="K98" s="31"/>
      <c r="L98" s="32">
        <f t="shared" si="7"/>
        <v>17</v>
      </c>
      <c r="M98" s="32">
        <v>0</v>
      </c>
      <c r="N98" s="32">
        <f t="shared" si="8"/>
        <v>17</v>
      </c>
      <c r="O98" s="33">
        <f t="shared" si="9"/>
        <v>0</v>
      </c>
      <c r="P98" s="34">
        <v>0</v>
      </c>
      <c r="Q98" s="35">
        <v>0</v>
      </c>
      <c r="R98" s="35">
        <v>17</v>
      </c>
      <c r="S98" s="35">
        <v>0</v>
      </c>
      <c r="V98" s="36">
        <v>45041.568055555559</v>
      </c>
      <c r="W98" s="37">
        <v>45041.569444444445</v>
      </c>
      <c r="X98" s="38">
        <f t="shared" si="10"/>
        <v>1.3888888861401938E-3</v>
      </c>
      <c r="Y98" s="39">
        <v>1</v>
      </c>
      <c r="Z98" s="38">
        <f t="shared" si="11"/>
        <v>1.3888888861401938E-3</v>
      </c>
      <c r="AA98" s="40"/>
      <c r="AB98" s="41">
        <v>45041.572916666664</v>
      </c>
      <c r="AC98" s="41">
        <v>45041.576388888891</v>
      </c>
      <c r="AD98" s="42">
        <f t="shared" si="12"/>
        <v>3.4722222262644209E-3</v>
      </c>
      <c r="AE98" s="39">
        <v>1</v>
      </c>
      <c r="AF98" s="42">
        <f t="shared" si="13"/>
        <v>3.4722222262644209E-3</v>
      </c>
    </row>
    <row r="99" spans="1:32" ht="15.75" customHeight="1" thickBot="1" x14ac:dyDescent="0.3">
      <c r="A99" s="23">
        <v>45041</v>
      </c>
      <c r="B99" s="24" t="s">
        <v>124</v>
      </c>
      <c r="C99" s="25" t="s">
        <v>33</v>
      </c>
      <c r="D99" s="25"/>
      <c r="E99" s="25"/>
      <c r="F99" s="26">
        <v>4742</v>
      </c>
      <c r="G99" s="27"/>
      <c r="H99" s="28"/>
      <c r="I99" s="29"/>
      <c r="J99" s="30"/>
      <c r="K99" s="31"/>
      <c r="L99" s="32">
        <f t="shared" si="7"/>
        <v>4742</v>
      </c>
      <c r="M99" s="32">
        <v>0</v>
      </c>
      <c r="N99" s="32">
        <f t="shared" si="8"/>
        <v>4742</v>
      </c>
      <c r="O99" s="33">
        <f t="shared" si="9"/>
        <v>0</v>
      </c>
      <c r="P99" s="34">
        <f>4+4+2+11+1+3+4+5+4+7+6+9+7+7+2+4+12+2+1+1+9+3+1+3+3+8+3+4+5</f>
        <v>135</v>
      </c>
      <c r="Q99" s="35">
        <v>4607</v>
      </c>
      <c r="R99" s="35">
        <v>0</v>
      </c>
      <c r="S99" s="35">
        <v>0</v>
      </c>
      <c r="V99" s="36">
        <v>45041.381944444445</v>
      </c>
      <c r="W99" s="37">
        <v>45041.465277777781</v>
      </c>
      <c r="X99" s="38">
        <f t="shared" si="10"/>
        <v>8.3333333335758653E-2</v>
      </c>
      <c r="Y99" s="39">
        <v>1</v>
      </c>
      <c r="Z99" s="38">
        <f t="shared" si="11"/>
        <v>8.3333333335758653E-2</v>
      </c>
      <c r="AA99" s="40"/>
      <c r="AB99" s="41">
        <v>45043.597222222219</v>
      </c>
      <c r="AC99" s="41">
        <v>45044.180555555555</v>
      </c>
      <c r="AD99" s="42">
        <f t="shared" si="12"/>
        <v>0.58333333333575865</v>
      </c>
      <c r="AE99" s="39">
        <v>3</v>
      </c>
      <c r="AF99" s="42">
        <f t="shared" si="13"/>
        <v>1.750000000007276</v>
      </c>
    </row>
    <row r="100" spans="1:32" ht="15.75" customHeight="1" thickBot="1" x14ac:dyDescent="0.3">
      <c r="A100" s="23">
        <v>45043</v>
      </c>
      <c r="B100" s="24" t="s">
        <v>125</v>
      </c>
      <c r="C100" s="25" t="s">
        <v>33</v>
      </c>
      <c r="D100" s="25"/>
      <c r="E100" s="25"/>
      <c r="F100" s="26">
        <v>683</v>
      </c>
      <c r="G100" s="27"/>
      <c r="H100" s="28"/>
      <c r="I100" s="29"/>
      <c r="J100" s="30"/>
      <c r="K100" s="31"/>
      <c r="L100" s="32">
        <f t="shared" si="7"/>
        <v>683</v>
      </c>
      <c r="M100" s="32">
        <v>0</v>
      </c>
      <c r="N100" s="32">
        <f t="shared" si="8"/>
        <v>683</v>
      </c>
      <c r="O100" s="33">
        <f t="shared" si="9"/>
        <v>0</v>
      </c>
      <c r="P100" s="34">
        <v>1</v>
      </c>
      <c r="Q100" s="35">
        <v>682</v>
      </c>
      <c r="R100" s="35">
        <v>0</v>
      </c>
      <c r="S100" s="35">
        <v>0</v>
      </c>
      <c r="V100" s="36">
        <v>45043.135416666664</v>
      </c>
      <c r="W100" s="37">
        <v>45043.166666666664</v>
      </c>
      <c r="X100" s="38">
        <f t="shared" si="10"/>
        <v>3.125E-2</v>
      </c>
      <c r="Y100" s="39">
        <v>1</v>
      </c>
      <c r="Z100" s="38">
        <f t="shared" si="11"/>
        <v>3.125E-2</v>
      </c>
      <c r="AA100" s="40"/>
      <c r="AB100" s="41">
        <v>45043.402777777781</v>
      </c>
      <c r="AC100" s="41">
        <v>45043.420138888891</v>
      </c>
      <c r="AD100" s="42">
        <f t="shared" si="12"/>
        <v>1.7361111109494232E-2</v>
      </c>
      <c r="AE100" s="39">
        <v>2</v>
      </c>
      <c r="AF100" s="42">
        <f t="shared" si="13"/>
        <v>3.4722222218988463E-2</v>
      </c>
    </row>
    <row r="101" spans="1:32" ht="15.75" customHeight="1" thickBot="1" x14ac:dyDescent="0.3">
      <c r="A101" s="23">
        <v>45044</v>
      </c>
      <c r="B101" s="24" t="s">
        <v>126</v>
      </c>
      <c r="C101" s="25" t="s">
        <v>33</v>
      </c>
      <c r="D101" s="25"/>
      <c r="E101" s="25"/>
      <c r="F101" s="26">
        <v>4</v>
      </c>
      <c r="G101" s="27"/>
      <c r="H101" s="28"/>
      <c r="I101" s="29"/>
      <c r="J101" s="30"/>
      <c r="K101" s="31"/>
      <c r="L101" s="32">
        <f t="shared" si="7"/>
        <v>4</v>
      </c>
      <c r="M101" s="32">
        <v>0</v>
      </c>
      <c r="N101" s="32">
        <f t="shared" si="8"/>
        <v>4</v>
      </c>
      <c r="O101" s="33">
        <f t="shared" si="9"/>
        <v>0</v>
      </c>
      <c r="P101" s="34">
        <v>0</v>
      </c>
      <c r="Q101" s="35">
        <v>0</v>
      </c>
      <c r="R101" s="35">
        <v>4</v>
      </c>
      <c r="S101" s="35">
        <v>0</v>
      </c>
      <c r="V101" s="36">
        <v>45043.726388888892</v>
      </c>
      <c r="W101" s="37">
        <v>45043.728472222225</v>
      </c>
      <c r="X101" s="38">
        <f t="shared" si="10"/>
        <v>2.0833333328482695E-3</v>
      </c>
      <c r="Y101" s="39">
        <v>1</v>
      </c>
      <c r="Z101" s="38">
        <f t="shared" si="11"/>
        <v>2.0833333328482695E-3</v>
      </c>
      <c r="AA101" s="40"/>
      <c r="AB101" s="41">
        <v>45044.32916666667</v>
      </c>
      <c r="AC101" s="41">
        <v>45044.331250000003</v>
      </c>
      <c r="AD101" s="42">
        <f t="shared" si="12"/>
        <v>2.0833333328482695E-3</v>
      </c>
      <c r="AE101" s="39">
        <v>1</v>
      </c>
      <c r="AF101" s="42">
        <f t="shared" si="13"/>
        <v>2.0833333328482695E-3</v>
      </c>
    </row>
    <row r="102" spans="1:32" ht="15.75" customHeight="1" thickBot="1" x14ac:dyDescent="0.3">
      <c r="A102" s="23">
        <v>45044</v>
      </c>
      <c r="B102" s="24" t="s">
        <v>127</v>
      </c>
      <c r="C102" s="25" t="s">
        <v>33</v>
      </c>
      <c r="D102" s="25"/>
      <c r="E102" s="25"/>
      <c r="F102" s="26">
        <v>12</v>
      </c>
      <c r="G102" s="27"/>
      <c r="H102" s="28"/>
      <c r="I102" s="29"/>
      <c r="J102" s="30"/>
      <c r="K102" s="31"/>
      <c r="L102" s="32">
        <f t="shared" si="7"/>
        <v>12</v>
      </c>
      <c r="M102" s="32">
        <v>0</v>
      </c>
      <c r="N102" s="32">
        <f t="shared" si="8"/>
        <v>12</v>
      </c>
      <c r="O102" s="33">
        <f t="shared" si="9"/>
        <v>0</v>
      </c>
      <c r="P102" s="34">
        <v>0</v>
      </c>
      <c r="Q102" s="35">
        <v>0</v>
      </c>
      <c r="R102" s="35">
        <v>12</v>
      </c>
      <c r="S102" s="35">
        <v>0</v>
      </c>
      <c r="V102" s="36">
        <v>45043.715277777781</v>
      </c>
      <c r="W102" s="37">
        <v>45043.717361111114</v>
      </c>
      <c r="X102" s="38">
        <f t="shared" si="10"/>
        <v>2.0833333328482695E-3</v>
      </c>
      <c r="Y102" s="39">
        <v>1</v>
      </c>
      <c r="Z102" s="38">
        <f t="shared" si="11"/>
        <v>2.0833333328482695E-3</v>
      </c>
      <c r="AA102" s="40"/>
      <c r="AB102" s="41">
        <v>45044.322916666664</v>
      </c>
      <c r="AC102" s="41">
        <v>45044.325694444444</v>
      </c>
      <c r="AD102" s="42">
        <f t="shared" si="12"/>
        <v>2.7777777795563452E-3</v>
      </c>
      <c r="AE102" s="39">
        <v>1</v>
      </c>
      <c r="AF102" s="42">
        <f t="shared" si="13"/>
        <v>2.7777777795563452E-3</v>
      </c>
    </row>
    <row r="103" spans="1:32" ht="15.75" customHeight="1" thickBot="1" x14ac:dyDescent="0.3">
      <c r="A103" s="23">
        <v>45044</v>
      </c>
      <c r="B103" s="24" t="s">
        <v>128</v>
      </c>
      <c r="C103" s="25" t="s">
        <v>33</v>
      </c>
      <c r="D103" s="25"/>
      <c r="E103" s="25"/>
      <c r="F103" s="26">
        <v>12</v>
      </c>
      <c r="G103" s="27"/>
      <c r="H103" s="28"/>
      <c r="I103" s="29"/>
      <c r="J103" s="30"/>
      <c r="K103" s="31"/>
      <c r="L103" s="32">
        <f t="shared" si="7"/>
        <v>12</v>
      </c>
      <c r="M103" s="32">
        <v>0</v>
      </c>
      <c r="N103" s="32">
        <f t="shared" si="8"/>
        <v>12</v>
      </c>
      <c r="O103" s="33">
        <f t="shared" si="9"/>
        <v>0</v>
      </c>
      <c r="P103" s="34">
        <v>0</v>
      </c>
      <c r="Q103" s="35">
        <v>0</v>
      </c>
      <c r="R103" s="35">
        <v>12</v>
      </c>
      <c r="S103" s="35">
        <v>0</v>
      </c>
      <c r="V103" s="36">
        <v>45043.736111111109</v>
      </c>
      <c r="W103" s="37">
        <v>45043.738888888889</v>
      </c>
      <c r="X103" s="38">
        <f t="shared" si="10"/>
        <v>2.7777777795563452E-3</v>
      </c>
      <c r="Y103" s="39">
        <v>1</v>
      </c>
      <c r="Z103" s="38">
        <f t="shared" si="11"/>
        <v>2.7777777795563452E-3</v>
      </c>
      <c r="AA103" s="40"/>
      <c r="AB103" s="41">
        <v>45044.332638888889</v>
      </c>
      <c r="AC103" s="41">
        <v>45044.337500000001</v>
      </c>
      <c r="AD103" s="42">
        <f t="shared" si="12"/>
        <v>4.8611111124046147E-3</v>
      </c>
      <c r="AE103" s="39">
        <v>1</v>
      </c>
      <c r="AF103" s="42">
        <f t="shared" si="13"/>
        <v>4.8611111124046147E-3</v>
      </c>
    </row>
    <row r="104" spans="1:32" ht="15.75" customHeight="1" thickBot="1" x14ac:dyDescent="0.3">
      <c r="A104" s="23">
        <v>45044</v>
      </c>
      <c r="B104" s="24" t="s">
        <v>129</v>
      </c>
      <c r="C104" s="25" t="s">
        <v>33</v>
      </c>
      <c r="D104" s="25"/>
      <c r="E104" s="25"/>
      <c r="F104" s="26">
        <v>4</v>
      </c>
      <c r="G104" s="27"/>
      <c r="H104" s="28"/>
      <c r="I104" s="29"/>
      <c r="J104" s="30"/>
      <c r="K104" s="31"/>
      <c r="L104" s="32">
        <f t="shared" si="7"/>
        <v>4</v>
      </c>
      <c r="M104" s="32">
        <v>0</v>
      </c>
      <c r="N104" s="32">
        <f t="shared" si="8"/>
        <v>4</v>
      </c>
      <c r="O104" s="33">
        <f t="shared" si="9"/>
        <v>0</v>
      </c>
      <c r="P104" s="34">
        <v>0</v>
      </c>
      <c r="Q104" s="35">
        <v>0</v>
      </c>
      <c r="R104" s="35">
        <v>4</v>
      </c>
      <c r="S104" s="35">
        <v>0</v>
      </c>
      <c r="V104" s="36">
        <v>45043.761805555558</v>
      </c>
      <c r="W104" s="37">
        <v>45043.767361111109</v>
      </c>
      <c r="X104" s="38">
        <f t="shared" si="10"/>
        <v>5.5555555518367328E-3</v>
      </c>
      <c r="Y104" s="39">
        <v>1</v>
      </c>
      <c r="Z104" s="38">
        <f t="shared" si="11"/>
        <v>5.5555555518367328E-3</v>
      </c>
      <c r="AA104" s="40"/>
      <c r="AB104" s="41">
        <v>45043.326388888891</v>
      </c>
      <c r="AC104" s="41">
        <v>45043.328472222223</v>
      </c>
      <c r="AD104" s="42">
        <f t="shared" si="12"/>
        <v>2.0833333328482695E-3</v>
      </c>
      <c r="AE104" s="39">
        <v>1</v>
      </c>
      <c r="AF104" s="42">
        <f t="shared" si="13"/>
        <v>2.0833333328482695E-3</v>
      </c>
    </row>
    <row r="105" spans="1:32" ht="15.75" customHeight="1" thickBot="1" x14ac:dyDescent="0.3">
      <c r="A105" s="23">
        <v>45044</v>
      </c>
      <c r="B105" s="24" t="s">
        <v>130</v>
      </c>
      <c r="C105" s="25" t="s">
        <v>33</v>
      </c>
      <c r="D105" s="25"/>
      <c r="E105" s="25"/>
      <c r="F105" s="26">
        <v>582</v>
      </c>
      <c r="G105" s="27"/>
      <c r="H105" s="28"/>
      <c r="I105" s="29"/>
      <c r="J105" s="30"/>
      <c r="K105" s="31"/>
      <c r="L105" s="32">
        <f t="shared" si="7"/>
        <v>582</v>
      </c>
      <c r="M105" s="32">
        <v>0</v>
      </c>
      <c r="N105" s="32">
        <f t="shared" si="8"/>
        <v>582</v>
      </c>
      <c r="O105" s="33">
        <f t="shared" si="9"/>
        <v>0</v>
      </c>
      <c r="P105" s="34">
        <v>0</v>
      </c>
      <c r="Q105" s="35">
        <v>582</v>
      </c>
      <c r="R105" s="35">
        <v>0</v>
      </c>
      <c r="S105" s="35">
        <v>0</v>
      </c>
      <c r="V105" s="36">
        <v>45043.729166666664</v>
      </c>
      <c r="W105" s="37">
        <v>45043.747916666667</v>
      </c>
      <c r="X105" s="38">
        <f t="shared" si="10"/>
        <v>1.8750000002910383E-2</v>
      </c>
      <c r="Y105" s="39">
        <v>1</v>
      </c>
      <c r="Z105" s="38">
        <f t="shared" si="11"/>
        <v>1.8750000002910383E-2</v>
      </c>
      <c r="AA105" s="40"/>
      <c r="AB105" s="41">
        <v>45044.520833333336</v>
      </c>
      <c r="AC105" s="41">
        <v>45044.5625</v>
      </c>
      <c r="AD105" s="42">
        <f t="shared" si="12"/>
        <v>4.1666666664241347E-2</v>
      </c>
      <c r="AE105" s="39">
        <v>2</v>
      </c>
      <c r="AF105" s="42">
        <f t="shared" si="13"/>
        <v>8.3333333328482695E-2</v>
      </c>
    </row>
    <row r="106" spans="1:32" ht="15.75" customHeight="1" thickBot="1" x14ac:dyDescent="0.3">
      <c r="A106" s="23">
        <v>45045</v>
      </c>
      <c r="B106" s="24" t="s">
        <v>131</v>
      </c>
      <c r="C106" s="25" t="s">
        <v>33</v>
      </c>
      <c r="D106" s="25"/>
      <c r="E106" s="25"/>
      <c r="F106" s="26">
        <v>29</v>
      </c>
      <c r="G106" s="27"/>
      <c r="H106" s="28"/>
      <c r="I106" s="29"/>
      <c r="J106" s="30"/>
      <c r="K106" s="31"/>
      <c r="L106" s="32">
        <f t="shared" si="7"/>
        <v>29</v>
      </c>
      <c r="M106" s="32">
        <v>0</v>
      </c>
      <c r="N106" s="32">
        <f t="shared" si="8"/>
        <v>29</v>
      </c>
      <c r="O106" s="33">
        <f t="shared" si="9"/>
        <v>0</v>
      </c>
      <c r="P106" s="34">
        <v>0</v>
      </c>
      <c r="Q106" s="35">
        <v>29</v>
      </c>
      <c r="R106" s="35">
        <v>0</v>
      </c>
      <c r="S106" s="35">
        <v>0</v>
      </c>
      <c r="V106" s="36">
        <v>45044.965277777781</v>
      </c>
      <c r="W106" s="37">
        <v>45044.96875</v>
      </c>
      <c r="X106" s="38">
        <f t="shared" si="10"/>
        <v>3.4722222189884633E-3</v>
      </c>
      <c r="Y106" s="39">
        <v>1</v>
      </c>
      <c r="Z106" s="38">
        <f t="shared" si="11"/>
        <v>3.4722222189884633E-3</v>
      </c>
      <c r="AA106" s="40"/>
      <c r="AB106" s="41">
        <v>45045.138888888891</v>
      </c>
      <c r="AC106" s="41">
        <v>45045.149305555555</v>
      </c>
      <c r="AD106" s="42">
        <f t="shared" si="12"/>
        <v>1.0416666664241347E-2</v>
      </c>
      <c r="AE106" s="39">
        <v>1</v>
      </c>
      <c r="AF106" s="42">
        <f t="shared" si="13"/>
        <v>1.0416666664241347E-2</v>
      </c>
    </row>
    <row r="107" spans="1:32" ht="15.75" customHeight="1" thickBot="1" x14ac:dyDescent="0.3">
      <c r="W107" s="53" t="s">
        <v>132</v>
      </c>
      <c r="X107" s="54">
        <f>SUM(X6:X106)</f>
        <v>0.96944444443943212</v>
      </c>
      <c r="Y107" s="55">
        <f>SUM(Y6:Y106)</f>
        <v>99</v>
      </c>
      <c r="Z107" s="56">
        <f>SUM(Z6:Z106)</f>
        <v>0.96944444443943212</v>
      </c>
      <c r="AC107" s="53" t="s">
        <v>132</v>
      </c>
      <c r="AD107" s="54">
        <f>SUM(AD6:AD106)</f>
        <v>3.8854166666787933</v>
      </c>
      <c r="AE107" s="55">
        <f>SUM(AE6:AE106)</f>
        <v>126</v>
      </c>
      <c r="AF107" s="56">
        <f>SUM(AF6:AF106)</f>
        <v>9.4875000000029104</v>
      </c>
    </row>
    <row r="108" spans="1:32" ht="15.75" customHeight="1" thickBot="1" x14ac:dyDescent="0.3">
      <c r="N108" s="57"/>
    </row>
    <row r="109" spans="1:32" ht="15.75" customHeight="1" thickBot="1" x14ac:dyDescent="0.3">
      <c r="K109" s="58" t="s">
        <v>132</v>
      </c>
      <c r="L109" s="58">
        <f>SUM(L6:L107)</f>
        <v>32956</v>
      </c>
      <c r="M109" s="58">
        <f>SUM(M6:M107)</f>
        <v>98</v>
      </c>
      <c r="N109" s="59">
        <f>SUM(N6:N107)</f>
        <v>33054</v>
      </c>
      <c r="O109" s="58" t="s">
        <v>132</v>
      </c>
      <c r="P109" s="60">
        <f>SUM(P6:P107)</f>
        <v>403</v>
      </c>
      <c r="Q109" s="60">
        <f>SUM(Q6:Q107)</f>
        <v>31489</v>
      </c>
      <c r="R109" s="60">
        <f>SUM(R6:R107)</f>
        <v>1146</v>
      </c>
      <c r="S109" s="61">
        <f>SUM(S6:S107)</f>
        <v>16</v>
      </c>
    </row>
    <row r="110" spans="1:32" ht="15.75" customHeight="1" x14ac:dyDescent="0.25">
      <c r="I110" t="s">
        <v>149</v>
      </c>
      <c r="N110" t="s">
        <v>148</v>
      </c>
    </row>
    <row r="111" spans="1:32" ht="15.75" customHeight="1" x14ac:dyDescent="0.25"/>
    <row r="112" spans="1:32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</sheetData>
  <mergeCells count="6">
    <mergeCell ref="AB4:AF4"/>
    <mergeCell ref="F2:K2"/>
    <mergeCell ref="F4:H4"/>
    <mergeCell ref="I4:K4"/>
    <mergeCell ref="P4:S4"/>
    <mergeCell ref="V4:Z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CE0F-01F2-445D-A415-647A7836779F}">
  <dimension ref="A2:R944"/>
  <sheetViews>
    <sheetView workbookViewId="0">
      <selection activeCell="Q22" sqref="Q22"/>
    </sheetView>
  </sheetViews>
  <sheetFormatPr baseColWidth="10" defaultColWidth="14.42578125" defaultRowHeight="15" x14ac:dyDescent="0.25"/>
  <cols>
    <col min="1" max="3" width="11.42578125" customWidth="1"/>
    <col min="4" max="4" width="18.28515625" customWidth="1"/>
    <col min="5" max="5" width="19.28515625" customWidth="1"/>
    <col min="6" max="7" width="11.42578125" customWidth="1"/>
    <col min="8" max="8" width="14" customWidth="1"/>
    <col min="9" max="10" width="16.140625" customWidth="1"/>
    <col min="11" max="18" width="11.42578125" customWidth="1"/>
  </cols>
  <sheetData>
    <row r="2" spans="1:18" x14ac:dyDescent="0.25">
      <c r="A2" s="4"/>
      <c r="B2" s="4"/>
      <c r="C2" s="4"/>
      <c r="D2" s="4"/>
      <c r="E2" s="4"/>
      <c r="F2" s="4"/>
      <c r="G2" s="4"/>
      <c r="H2" s="4"/>
      <c r="I2" s="62"/>
      <c r="J2" s="62"/>
      <c r="K2" s="62"/>
      <c r="L2" s="62"/>
      <c r="M2" s="63"/>
      <c r="N2" s="63"/>
      <c r="P2" s="85"/>
      <c r="Q2" s="85"/>
      <c r="R2" s="85"/>
    </row>
    <row r="3" spans="1:18" ht="51.75" x14ac:dyDescent="0.25">
      <c r="A3" s="64" t="s">
        <v>133</v>
      </c>
      <c r="B3" s="64" t="s">
        <v>6</v>
      </c>
      <c r="C3" s="64" t="s">
        <v>8</v>
      </c>
      <c r="D3" s="64" t="s">
        <v>134</v>
      </c>
      <c r="E3" s="64" t="s">
        <v>135</v>
      </c>
      <c r="F3" s="64" t="s">
        <v>136</v>
      </c>
      <c r="G3" s="64" t="s">
        <v>137</v>
      </c>
      <c r="H3" s="65" t="s">
        <v>138</v>
      </c>
      <c r="I3" s="65" t="s">
        <v>25</v>
      </c>
      <c r="J3" s="65" t="s">
        <v>26</v>
      </c>
      <c r="K3" s="66" t="s">
        <v>30</v>
      </c>
      <c r="L3" s="67" t="s">
        <v>28</v>
      </c>
      <c r="M3" s="68" t="s">
        <v>139</v>
      </c>
      <c r="N3" s="68" t="s">
        <v>140</v>
      </c>
      <c r="O3" s="69"/>
      <c r="P3" s="70" t="s">
        <v>22</v>
      </c>
      <c r="Q3" s="70" t="s">
        <v>23</v>
      </c>
      <c r="R3" s="70" t="s">
        <v>141</v>
      </c>
    </row>
    <row r="4" spans="1:18" ht="26.25" x14ac:dyDescent="0.25">
      <c r="A4" s="25">
        <v>1</v>
      </c>
      <c r="B4" s="23">
        <v>45028</v>
      </c>
      <c r="C4" s="25" t="s">
        <v>33</v>
      </c>
      <c r="D4" s="71" t="s">
        <v>142</v>
      </c>
      <c r="E4" s="25" t="s">
        <v>143</v>
      </c>
      <c r="F4" s="25">
        <f>2+7+3+10+6</f>
        <v>28</v>
      </c>
      <c r="G4" s="25">
        <v>28</v>
      </c>
      <c r="H4" s="25" t="s">
        <v>144</v>
      </c>
      <c r="I4" s="72">
        <v>45028.590277777781</v>
      </c>
      <c r="J4" s="72">
        <v>45028.597222222219</v>
      </c>
      <c r="K4" s="73">
        <f>+IF(J4&lt;I4,"REVISAR",J4-I4)</f>
        <v>6.9444444379769266E-3</v>
      </c>
      <c r="L4" s="74">
        <v>1</v>
      </c>
      <c r="M4" s="25">
        <f>+IF(K4&lt;=0.04861,1,INT(((K4+0.03125)/0.04166)))</f>
        <v>1</v>
      </c>
      <c r="N4" s="75">
        <f>+L4*M4</f>
        <v>1</v>
      </c>
      <c r="O4" s="76"/>
      <c r="P4" s="35">
        <v>28</v>
      </c>
      <c r="Q4" s="35">
        <v>0</v>
      </c>
      <c r="R4" s="35">
        <v>0</v>
      </c>
    </row>
    <row r="5" spans="1:18" ht="26.25" x14ac:dyDescent="0.25">
      <c r="A5" s="25">
        <v>2</v>
      </c>
      <c r="B5" s="23">
        <v>45030</v>
      </c>
      <c r="C5" s="25" t="s">
        <v>33</v>
      </c>
      <c r="D5" s="71" t="s">
        <v>142</v>
      </c>
      <c r="E5" s="25" t="s">
        <v>145</v>
      </c>
      <c r="F5" s="25">
        <v>2</v>
      </c>
      <c r="G5" s="25">
        <v>2</v>
      </c>
      <c r="H5" s="25" t="s">
        <v>144</v>
      </c>
      <c r="I5" s="72">
        <v>45030.736111111109</v>
      </c>
      <c r="J5" s="72">
        <v>45030.741666666669</v>
      </c>
      <c r="K5" s="73">
        <f>+IF(J5&lt;I5,"REVISAR",J5-I5)</f>
        <v>5.5555555591126904E-3</v>
      </c>
      <c r="L5" s="74">
        <v>1</v>
      </c>
      <c r="M5" s="25">
        <f>+IF(K5&lt;=0.04861,1,INT(((K5+0.03125)/0.04166)))</f>
        <v>1</v>
      </c>
      <c r="N5" s="75">
        <f>+L5*M5</f>
        <v>1</v>
      </c>
      <c r="O5" s="76"/>
      <c r="P5" s="35">
        <v>2</v>
      </c>
      <c r="Q5" s="35">
        <v>0</v>
      </c>
      <c r="R5" s="35">
        <v>0</v>
      </c>
    </row>
    <row r="6" spans="1:18" ht="26.25" x14ac:dyDescent="0.25">
      <c r="A6" s="25">
        <v>3</v>
      </c>
      <c r="B6" s="23">
        <v>45034</v>
      </c>
      <c r="C6" s="25" t="s">
        <v>33</v>
      </c>
      <c r="D6" s="71" t="s">
        <v>142</v>
      </c>
      <c r="E6" s="25" t="s">
        <v>146</v>
      </c>
      <c r="F6" s="25">
        <v>61</v>
      </c>
      <c r="G6" s="25">
        <v>61</v>
      </c>
      <c r="H6" s="25" t="s">
        <v>144</v>
      </c>
      <c r="I6" s="72">
        <v>45034.881944444445</v>
      </c>
      <c r="J6" s="72">
        <v>45034.892361111109</v>
      </c>
      <c r="K6" s="73">
        <f>+IF(J6&lt;I6,"REVISAR",J6-I6)</f>
        <v>1.0416666664241347E-2</v>
      </c>
      <c r="L6" s="74">
        <v>1</v>
      </c>
      <c r="M6" s="25">
        <f>+IF(K6&lt;=0.04861,1,INT(((K6+0.03125)/0.04166)))</f>
        <v>1</v>
      </c>
      <c r="N6" s="75">
        <f>+L6*M6</f>
        <v>1</v>
      </c>
      <c r="O6" s="76"/>
      <c r="P6" s="35">
        <v>61</v>
      </c>
      <c r="Q6" s="35">
        <v>0</v>
      </c>
      <c r="R6" s="35">
        <v>0</v>
      </c>
    </row>
    <row r="7" spans="1:18" ht="26.25" x14ac:dyDescent="0.25">
      <c r="A7" s="25">
        <v>4</v>
      </c>
      <c r="B7" s="23">
        <v>45044</v>
      </c>
      <c r="C7" s="25" t="s">
        <v>33</v>
      </c>
      <c r="D7" s="71" t="s">
        <v>142</v>
      </c>
      <c r="E7" s="25" t="s">
        <v>147</v>
      </c>
      <c r="F7" s="25">
        <v>2</v>
      </c>
      <c r="G7" s="25">
        <v>2</v>
      </c>
      <c r="H7" s="25" t="s">
        <v>144</v>
      </c>
      <c r="I7" s="72">
        <v>45044.354166666664</v>
      </c>
      <c r="J7" s="72">
        <v>45044.357638888891</v>
      </c>
      <c r="K7" s="73">
        <f>+IF(J7&lt;I7,"REVISAR",J7-I7)</f>
        <v>3.4722222262644209E-3</v>
      </c>
      <c r="L7" s="74">
        <v>1</v>
      </c>
      <c r="M7" s="25">
        <f>+IF(K7&lt;=0.04861,1,INT(((K7+0.03125)/0.04166)))</f>
        <v>1</v>
      </c>
      <c r="N7" s="75">
        <f>+L7*M7</f>
        <v>1</v>
      </c>
      <c r="O7" s="76"/>
      <c r="P7" s="35">
        <v>2</v>
      </c>
      <c r="Q7" s="35">
        <v>0</v>
      </c>
      <c r="R7" s="35">
        <v>0</v>
      </c>
    </row>
    <row r="8" spans="1:18" ht="15.75" customHeight="1" thickBot="1" x14ac:dyDescent="0.3"/>
    <row r="9" spans="1:18" ht="15.75" customHeight="1" thickBot="1" x14ac:dyDescent="0.3">
      <c r="F9" s="53">
        <f>SUM(F4:F7)</f>
        <v>93</v>
      </c>
      <c r="G9" s="53">
        <f>SUM(G4:G7)</f>
        <v>93</v>
      </c>
      <c r="K9" s="77"/>
      <c r="L9" s="53" t="s">
        <v>132</v>
      </c>
      <c r="M9" s="53">
        <f>SUM(M4:M7)</f>
        <v>4</v>
      </c>
      <c r="N9" s="55">
        <f>SUM(N4:N7)</f>
        <v>4</v>
      </c>
      <c r="O9" s="53" t="s">
        <v>132</v>
      </c>
      <c r="P9" s="53">
        <f>SUM(P4:P7)</f>
        <v>93</v>
      </c>
      <c r="Q9" s="53">
        <f>SUM(Q4:Q7)</f>
        <v>0</v>
      </c>
      <c r="R9" s="53">
        <f>SUM(R4:R7)</f>
        <v>0</v>
      </c>
    </row>
    <row r="10" spans="1:18" ht="15.75" customHeight="1" x14ac:dyDescent="0.25"/>
    <row r="11" spans="1:18" ht="15.75" customHeight="1" x14ac:dyDescent="0.25"/>
    <row r="12" spans="1:18" ht="15.75" customHeight="1" x14ac:dyDescent="0.25"/>
    <row r="13" spans="1:18" ht="15.75" customHeight="1" x14ac:dyDescent="0.25"/>
    <row r="14" spans="1:18" ht="15.75" customHeight="1" x14ac:dyDescent="0.25"/>
    <row r="15" spans="1:18" ht="15.75" customHeight="1" x14ac:dyDescent="0.25"/>
    <row r="16" spans="1:18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</sheetData>
  <mergeCells count="1">
    <mergeCell ref="P2:R2"/>
  </mergeCells>
  <conditionalFormatting sqref="I4:I7">
    <cfRule type="expression" dxfId="8" priority="6" stopIfTrue="1">
      <formula>AND($I4=0,$H4="L")</formula>
    </cfRule>
  </conditionalFormatting>
  <conditionalFormatting sqref="K4:K7">
    <cfRule type="expression" dxfId="7" priority="3" stopIfTrue="1">
      <formula>+$H4="L"</formula>
    </cfRule>
    <cfRule type="cellIs" dxfId="6" priority="4" stopIfTrue="1" operator="equal">
      <formula>0</formula>
    </cfRule>
    <cfRule type="cellIs" dxfId="5" priority="5" stopIfTrue="1" operator="equal">
      <formula>"REVISAR"</formula>
    </cfRule>
    <cfRule type="cellIs" dxfId="4" priority="7" stopIfTrue="1" operator="equal">
      <formula>0</formula>
    </cfRule>
    <cfRule type="cellIs" dxfId="3" priority="8" stopIfTrue="1" operator="equal">
      <formula>#REF!</formula>
    </cfRule>
  </conditionalFormatting>
  <conditionalFormatting sqref="L4:L7 I4:J7">
    <cfRule type="expression" dxfId="2" priority="1" stopIfTrue="1">
      <formula>$H4="L"</formula>
    </cfRule>
    <cfRule type="cellIs" dxfId="1" priority="2" stopIfTrue="1" operator="equal">
      <formula>0</formula>
    </cfRule>
  </conditionalFormatting>
  <conditionalFormatting sqref="M4:M7">
    <cfRule type="cellIs" dxfId="0" priority="9" stopIfTrue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SIEMENS</vt:lpstr>
      <vt:lpstr>SIEMENS-ACON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Toledo Becerril</dc:creator>
  <cp:lastModifiedBy>Jose Francisco Rojas Fuentes</cp:lastModifiedBy>
  <dcterms:created xsi:type="dcterms:W3CDTF">2023-05-04T00:47:27Z</dcterms:created>
  <dcterms:modified xsi:type="dcterms:W3CDTF">2023-05-19T23:37:53Z</dcterms:modified>
</cp:coreProperties>
</file>