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duongthiphuongdung\Downloads\"/>
    </mc:Choice>
  </mc:AlternateContent>
  <bookViews>
    <workbookView xWindow="0" yWindow="0" windowWidth="14380" windowHeight="4190" firstSheet="3" activeTab="5"/>
  </bookViews>
  <sheets>
    <sheet name="Tracy" sheetId="1" state="hidden" r:id="rId1"/>
    <sheet name="Tien" sheetId="4" state="hidden" r:id="rId2"/>
    <sheet name="Dung" sheetId="5" state="hidden" r:id="rId3"/>
    <sheet name="NOV_DONE" sheetId="8" r:id="rId4"/>
    <sheet name="OCT_EDITTING" sheetId="7" r:id="rId5"/>
    <sheet name="SEP" sheetId="13" r:id="rId6"/>
    <sheet name="AUG" sheetId="15" r:id="rId7"/>
    <sheet name="JULY" sheetId="16" r:id="rId8"/>
    <sheet name="Dung (2)" sheetId="6" state="hidden" r:id="rId9"/>
    <sheet name="Sentiment kênh" sheetId="2" state="hidden" r:id="rId10"/>
    <sheet name="Sentiment platform" sheetId="3" state="hidden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3" i="16" l="1"/>
  <c r="H183" i="16"/>
  <c r="E183" i="16"/>
  <c r="D183" i="16"/>
  <c r="K182" i="16"/>
  <c r="J182" i="16"/>
  <c r="I182" i="16"/>
  <c r="H182" i="16"/>
  <c r="G182" i="16"/>
  <c r="F182" i="16"/>
  <c r="E182" i="16"/>
  <c r="D182" i="16"/>
  <c r="C182" i="16"/>
  <c r="B182" i="16"/>
  <c r="O144" i="16"/>
  <c r="V143" i="16"/>
  <c r="V144" i="16" s="1"/>
  <c r="U143" i="16"/>
  <c r="U144" i="16" s="1"/>
  <c r="T143" i="16"/>
  <c r="T144" i="16" s="1"/>
  <c r="S143" i="16"/>
  <c r="S144" i="16" s="1"/>
  <c r="R143" i="16"/>
  <c r="R144" i="16" s="1"/>
  <c r="Q143" i="16"/>
  <c r="Q144" i="16" s="1"/>
  <c r="P143" i="16"/>
  <c r="P144" i="16" s="1"/>
  <c r="O143" i="16"/>
  <c r="N143" i="16"/>
  <c r="N144" i="16" s="1"/>
  <c r="M143" i="16"/>
  <c r="M144" i="16" s="1"/>
  <c r="K143" i="16"/>
  <c r="K144" i="16" s="1"/>
  <c r="J143" i="16"/>
  <c r="J144" i="16" s="1"/>
  <c r="I143" i="16"/>
  <c r="I144" i="16" s="1"/>
  <c r="H143" i="16"/>
  <c r="H144" i="16" s="1"/>
  <c r="G143" i="16"/>
  <c r="G144" i="16" s="1"/>
  <c r="F143" i="16"/>
  <c r="F144" i="16" s="1"/>
  <c r="E143" i="16"/>
  <c r="E144" i="16" s="1"/>
  <c r="D143" i="16"/>
  <c r="D144" i="16" s="1"/>
  <c r="C143" i="16"/>
  <c r="C144" i="16" s="1"/>
  <c r="B143" i="16"/>
  <c r="B144" i="16" s="1"/>
  <c r="AE107" i="16"/>
  <c r="AD107" i="16"/>
  <c r="AA107" i="16"/>
  <c r="Z107" i="16"/>
  <c r="V107" i="16"/>
  <c r="U107" i="16"/>
  <c r="R107" i="16"/>
  <c r="Q107" i="16"/>
  <c r="N107" i="16"/>
  <c r="M107" i="16"/>
  <c r="I107" i="16"/>
  <c r="H107" i="16"/>
  <c r="E107" i="16"/>
  <c r="D107" i="16"/>
  <c r="AG106" i="16"/>
  <c r="AG107" i="16" s="1"/>
  <c r="AF106" i="16"/>
  <c r="AF107" i="16" s="1"/>
  <c r="AE106" i="16"/>
  <c r="AD106" i="16"/>
  <c r="AC106" i="16"/>
  <c r="AC107" i="16" s="1"/>
  <c r="AB106" i="16"/>
  <c r="AB107" i="16" s="1"/>
  <c r="AA106" i="16"/>
  <c r="Z106" i="16"/>
  <c r="Y106" i="16"/>
  <c r="Y107" i="16" s="1"/>
  <c r="X106" i="16"/>
  <c r="X107" i="16" s="1"/>
  <c r="V106" i="16"/>
  <c r="U106" i="16"/>
  <c r="T106" i="16"/>
  <c r="T107" i="16" s="1"/>
  <c r="S106" i="16"/>
  <c r="S107" i="16" s="1"/>
  <c r="R106" i="16"/>
  <c r="Q106" i="16"/>
  <c r="P106" i="16"/>
  <c r="P107" i="16" s="1"/>
  <c r="O106" i="16"/>
  <c r="O107" i="16" s="1"/>
  <c r="N106" i="16"/>
  <c r="M106" i="16"/>
  <c r="K106" i="16"/>
  <c r="K107" i="16" s="1"/>
  <c r="J106" i="16"/>
  <c r="J107" i="16" s="1"/>
  <c r="I106" i="16"/>
  <c r="H106" i="16"/>
  <c r="G106" i="16"/>
  <c r="G107" i="16" s="1"/>
  <c r="F106" i="16"/>
  <c r="F107" i="16" s="1"/>
  <c r="E106" i="16"/>
  <c r="D106" i="16"/>
  <c r="C106" i="16"/>
  <c r="C107" i="16" s="1"/>
  <c r="B106" i="16"/>
  <c r="B107" i="16" s="1"/>
  <c r="N60" i="16"/>
  <c r="M60" i="16"/>
  <c r="J60" i="16"/>
  <c r="I60" i="16"/>
  <c r="B60" i="16"/>
  <c r="E59" i="16"/>
  <c r="P58" i="16"/>
  <c r="O58" i="16"/>
  <c r="L58" i="16"/>
  <c r="K58" i="16"/>
  <c r="H58" i="16"/>
  <c r="G58" i="16"/>
  <c r="D58" i="16"/>
  <c r="C58" i="16"/>
  <c r="J57" i="16"/>
  <c r="G57" i="16"/>
  <c r="F57" i="16"/>
  <c r="N56" i="16"/>
  <c r="M56" i="16"/>
  <c r="E56" i="16"/>
  <c r="B56" i="16"/>
  <c r="W41" i="16"/>
  <c r="V41" i="16"/>
  <c r="M41" i="16"/>
  <c r="L41" i="16"/>
  <c r="C41" i="16"/>
  <c r="B41" i="16"/>
  <c r="W40" i="16"/>
  <c r="V40" i="16"/>
  <c r="R40" i="16"/>
  <c r="Q40" i="16"/>
  <c r="M40" i="16"/>
  <c r="L40" i="16"/>
  <c r="H40" i="16"/>
  <c r="H41" i="16" s="1"/>
  <c r="G40" i="16"/>
  <c r="C40" i="16"/>
  <c r="B40" i="16"/>
  <c r="AC39" i="16"/>
  <c r="AB39" i="16"/>
  <c r="J17" i="16" s="1"/>
  <c r="AA39" i="16"/>
  <c r="Z39" i="16"/>
  <c r="Y39" i="16"/>
  <c r="X39" i="16"/>
  <c r="U39" i="16"/>
  <c r="T39" i="16"/>
  <c r="S39" i="16"/>
  <c r="P39" i="16"/>
  <c r="O39" i="16"/>
  <c r="N39" i="16"/>
  <c r="K39" i="16"/>
  <c r="J39" i="16"/>
  <c r="I39" i="16"/>
  <c r="F39" i="16"/>
  <c r="E39" i="16"/>
  <c r="D39" i="16"/>
  <c r="AB38" i="16"/>
  <c r="AA38" i="16"/>
  <c r="AC38" i="16" s="1"/>
  <c r="Z38" i="16"/>
  <c r="Y38" i="16"/>
  <c r="X38" i="16"/>
  <c r="U38" i="16"/>
  <c r="T38" i="16"/>
  <c r="S38" i="16"/>
  <c r="P38" i="16"/>
  <c r="O38" i="16"/>
  <c r="N38" i="16"/>
  <c r="K38" i="16"/>
  <c r="J38" i="16"/>
  <c r="I38" i="16"/>
  <c r="F38" i="16"/>
  <c r="E38" i="16"/>
  <c r="D38" i="16"/>
  <c r="AC37" i="16"/>
  <c r="AB37" i="16"/>
  <c r="AA37" i="16"/>
  <c r="Z37" i="16"/>
  <c r="Y37" i="16"/>
  <c r="X37" i="16"/>
  <c r="U37" i="16"/>
  <c r="T37" i="16"/>
  <c r="S37" i="16"/>
  <c r="P37" i="16"/>
  <c r="O37" i="16"/>
  <c r="N37" i="16"/>
  <c r="K37" i="16"/>
  <c r="J37" i="16"/>
  <c r="I37" i="16"/>
  <c r="F37" i="16"/>
  <c r="E37" i="16"/>
  <c r="D37" i="16"/>
  <c r="AB36" i="16"/>
  <c r="AA36" i="16"/>
  <c r="Z36" i="16"/>
  <c r="Y36" i="16"/>
  <c r="X36" i="16"/>
  <c r="U36" i="16"/>
  <c r="T36" i="16"/>
  <c r="S36" i="16"/>
  <c r="P36" i="16"/>
  <c r="O36" i="16"/>
  <c r="N36" i="16"/>
  <c r="K36" i="16"/>
  <c r="J36" i="16"/>
  <c r="I36" i="16"/>
  <c r="F36" i="16"/>
  <c r="E36" i="16"/>
  <c r="D36" i="16"/>
  <c r="AB35" i="16"/>
  <c r="J13" i="16" s="1"/>
  <c r="AA35" i="16"/>
  <c r="Z35" i="16"/>
  <c r="Y35" i="16"/>
  <c r="X35" i="16"/>
  <c r="U35" i="16"/>
  <c r="T35" i="16"/>
  <c r="S35" i="16"/>
  <c r="P35" i="16"/>
  <c r="O35" i="16"/>
  <c r="N35" i="16"/>
  <c r="K35" i="16"/>
  <c r="J35" i="16"/>
  <c r="I35" i="16"/>
  <c r="F35" i="16"/>
  <c r="E35" i="16"/>
  <c r="D35" i="16"/>
  <c r="R30" i="16"/>
  <c r="Q30" i="16"/>
  <c r="H30" i="16"/>
  <c r="G30" i="16"/>
  <c r="W29" i="16"/>
  <c r="V29" i="16"/>
  <c r="R29" i="16"/>
  <c r="Q29" i="16"/>
  <c r="M29" i="16"/>
  <c r="M30" i="16" s="1"/>
  <c r="L29" i="16"/>
  <c r="H29" i="16"/>
  <c r="G29" i="16"/>
  <c r="C29" i="16"/>
  <c r="B29" i="16"/>
  <c r="AB28" i="16"/>
  <c r="AA28" i="16"/>
  <c r="AC28" i="16" s="1"/>
  <c r="S17" i="16" s="1"/>
  <c r="Z28" i="16"/>
  <c r="Y28" i="16"/>
  <c r="X28" i="16"/>
  <c r="P60" i="16" s="1"/>
  <c r="U28" i="16"/>
  <c r="T28" i="16"/>
  <c r="S28" i="16"/>
  <c r="L60" i="16" s="1"/>
  <c r="P28" i="16"/>
  <c r="O28" i="16"/>
  <c r="N28" i="16"/>
  <c r="K28" i="16"/>
  <c r="J28" i="16"/>
  <c r="I28" i="16"/>
  <c r="F28" i="16"/>
  <c r="E28" i="16"/>
  <c r="D28" i="16"/>
  <c r="D60" i="16" s="1"/>
  <c r="AC27" i="16"/>
  <c r="AB27" i="16"/>
  <c r="AA27" i="16"/>
  <c r="Z27" i="16"/>
  <c r="Y27" i="16"/>
  <c r="X27" i="16"/>
  <c r="P59" i="16" s="1"/>
  <c r="U27" i="16"/>
  <c r="T27" i="16"/>
  <c r="S27" i="16"/>
  <c r="P27" i="16"/>
  <c r="O27" i="16"/>
  <c r="N27" i="16"/>
  <c r="K27" i="16"/>
  <c r="J27" i="16"/>
  <c r="I27" i="16"/>
  <c r="G59" i="16" s="1"/>
  <c r="F27" i="16"/>
  <c r="E27" i="16"/>
  <c r="D27" i="16"/>
  <c r="D59" i="16" s="1"/>
  <c r="AB26" i="16"/>
  <c r="AA26" i="16"/>
  <c r="Z26" i="16"/>
  <c r="Y26" i="16"/>
  <c r="X26" i="16"/>
  <c r="N58" i="16" s="1"/>
  <c r="U26" i="16"/>
  <c r="T26" i="16"/>
  <c r="S26" i="16"/>
  <c r="J58" i="16" s="1"/>
  <c r="P26" i="16"/>
  <c r="O26" i="16"/>
  <c r="N26" i="16"/>
  <c r="K26" i="16"/>
  <c r="J26" i="16"/>
  <c r="I26" i="16"/>
  <c r="F26" i="16"/>
  <c r="E26" i="16"/>
  <c r="D26" i="16"/>
  <c r="B58" i="16" s="1"/>
  <c r="AB25" i="16"/>
  <c r="C14" i="16" s="1"/>
  <c r="AA25" i="16"/>
  <c r="B14" i="16" s="1"/>
  <c r="Z25" i="16"/>
  <c r="Y25" i="16"/>
  <c r="X25" i="16"/>
  <c r="U25" i="16"/>
  <c r="T25" i="16"/>
  <c r="S25" i="16"/>
  <c r="P25" i="16"/>
  <c r="O25" i="16"/>
  <c r="N25" i="16"/>
  <c r="K25" i="16"/>
  <c r="J25" i="16"/>
  <c r="I25" i="16"/>
  <c r="E57" i="16" s="1"/>
  <c r="F25" i="16"/>
  <c r="E25" i="16"/>
  <c r="D25" i="16"/>
  <c r="AB24" i="16"/>
  <c r="AA24" i="16"/>
  <c r="AC24" i="16" s="1"/>
  <c r="S13" i="16" s="1"/>
  <c r="Z24" i="16"/>
  <c r="Y24" i="16"/>
  <c r="X24" i="16"/>
  <c r="P56" i="16" s="1"/>
  <c r="U24" i="16"/>
  <c r="T24" i="16"/>
  <c r="S24" i="16"/>
  <c r="L56" i="16" s="1"/>
  <c r="P24" i="16"/>
  <c r="O24" i="16"/>
  <c r="N24" i="16"/>
  <c r="K24" i="16"/>
  <c r="J24" i="16"/>
  <c r="I24" i="16"/>
  <c r="F24" i="16"/>
  <c r="E24" i="16"/>
  <c r="D24" i="16"/>
  <c r="D56" i="16" s="1"/>
  <c r="U17" i="16"/>
  <c r="K17" i="16"/>
  <c r="L17" i="16" s="1"/>
  <c r="M17" i="16" s="1"/>
  <c r="I17" i="16"/>
  <c r="C17" i="16"/>
  <c r="B17" i="16"/>
  <c r="D17" i="16" s="1"/>
  <c r="J16" i="16"/>
  <c r="C16" i="16"/>
  <c r="B16" i="16"/>
  <c r="J15" i="16"/>
  <c r="I15" i="16"/>
  <c r="C15" i="16"/>
  <c r="J14" i="16"/>
  <c r="D14" i="16"/>
  <c r="E14" i="16" s="1"/>
  <c r="F14" i="16" s="1"/>
  <c r="U13" i="16"/>
  <c r="T13" i="16"/>
  <c r="K13" i="16"/>
  <c r="I13" i="16"/>
  <c r="E13" i="16"/>
  <c r="F13" i="16" s="1"/>
  <c r="C13" i="16"/>
  <c r="B13" i="16"/>
  <c r="D13" i="16" s="1"/>
  <c r="K10" i="16"/>
  <c r="J10" i="16"/>
  <c r="I10" i="16"/>
  <c r="L10" i="16" s="1"/>
  <c r="M10" i="16" s="1"/>
  <c r="T9" i="16"/>
  <c r="E9" i="16"/>
  <c r="F9" i="16" s="1"/>
  <c r="C9" i="16"/>
  <c r="B9" i="16"/>
  <c r="D9" i="16" s="1"/>
  <c r="U9" i="16" s="1"/>
  <c r="L8" i="16"/>
  <c r="M8" i="16" s="1"/>
  <c r="J8" i="16"/>
  <c r="I8" i="16"/>
  <c r="K8" i="16" s="1"/>
  <c r="C8" i="16"/>
  <c r="B8" i="16"/>
  <c r="J7" i="16"/>
  <c r="I7" i="16"/>
  <c r="C7" i="16"/>
  <c r="D7" i="16" s="1"/>
  <c r="B7" i="16"/>
  <c r="J6" i="16"/>
  <c r="K6" i="16" s="1"/>
  <c r="I6" i="16"/>
  <c r="H183" i="15"/>
  <c r="D183" i="15"/>
  <c r="K182" i="15"/>
  <c r="K183" i="15" s="1"/>
  <c r="J182" i="15"/>
  <c r="J183" i="15" s="1"/>
  <c r="I182" i="15"/>
  <c r="I183" i="15" s="1"/>
  <c r="H182" i="15"/>
  <c r="G182" i="15"/>
  <c r="G183" i="15" s="1"/>
  <c r="F182" i="15"/>
  <c r="F183" i="15" s="1"/>
  <c r="E182" i="15"/>
  <c r="E183" i="15" s="1"/>
  <c r="D182" i="15"/>
  <c r="C182" i="15"/>
  <c r="C183" i="15" s="1"/>
  <c r="B182" i="15"/>
  <c r="B183" i="15" s="1"/>
  <c r="V143" i="15"/>
  <c r="V144" i="15" s="1"/>
  <c r="U143" i="15"/>
  <c r="U144" i="15" s="1"/>
  <c r="T143" i="15"/>
  <c r="T144" i="15" s="1"/>
  <c r="S143" i="15"/>
  <c r="S144" i="15" s="1"/>
  <c r="R143" i="15"/>
  <c r="R144" i="15" s="1"/>
  <c r="Q143" i="15"/>
  <c r="Q144" i="15" s="1"/>
  <c r="P143" i="15"/>
  <c r="P144" i="15" s="1"/>
  <c r="O143" i="15"/>
  <c r="O144" i="15" s="1"/>
  <c r="N143" i="15"/>
  <c r="N144" i="15" s="1"/>
  <c r="M143" i="15"/>
  <c r="M144" i="15" s="1"/>
  <c r="K143" i="15"/>
  <c r="K144" i="15" s="1"/>
  <c r="J143" i="15"/>
  <c r="J144" i="15" s="1"/>
  <c r="I143" i="15"/>
  <c r="I144" i="15" s="1"/>
  <c r="H143" i="15"/>
  <c r="H144" i="15" s="1"/>
  <c r="G143" i="15"/>
  <c r="G144" i="15" s="1"/>
  <c r="F143" i="15"/>
  <c r="F144" i="15" s="1"/>
  <c r="E143" i="15"/>
  <c r="E144" i="15" s="1"/>
  <c r="D143" i="15"/>
  <c r="D144" i="15" s="1"/>
  <c r="C143" i="15"/>
  <c r="C144" i="15" s="1"/>
  <c r="B143" i="15"/>
  <c r="B144" i="15" s="1"/>
  <c r="AD107" i="15"/>
  <c r="Z107" i="15"/>
  <c r="U107" i="15"/>
  <c r="Q107" i="15"/>
  <c r="M107" i="15"/>
  <c r="H107" i="15"/>
  <c r="D107" i="15"/>
  <c r="AG106" i="15"/>
  <c r="AG107" i="15" s="1"/>
  <c r="AF106" i="15"/>
  <c r="AF107" i="15" s="1"/>
  <c r="AE106" i="15"/>
  <c r="AE107" i="15" s="1"/>
  <c r="AD106" i="15"/>
  <c r="AC106" i="15"/>
  <c r="AC107" i="15" s="1"/>
  <c r="AB106" i="15"/>
  <c r="AB107" i="15" s="1"/>
  <c r="AA106" i="15"/>
  <c r="AA107" i="15" s="1"/>
  <c r="Z106" i="15"/>
  <c r="Y106" i="15"/>
  <c r="Y107" i="15" s="1"/>
  <c r="X106" i="15"/>
  <c r="X107" i="15" s="1"/>
  <c r="V106" i="15"/>
  <c r="V107" i="15" s="1"/>
  <c r="U106" i="15"/>
  <c r="T106" i="15"/>
  <c r="T107" i="15" s="1"/>
  <c r="S106" i="15"/>
  <c r="S107" i="15" s="1"/>
  <c r="R106" i="15"/>
  <c r="R107" i="15" s="1"/>
  <c r="Q106" i="15"/>
  <c r="P106" i="15"/>
  <c r="P107" i="15" s="1"/>
  <c r="O106" i="15"/>
  <c r="O107" i="15" s="1"/>
  <c r="N106" i="15"/>
  <c r="N107" i="15" s="1"/>
  <c r="M106" i="15"/>
  <c r="K106" i="15"/>
  <c r="K107" i="15" s="1"/>
  <c r="J106" i="15"/>
  <c r="J107" i="15" s="1"/>
  <c r="I106" i="15"/>
  <c r="I107" i="15" s="1"/>
  <c r="H106" i="15"/>
  <c r="G106" i="15"/>
  <c r="G107" i="15" s="1"/>
  <c r="F106" i="15"/>
  <c r="F107" i="15" s="1"/>
  <c r="E106" i="15"/>
  <c r="E107" i="15" s="1"/>
  <c r="D106" i="15"/>
  <c r="C106" i="15"/>
  <c r="C107" i="15" s="1"/>
  <c r="B106" i="15"/>
  <c r="B107" i="15" s="1"/>
  <c r="M60" i="15"/>
  <c r="I60" i="15"/>
  <c r="E60" i="15"/>
  <c r="L59" i="15"/>
  <c r="H59" i="15"/>
  <c r="O58" i="15"/>
  <c r="K58" i="15"/>
  <c r="G58" i="15"/>
  <c r="C58" i="15"/>
  <c r="J57" i="15"/>
  <c r="F57" i="15"/>
  <c r="M56" i="15"/>
  <c r="E56" i="15"/>
  <c r="V41" i="15"/>
  <c r="L41" i="15"/>
  <c r="B41" i="15"/>
  <c r="W40" i="15"/>
  <c r="W41" i="15" s="1"/>
  <c r="V40" i="15"/>
  <c r="R40" i="15"/>
  <c r="R41" i="15" s="1"/>
  <c r="Q40" i="15"/>
  <c r="Q41" i="15" s="1"/>
  <c r="M40" i="15"/>
  <c r="M41" i="15" s="1"/>
  <c r="L40" i="15"/>
  <c r="H40" i="15"/>
  <c r="H41" i="15" s="1"/>
  <c r="G40" i="15"/>
  <c r="G41" i="15" s="1"/>
  <c r="C40" i="15"/>
  <c r="C41" i="15" s="1"/>
  <c r="B40" i="15"/>
  <c r="AB39" i="15"/>
  <c r="J17" i="15" s="1"/>
  <c r="K17" i="15" s="1"/>
  <c r="AA39" i="15"/>
  <c r="AC39" i="15" s="1"/>
  <c r="Z39" i="15"/>
  <c r="Y39" i="15"/>
  <c r="X39" i="15"/>
  <c r="U39" i="15"/>
  <c r="T39" i="15"/>
  <c r="S39" i="15"/>
  <c r="P39" i="15"/>
  <c r="O39" i="15"/>
  <c r="N39" i="15"/>
  <c r="K39" i="15"/>
  <c r="J39" i="15"/>
  <c r="I39" i="15"/>
  <c r="F39" i="15"/>
  <c r="E39" i="15"/>
  <c r="D39" i="15"/>
  <c r="AB38" i="15"/>
  <c r="AA38" i="15"/>
  <c r="AC38" i="15" s="1"/>
  <c r="Z38" i="15"/>
  <c r="Y38" i="15"/>
  <c r="X38" i="15"/>
  <c r="U38" i="15"/>
  <c r="T38" i="15"/>
  <c r="S38" i="15"/>
  <c r="P38" i="15"/>
  <c r="O38" i="15"/>
  <c r="N38" i="15"/>
  <c r="K38" i="15"/>
  <c r="J38" i="15"/>
  <c r="I38" i="15"/>
  <c r="F38" i="15"/>
  <c r="E38" i="15"/>
  <c r="D38" i="15"/>
  <c r="AB37" i="15"/>
  <c r="J15" i="15" s="1"/>
  <c r="AA37" i="15"/>
  <c r="AC37" i="15" s="1"/>
  <c r="Z37" i="15"/>
  <c r="Y37" i="15"/>
  <c r="X37" i="15"/>
  <c r="U37" i="15"/>
  <c r="T37" i="15"/>
  <c r="S37" i="15"/>
  <c r="P37" i="15"/>
  <c r="O37" i="15"/>
  <c r="N37" i="15"/>
  <c r="K37" i="15"/>
  <c r="J37" i="15"/>
  <c r="I37" i="15"/>
  <c r="F37" i="15"/>
  <c r="E37" i="15"/>
  <c r="D37" i="15"/>
  <c r="AB36" i="15"/>
  <c r="AA36" i="15"/>
  <c r="AC36" i="15" s="1"/>
  <c r="Z36" i="15"/>
  <c r="Y36" i="15"/>
  <c r="X36" i="15"/>
  <c r="U36" i="15"/>
  <c r="T36" i="15"/>
  <c r="S36" i="15"/>
  <c r="P36" i="15"/>
  <c r="O36" i="15"/>
  <c r="N36" i="15"/>
  <c r="K36" i="15"/>
  <c r="J36" i="15"/>
  <c r="I36" i="15"/>
  <c r="F36" i="15"/>
  <c r="E36" i="15"/>
  <c r="D36" i="15"/>
  <c r="AB35" i="15"/>
  <c r="J13" i="15" s="1"/>
  <c r="K13" i="15" s="1"/>
  <c r="AA35" i="15"/>
  <c r="AC35" i="15" s="1"/>
  <c r="Z35" i="15"/>
  <c r="Y35" i="15"/>
  <c r="X35" i="15"/>
  <c r="U35" i="15"/>
  <c r="T35" i="15"/>
  <c r="S35" i="15"/>
  <c r="P35" i="15"/>
  <c r="O35" i="15"/>
  <c r="N35" i="15"/>
  <c r="K35" i="15"/>
  <c r="J35" i="15"/>
  <c r="I35" i="15"/>
  <c r="F35" i="15"/>
  <c r="E35" i="15"/>
  <c r="D35" i="15"/>
  <c r="Q30" i="15"/>
  <c r="G30" i="15"/>
  <c r="W29" i="15"/>
  <c r="W30" i="15" s="1"/>
  <c r="V29" i="15"/>
  <c r="V30" i="15" s="1"/>
  <c r="R29" i="15"/>
  <c r="R30" i="15" s="1"/>
  <c r="Q29" i="15"/>
  <c r="M29" i="15"/>
  <c r="M30" i="15" s="1"/>
  <c r="L29" i="15"/>
  <c r="L30" i="15" s="1"/>
  <c r="H29" i="15"/>
  <c r="H30" i="15" s="1"/>
  <c r="G29" i="15"/>
  <c r="C29" i="15"/>
  <c r="C30" i="15" s="1"/>
  <c r="B29" i="15"/>
  <c r="B30" i="15" s="1"/>
  <c r="AB28" i="15"/>
  <c r="AA28" i="15"/>
  <c r="AC28" i="15" s="1"/>
  <c r="Z28" i="15"/>
  <c r="Y28" i="15"/>
  <c r="X28" i="15"/>
  <c r="P60" i="15" s="1"/>
  <c r="U28" i="15"/>
  <c r="T28" i="15"/>
  <c r="S28" i="15"/>
  <c r="L60" i="15" s="1"/>
  <c r="P28" i="15"/>
  <c r="O28" i="15"/>
  <c r="N28" i="15"/>
  <c r="K28" i="15"/>
  <c r="J28" i="15"/>
  <c r="I28" i="15"/>
  <c r="G60" i="15" s="1"/>
  <c r="F28" i="15"/>
  <c r="E28" i="15"/>
  <c r="D28" i="15"/>
  <c r="D60" i="15" s="1"/>
  <c r="AB27" i="15"/>
  <c r="C16" i="15" s="1"/>
  <c r="AA27" i="15"/>
  <c r="AC27" i="15" s="1"/>
  <c r="Z27" i="15"/>
  <c r="Y27" i="15"/>
  <c r="X27" i="15"/>
  <c r="O59" i="15" s="1"/>
  <c r="U27" i="15"/>
  <c r="T27" i="15"/>
  <c r="S27" i="15"/>
  <c r="K59" i="15" s="1"/>
  <c r="P27" i="15"/>
  <c r="O27" i="15"/>
  <c r="N27" i="15"/>
  <c r="K27" i="15"/>
  <c r="J27" i="15"/>
  <c r="I27" i="15"/>
  <c r="G59" i="15" s="1"/>
  <c r="F27" i="15"/>
  <c r="E27" i="15"/>
  <c r="D27" i="15"/>
  <c r="C59" i="15" s="1"/>
  <c r="AB26" i="15"/>
  <c r="AC26" i="15" s="1"/>
  <c r="AA26" i="15"/>
  <c r="Z26" i="15"/>
  <c r="Y26" i="15"/>
  <c r="X26" i="15"/>
  <c r="N58" i="15" s="1"/>
  <c r="U26" i="15"/>
  <c r="T26" i="15"/>
  <c r="S26" i="15"/>
  <c r="J58" i="15" s="1"/>
  <c r="P26" i="15"/>
  <c r="O26" i="15"/>
  <c r="N26" i="15"/>
  <c r="K26" i="15"/>
  <c r="J26" i="15"/>
  <c r="I26" i="15"/>
  <c r="F58" i="15" s="1"/>
  <c r="F26" i="15"/>
  <c r="E26" i="15"/>
  <c r="D26" i="15"/>
  <c r="B58" i="15" s="1"/>
  <c r="AB25" i="15"/>
  <c r="C14" i="15" s="1"/>
  <c r="D14" i="15" s="1"/>
  <c r="AA25" i="15"/>
  <c r="AC25" i="15" s="1"/>
  <c r="Z25" i="15"/>
  <c r="Y25" i="15"/>
  <c r="X25" i="15"/>
  <c r="P57" i="15" s="1"/>
  <c r="U25" i="15"/>
  <c r="T25" i="15"/>
  <c r="S25" i="15"/>
  <c r="M57" i="15" s="1"/>
  <c r="P25" i="15"/>
  <c r="O25" i="15"/>
  <c r="N25" i="15"/>
  <c r="K25" i="15"/>
  <c r="J25" i="15"/>
  <c r="I25" i="15"/>
  <c r="E57" i="15" s="1"/>
  <c r="F25" i="15"/>
  <c r="E25" i="15"/>
  <c r="D25" i="15"/>
  <c r="D57" i="15" s="1"/>
  <c r="AB24" i="15"/>
  <c r="AC24" i="15" s="1"/>
  <c r="AA24" i="15"/>
  <c r="Z24" i="15"/>
  <c r="Y24" i="15"/>
  <c r="X24" i="15"/>
  <c r="P56" i="15" s="1"/>
  <c r="U24" i="15"/>
  <c r="T24" i="15"/>
  <c r="S24" i="15"/>
  <c r="L56" i="15" s="1"/>
  <c r="P24" i="15"/>
  <c r="O24" i="15"/>
  <c r="N24" i="15"/>
  <c r="H56" i="15" s="1"/>
  <c r="K24" i="15"/>
  <c r="J24" i="15"/>
  <c r="I24" i="15"/>
  <c r="G56" i="15" s="1"/>
  <c r="F24" i="15"/>
  <c r="E24" i="15"/>
  <c r="D24" i="15"/>
  <c r="D56" i="15" s="1"/>
  <c r="I17" i="15"/>
  <c r="E17" i="15"/>
  <c r="F17" i="15" s="1"/>
  <c r="D17" i="15"/>
  <c r="C17" i="15"/>
  <c r="B17" i="15"/>
  <c r="L16" i="15"/>
  <c r="M16" i="15" s="1"/>
  <c r="K16" i="15"/>
  <c r="J16" i="15"/>
  <c r="I16" i="15"/>
  <c r="B16" i="15"/>
  <c r="I15" i="15"/>
  <c r="C15" i="15"/>
  <c r="B15" i="15"/>
  <c r="J14" i="15"/>
  <c r="I14" i="15"/>
  <c r="B14" i="15"/>
  <c r="I13" i="15"/>
  <c r="E13" i="15"/>
  <c r="F13" i="15" s="1"/>
  <c r="D13" i="15"/>
  <c r="C13" i="15"/>
  <c r="B13" i="15"/>
  <c r="J10" i="15"/>
  <c r="I10" i="15"/>
  <c r="C10" i="15"/>
  <c r="T9" i="15"/>
  <c r="J9" i="15"/>
  <c r="E9" i="15"/>
  <c r="F9" i="15" s="1"/>
  <c r="D9" i="15"/>
  <c r="K50" i="15" s="1"/>
  <c r="C9" i="15"/>
  <c r="B9" i="15"/>
  <c r="L8" i="15"/>
  <c r="M8" i="15" s="1"/>
  <c r="K8" i="15"/>
  <c r="J8" i="15"/>
  <c r="I8" i="15"/>
  <c r="C8" i="15"/>
  <c r="B8" i="15"/>
  <c r="J7" i="15"/>
  <c r="I7" i="15"/>
  <c r="C7" i="15"/>
  <c r="B7" i="15"/>
  <c r="J6" i="15"/>
  <c r="I6" i="15"/>
  <c r="C6" i="15"/>
  <c r="J183" i="13"/>
  <c r="D183" i="13"/>
  <c r="B182" i="13"/>
  <c r="B183" i="13" s="1"/>
  <c r="K182" i="13"/>
  <c r="K183" i="13" s="1"/>
  <c r="J182" i="13"/>
  <c r="I182" i="13"/>
  <c r="I183" i="13" s="1"/>
  <c r="H182" i="13"/>
  <c r="H183" i="13" s="1"/>
  <c r="G182" i="13"/>
  <c r="G183" i="13" s="1"/>
  <c r="F182" i="13"/>
  <c r="F183" i="13" s="1"/>
  <c r="E182" i="13"/>
  <c r="E183" i="13" s="1"/>
  <c r="D182" i="13"/>
  <c r="C182" i="13"/>
  <c r="C183" i="13" s="1"/>
  <c r="AG107" i="13"/>
  <c r="B106" i="13"/>
  <c r="B107" i="13" s="1"/>
  <c r="G58" i="13"/>
  <c r="W40" i="13"/>
  <c r="W41" i="13" s="1"/>
  <c r="V40" i="13"/>
  <c r="R40" i="13"/>
  <c r="J9" i="13" s="1"/>
  <c r="Q40" i="13"/>
  <c r="M40" i="13"/>
  <c r="M41" i="13" s="1"/>
  <c r="L40" i="13"/>
  <c r="H40" i="13"/>
  <c r="J7" i="13" s="1"/>
  <c r="G40" i="13"/>
  <c r="C40" i="13"/>
  <c r="C41" i="13" s="1"/>
  <c r="B40" i="13"/>
  <c r="AB39" i="13"/>
  <c r="J17" i="13" s="1"/>
  <c r="AA39" i="13"/>
  <c r="Z39" i="13"/>
  <c r="Y39" i="13"/>
  <c r="X39" i="13"/>
  <c r="U39" i="13"/>
  <c r="T39" i="13"/>
  <c r="S39" i="13"/>
  <c r="P39" i="13"/>
  <c r="O39" i="13"/>
  <c r="N39" i="13"/>
  <c r="K39" i="13"/>
  <c r="J39" i="13"/>
  <c r="I39" i="13"/>
  <c r="F39" i="13"/>
  <c r="E39" i="13"/>
  <c r="D39" i="13"/>
  <c r="AB38" i="13"/>
  <c r="AA38" i="13"/>
  <c r="Z38" i="13"/>
  <c r="Y38" i="13"/>
  <c r="X38" i="13"/>
  <c r="U38" i="13"/>
  <c r="T38" i="13"/>
  <c r="S38" i="13"/>
  <c r="P38" i="13"/>
  <c r="O38" i="13"/>
  <c r="N38" i="13"/>
  <c r="K38" i="13"/>
  <c r="J38" i="13"/>
  <c r="I38" i="13"/>
  <c r="F38" i="13"/>
  <c r="E38" i="13"/>
  <c r="D38" i="13"/>
  <c r="AB37" i="13"/>
  <c r="J15" i="13" s="1"/>
  <c r="AA37" i="13"/>
  <c r="Z37" i="13"/>
  <c r="Y37" i="13"/>
  <c r="X37" i="13"/>
  <c r="U37" i="13"/>
  <c r="T37" i="13"/>
  <c r="S37" i="13"/>
  <c r="P37" i="13"/>
  <c r="O37" i="13"/>
  <c r="N37" i="13"/>
  <c r="K37" i="13"/>
  <c r="J37" i="13"/>
  <c r="I37" i="13"/>
  <c r="F37" i="13"/>
  <c r="E37" i="13"/>
  <c r="D37" i="13"/>
  <c r="AB36" i="13"/>
  <c r="AA36" i="13"/>
  <c r="Z36" i="13"/>
  <c r="Y36" i="13"/>
  <c r="X36" i="13"/>
  <c r="U36" i="13"/>
  <c r="T36" i="13"/>
  <c r="S36" i="13"/>
  <c r="P36" i="13"/>
  <c r="O36" i="13"/>
  <c r="N36" i="13"/>
  <c r="K36" i="13"/>
  <c r="J36" i="13"/>
  <c r="I36" i="13"/>
  <c r="F36" i="13"/>
  <c r="E36" i="13"/>
  <c r="D36" i="13"/>
  <c r="AB35" i="13"/>
  <c r="J13" i="13" s="1"/>
  <c r="AA35" i="13"/>
  <c r="Z35" i="13"/>
  <c r="Y35" i="13"/>
  <c r="X35" i="13"/>
  <c r="U35" i="13"/>
  <c r="T35" i="13"/>
  <c r="S35" i="13"/>
  <c r="P35" i="13"/>
  <c r="O35" i="13"/>
  <c r="N35" i="13"/>
  <c r="K35" i="13"/>
  <c r="J35" i="13"/>
  <c r="I35" i="13"/>
  <c r="F35" i="13"/>
  <c r="E35" i="13"/>
  <c r="D35" i="13"/>
  <c r="W29" i="13"/>
  <c r="C10" i="13" s="1"/>
  <c r="V29" i="13"/>
  <c r="R29" i="13"/>
  <c r="Q29" i="13"/>
  <c r="B9" i="13" s="1"/>
  <c r="M29" i="13"/>
  <c r="C8" i="13" s="1"/>
  <c r="L29" i="13"/>
  <c r="H29" i="13"/>
  <c r="G29" i="13"/>
  <c r="G30" i="13" s="1"/>
  <c r="C29" i="13"/>
  <c r="C6" i="13" s="1"/>
  <c r="B29" i="13"/>
  <c r="AB28" i="13"/>
  <c r="C17" i="13" s="1"/>
  <c r="AA28" i="13"/>
  <c r="Z28" i="13"/>
  <c r="Y28" i="13"/>
  <c r="X28" i="13"/>
  <c r="P60" i="13" s="1"/>
  <c r="U28" i="13"/>
  <c r="T28" i="13"/>
  <c r="S28" i="13"/>
  <c r="L60" i="13" s="1"/>
  <c r="P28" i="13"/>
  <c r="O28" i="13"/>
  <c r="N28" i="13"/>
  <c r="K28" i="13"/>
  <c r="J28" i="13"/>
  <c r="I28" i="13"/>
  <c r="G60" i="13" s="1"/>
  <c r="F28" i="13"/>
  <c r="E28" i="13"/>
  <c r="D28" i="13"/>
  <c r="D60" i="13" s="1"/>
  <c r="AB27" i="13"/>
  <c r="C16" i="13" s="1"/>
  <c r="AA27" i="13"/>
  <c r="B16" i="13" s="1"/>
  <c r="Z27" i="13"/>
  <c r="Y27" i="13"/>
  <c r="X27" i="13"/>
  <c r="O59" i="13" s="1"/>
  <c r="U27" i="13"/>
  <c r="T27" i="13"/>
  <c r="S27" i="13"/>
  <c r="K59" i="13" s="1"/>
  <c r="P27" i="13"/>
  <c r="O27" i="13"/>
  <c r="N27" i="13"/>
  <c r="K27" i="13"/>
  <c r="J27" i="13"/>
  <c r="I27" i="13"/>
  <c r="G59" i="13" s="1"/>
  <c r="F27" i="13"/>
  <c r="E27" i="13"/>
  <c r="D27" i="13"/>
  <c r="C59" i="13" s="1"/>
  <c r="AB26" i="13"/>
  <c r="C15" i="13" s="1"/>
  <c r="AA26" i="13"/>
  <c r="Z26" i="13"/>
  <c r="Y26" i="13"/>
  <c r="X26" i="13"/>
  <c r="N58" i="13" s="1"/>
  <c r="U26" i="13"/>
  <c r="T26" i="13"/>
  <c r="S26" i="13"/>
  <c r="J58" i="13" s="1"/>
  <c r="P26" i="13"/>
  <c r="O26" i="13"/>
  <c r="N26" i="13"/>
  <c r="K26" i="13"/>
  <c r="J26" i="13"/>
  <c r="I26" i="13"/>
  <c r="F58" i="13" s="1"/>
  <c r="F26" i="13"/>
  <c r="E26" i="13"/>
  <c r="D26" i="13"/>
  <c r="B58" i="13" s="1"/>
  <c r="AB25" i="13"/>
  <c r="C14" i="13" s="1"/>
  <c r="AA25" i="13"/>
  <c r="Z25" i="13"/>
  <c r="Y25" i="13"/>
  <c r="X25" i="13"/>
  <c r="P57" i="13" s="1"/>
  <c r="U25" i="13"/>
  <c r="T25" i="13"/>
  <c r="S25" i="13"/>
  <c r="M57" i="13" s="1"/>
  <c r="P25" i="13"/>
  <c r="O25" i="13"/>
  <c r="N25" i="13"/>
  <c r="K25" i="13"/>
  <c r="J25" i="13"/>
  <c r="I25" i="13"/>
  <c r="E57" i="13" s="1"/>
  <c r="F25" i="13"/>
  <c r="E25" i="13"/>
  <c r="D25" i="13"/>
  <c r="D57" i="13" s="1"/>
  <c r="AB24" i="13"/>
  <c r="C13" i="13" s="1"/>
  <c r="AA24" i="13"/>
  <c r="B13" i="13" s="1"/>
  <c r="Z24" i="13"/>
  <c r="Y24" i="13"/>
  <c r="X24" i="13"/>
  <c r="P56" i="13" s="1"/>
  <c r="U24" i="13"/>
  <c r="T24" i="13"/>
  <c r="S24" i="13"/>
  <c r="L56" i="13" s="1"/>
  <c r="P24" i="13"/>
  <c r="O24" i="13"/>
  <c r="N24" i="13"/>
  <c r="H56" i="13" s="1"/>
  <c r="K24" i="13"/>
  <c r="J24" i="13"/>
  <c r="I24" i="13"/>
  <c r="G56" i="13" s="1"/>
  <c r="F24" i="13"/>
  <c r="E24" i="13"/>
  <c r="D24" i="13"/>
  <c r="D56" i="13" s="1"/>
  <c r="B17" i="13"/>
  <c r="J16" i="13"/>
  <c r="I16" i="13"/>
  <c r="I15" i="13"/>
  <c r="B15" i="13"/>
  <c r="J14" i="13"/>
  <c r="I14" i="13"/>
  <c r="K14" i="13" s="1"/>
  <c r="L14" i="13" s="1"/>
  <c r="M14" i="13" s="1"/>
  <c r="B14" i="13"/>
  <c r="I10" i="13"/>
  <c r="C9" i="13"/>
  <c r="I8" i="13"/>
  <c r="B8" i="13"/>
  <c r="C7" i="13"/>
  <c r="I6" i="13"/>
  <c r="AG106" i="13"/>
  <c r="AF106" i="13"/>
  <c r="AF107" i="13" s="1"/>
  <c r="AE106" i="13"/>
  <c r="AE107" i="13" s="1"/>
  <c r="AD106" i="13"/>
  <c r="AD107" i="13" s="1"/>
  <c r="AC106" i="13"/>
  <c r="AC107" i="13" s="1"/>
  <c r="AB106" i="13"/>
  <c r="AB107" i="13" s="1"/>
  <c r="AA106" i="13"/>
  <c r="AA107" i="13" s="1"/>
  <c r="Z106" i="13"/>
  <c r="Z107" i="13" s="1"/>
  <c r="Y106" i="13"/>
  <c r="Y107" i="13" s="1"/>
  <c r="X106" i="13"/>
  <c r="X107" i="13" s="1"/>
  <c r="V106" i="13"/>
  <c r="V107" i="13" s="1"/>
  <c r="U106" i="13"/>
  <c r="U107" i="13" s="1"/>
  <c r="T106" i="13"/>
  <c r="T107" i="13" s="1"/>
  <c r="S106" i="13"/>
  <c r="S107" i="13" s="1"/>
  <c r="R106" i="13"/>
  <c r="R107" i="13" s="1"/>
  <c r="Q106" i="13"/>
  <c r="Q107" i="13" s="1"/>
  <c r="P106" i="13"/>
  <c r="P107" i="13" s="1"/>
  <c r="O106" i="13"/>
  <c r="O107" i="13" s="1"/>
  <c r="N106" i="13"/>
  <c r="N107" i="13" s="1"/>
  <c r="M106" i="13"/>
  <c r="M107" i="13" s="1"/>
  <c r="K106" i="13"/>
  <c r="K107" i="13" s="1"/>
  <c r="J106" i="13"/>
  <c r="J107" i="13" s="1"/>
  <c r="I106" i="13"/>
  <c r="I107" i="13" s="1"/>
  <c r="H106" i="13"/>
  <c r="H107" i="13" s="1"/>
  <c r="G106" i="13"/>
  <c r="G107" i="13" s="1"/>
  <c r="F106" i="13"/>
  <c r="F107" i="13" s="1"/>
  <c r="E106" i="13"/>
  <c r="E107" i="13" s="1"/>
  <c r="D106" i="13"/>
  <c r="D107" i="13" s="1"/>
  <c r="C106" i="13"/>
  <c r="C107" i="13" s="1"/>
  <c r="I48" i="16" l="1"/>
  <c r="U7" i="16"/>
  <c r="I50" i="16"/>
  <c r="T7" i="16"/>
  <c r="I49" i="16"/>
  <c r="S7" i="16"/>
  <c r="E7" i="16"/>
  <c r="F7" i="16" s="1"/>
  <c r="L15" i="16"/>
  <c r="M15" i="16" s="1"/>
  <c r="K15" i="16"/>
  <c r="E16" i="16"/>
  <c r="F16" i="16" s="1"/>
  <c r="D16" i="16"/>
  <c r="C57" i="16"/>
  <c r="D57" i="16"/>
  <c r="O57" i="16"/>
  <c r="P57" i="16"/>
  <c r="K59" i="16"/>
  <c r="M59" i="16"/>
  <c r="J59" i="16"/>
  <c r="I59" i="16"/>
  <c r="T16" i="16"/>
  <c r="S16" i="16"/>
  <c r="G60" i="16"/>
  <c r="F60" i="16"/>
  <c r="H59" i="16"/>
  <c r="E60" i="16"/>
  <c r="L13" i="16"/>
  <c r="M13" i="16" s="1"/>
  <c r="H56" i="16"/>
  <c r="J56" i="16"/>
  <c r="M57" i="16"/>
  <c r="I57" i="16"/>
  <c r="L57" i="16"/>
  <c r="H57" i="16"/>
  <c r="K57" i="16"/>
  <c r="AC25" i="16"/>
  <c r="F58" i="16"/>
  <c r="E58" i="16"/>
  <c r="AC26" i="16"/>
  <c r="B15" i="16"/>
  <c r="AC35" i="16"/>
  <c r="AC36" i="16"/>
  <c r="I14" i="16"/>
  <c r="B57" i="16"/>
  <c r="N57" i="16"/>
  <c r="L59" i="16"/>
  <c r="E17" i="16"/>
  <c r="F17" i="16" s="1"/>
  <c r="G56" i="16"/>
  <c r="F56" i="16"/>
  <c r="B30" i="16"/>
  <c r="B6" i="16"/>
  <c r="L30" i="16"/>
  <c r="V30" i="16"/>
  <c r="B10" i="16"/>
  <c r="G41" i="16"/>
  <c r="Q41" i="16"/>
  <c r="I9" i="16"/>
  <c r="I56" i="16"/>
  <c r="B183" i="16"/>
  <c r="F183" i="16"/>
  <c r="J183" i="16"/>
  <c r="L6" i="16"/>
  <c r="M6" i="16" s="1"/>
  <c r="K7" i="16"/>
  <c r="D8" i="16"/>
  <c r="K50" i="16"/>
  <c r="S9" i="16"/>
  <c r="K49" i="16"/>
  <c r="K48" i="16"/>
  <c r="I16" i="16"/>
  <c r="U16" i="16"/>
  <c r="T17" i="16"/>
  <c r="C59" i="16"/>
  <c r="B59" i="16"/>
  <c r="O59" i="16"/>
  <c r="N59" i="16"/>
  <c r="C30" i="16"/>
  <c r="C6" i="16"/>
  <c r="W30" i="16"/>
  <c r="C10" i="16"/>
  <c r="R41" i="16"/>
  <c r="J9" i="16"/>
  <c r="C183" i="16"/>
  <c r="G183" i="16"/>
  <c r="K183" i="16"/>
  <c r="C56" i="16"/>
  <c r="K56" i="16"/>
  <c r="O56" i="16"/>
  <c r="I58" i="16"/>
  <c r="M58" i="16"/>
  <c r="F59" i="16"/>
  <c r="C60" i="16"/>
  <c r="K60" i="16"/>
  <c r="O60" i="16"/>
  <c r="H60" i="16"/>
  <c r="U15" i="15"/>
  <c r="T15" i="15"/>
  <c r="S15" i="15"/>
  <c r="T16" i="15"/>
  <c r="U16" i="15"/>
  <c r="S16" i="15"/>
  <c r="L13" i="15"/>
  <c r="M13" i="15" s="1"/>
  <c r="L17" i="15"/>
  <c r="M17" i="15" s="1"/>
  <c r="S17" i="15"/>
  <c r="T17" i="15"/>
  <c r="U17" i="15"/>
  <c r="E14" i="15"/>
  <c r="F14" i="15" s="1"/>
  <c r="S13" i="15"/>
  <c r="T13" i="15"/>
  <c r="U13" i="15"/>
  <c r="U14" i="15"/>
  <c r="S14" i="15"/>
  <c r="T14" i="15"/>
  <c r="B57" i="15"/>
  <c r="K6" i="15"/>
  <c r="D7" i="15"/>
  <c r="U9" i="15"/>
  <c r="K10" i="15"/>
  <c r="L10" i="15" s="1"/>
  <c r="M10" i="15" s="1"/>
  <c r="K14" i="15"/>
  <c r="L14" i="15" s="1"/>
  <c r="M14" i="15" s="1"/>
  <c r="D15" i="15"/>
  <c r="E15" i="15" s="1"/>
  <c r="F15" i="15" s="1"/>
  <c r="K48" i="15"/>
  <c r="B56" i="15"/>
  <c r="F56" i="15"/>
  <c r="J56" i="15"/>
  <c r="N56" i="15"/>
  <c r="C57" i="15"/>
  <c r="G57" i="15"/>
  <c r="K57" i="15"/>
  <c r="O57" i="15"/>
  <c r="D58" i="15"/>
  <c r="H58" i="15"/>
  <c r="L58" i="15"/>
  <c r="P58" i="15"/>
  <c r="E59" i="15"/>
  <c r="I59" i="15"/>
  <c r="M59" i="15"/>
  <c r="B60" i="15"/>
  <c r="F60" i="15"/>
  <c r="J60" i="15"/>
  <c r="N60" i="15"/>
  <c r="I56" i="15"/>
  <c r="N57" i="15"/>
  <c r="B6" i="15"/>
  <c r="K7" i="15"/>
  <c r="L7" i="15" s="1"/>
  <c r="M7" i="15" s="1"/>
  <c r="D8" i="15"/>
  <c r="E8" i="15" s="1"/>
  <c r="F8" i="15" s="1"/>
  <c r="I9" i="15"/>
  <c r="B10" i="15"/>
  <c r="K15" i="15"/>
  <c r="K18" i="15" s="1"/>
  <c r="D16" i="15"/>
  <c r="E16" i="15" s="1"/>
  <c r="F16" i="15" s="1"/>
  <c r="K49" i="15"/>
  <c r="C56" i="15"/>
  <c r="K56" i="15"/>
  <c r="O56" i="15"/>
  <c r="H57" i="15"/>
  <c r="L57" i="15"/>
  <c r="E58" i="15"/>
  <c r="I58" i="15"/>
  <c r="M58" i="15"/>
  <c r="B59" i="15"/>
  <c r="F59" i="15"/>
  <c r="J59" i="15"/>
  <c r="N59" i="15"/>
  <c r="C60" i="15"/>
  <c r="K60" i="15"/>
  <c r="O60" i="15"/>
  <c r="D59" i="15"/>
  <c r="P59" i="15"/>
  <c r="S9" i="15"/>
  <c r="I57" i="15"/>
  <c r="H60" i="15"/>
  <c r="AC26" i="13"/>
  <c r="B30" i="13"/>
  <c r="L30" i="13"/>
  <c r="AC25" i="13"/>
  <c r="S14" i="13" s="1"/>
  <c r="H30" i="13"/>
  <c r="R30" i="13"/>
  <c r="V30" i="13"/>
  <c r="B7" i="13"/>
  <c r="E7" i="13" s="1"/>
  <c r="F7" i="13" s="1"/>
  <c r="AC35" i="13"/>
  <c r="AC39" i="13"/>
  <c r="G41" i="13"/>
  <c r="Q41" i="13"/>
  <c r="M56" i="13"/>
  <c r="J8" i="13"/>
  <c r="K8" i="13" s="1"/>
  <c r="L8" i="13" s="1"/>
  <c r="M8" i="13" s="1"/>
  <c r="J6" i="13"/>
  <c r="K6" i="13" s="1"/>
  <c r="L6" i="13" s="1"/>
  <c r="M6" i="13" s="1"/>
  <c r="B41" i="13"/>
  <c r="J10" i="13"/>
  <c r="L41" i="13"/>
  <c r="V41" i="13"/>
  <c r="Q30" i="13"/>
  <c r="I7" i="13"/>
  <c r="D13" i="13"/>
  <c r="E13" i="13" s="1"/>
  <c r="F13" i="13" s="1"/>
  <c r="D17" i="13"/>
  <c r="E17" i="13" s="1"/>
  <c r="F17" i="13" s="1"/>
  <c r="D14" i="13"/>
  <c r="E14" i="13" s="1"/>
  <c r="F14" i="13" s="1"/>
  <c r="AC36" i="13"/>
  <c r="H41" i="13"/>
  <c r="R41" i="13"/>
  <c r="F57" i="13"/>
  <c r="K58" i="13"/>
  <c r="E60" i="13"/>
  <c r="AC27" i="13"/>
  <c r="T16" i="13" s="1"/>
  <c r="C30" i="13"/>
  <c r="M30" i="13"/>
  <c r="W30" i="13"/>
  <c r="AC37" i="13"/>
  <c r="J57" i="13"/>
  <c r="O58" i="13"/>
  <c r="I60" i="13"/>
  <c r="L59" i="13"/>
  <c r="D7" i="13"/>
  <c r="I48" i="13" s="1"/>
  <c r="D9" i="13"/>
  <c r="K10" i="13"/>
  <c r="L10" i="13" s="1"/>
  <c r="M10" i="13" s="1"/>
  <c r="I13" i="13"/>
  <c r="D15" i="13"/>
  <c r="E15" i="13" s="1"/>
  <c r="F15" i="13" s="1"/>
  <c r="K16" i="13"/>
  <c r="L16" i="13" s="1"/>
  <c r="M16" i="13" s="1"/>
  <c r="I17" i="13"/>
  <c r="AC24" i="13"/>
  <c r="T13" i="13" s="1"/>
  <c r="AC28" i="13"/>
  <c r="S17" i="13" s="1"/>
  <c r="AC38" i="13"/>
  <c r="E56" i="13"/>
  <c r="C58" i="13"/>
  <c r="H59" i="13"/>
  <c r="M60" i="13"/>
  <c r="U15" i="13"/>
  <c r="T15" i="13"/>
  <c r="S15" i="13"/>
  <c r="K50" i="13"/>
  <c r="S9" i="13"/>
  <c r="T9" i="13"/>
  <c r="E9" i="13"/>
  <c r="F9" i="13" s="1"/>
  <c r="K49" i="13"/>
  <c r="K48" i="13"/>
  <c r="U9" i="13"/>
  <c r="S13" i="13"/>
  <c r="I56" i="13"/>
  <c r="D59" i="13"/>
  <c r="P59" i="13"/>
  <c r="B56" i="13"/>
  <c r="F56" i="13"/>
  <c r="J56" i="13"/>
  <c r="N56" i="13"/>
  <c r="C57" i="13"/>
  <c r="G57" i="13"/>
  <c r="K57" i="13"/>
  <c r="O57" i="13"/>
  <c r="D58" i="13"/>
  <c r="H58" i="13"/>
  <c r="L58" i="13"/>
  <c r="P58" i="13"/>
  <c r="E59" i="13"/>
  <c r="I59" i="13"/>
  <c r="M59" i="13"/>
  <c r="B60" i="13"/>
  <c r="F60" i="13"/>
  <c r="J60" i="13"/>
  <c r="N60" i="13"/>
  <c r="B57" i="13"/>
  <c r="N57" i="13"/>
  <c r="B6" i="13"/>
  <c r="K7" i="13"/>
  <c r="D8" i="13"/>
  <c r="I9" i="13"/>
  <c r="B10" i="13"/>
  <c r="K15" i="13"/>
  <c r="L15" i="13" s="1"/>
  <c r="M15" i="13" s="1"/>
  <c r="D16" i="13"/>
  <c r="E16" i="13" s="1"/>
  <c r="F16" i="13" s="1"/>
  <c r="C56" i="13"/>
  <c r="K56" i="13"/>
  <c r="O56" i="13"/>
  <c r="H57" i="13"/>
  <c r="L57" i="13"/>
  <c r="E58" i="13"/>
  <c r="I58" i="13"/>
  <c r="M58" i="13"/>
  <c r="B59" i="13"/>
  <c r="F59" i="13"/>
  <c r="J59" i="13"/>
  <c r="N59" i="13"/>
  <c r="C60" i="13"/>
  <c r="K60" i="13"/>
  <c r="O60" i="13"/>
  <c r="I57" i="13"/>
  <c r="H60" i="13"/>
  <c r="V143" i="13"/>
  <c r="V144" i="13" s="1"/>
  <c r="U143" i="13"/>
  <c r="U144" i="13" s="1"/>
  <c r="T143" i="13"/>
  <c r="T144" i="13" s="1"/>
  <c r="S143" i="13"/>
  <c r="S144" i="13" s="1"/>
  <c r="R143" i="13"/>
  <c r="R144" i="13" s="1"/>
  <c r="Q143" i="13"/>
  <c r="Q144" i="13" s="1"/>
  <c r="P143" i="13"/>
  <c r="P144" i="13" s="1"/>
  <c r="O143" i="13"/>
  <c r="O144" i="13" s="1"/>
  <c r="N143" i="13"/>
  <c r="N144" i="13" s="1"/>
  <c r="M143" i="13"/>
  <c r="M144" i="13" s="1"/>
  <c r="K143" i="13"/>
  <c r="K144" i="13" s="1"/>
  <c r="J143" i="13"/>
  <c r="J144" i="13" s="1"/>
  <c r="I143" i="13"/>
  <c r="I144" i="13" s="1"/>
  <c r="H143" i="13"/>
  <c r="H144" i="13" s="1"/>
  <c r="G143" i="13"/>
  <c r="G144" i="13" s="1"/>
  <c r="F143" i="13"/>
  <c r="F144" i="13" s="1"/>
  <c r="E143" i="13"/>
  <c r="E144" i="13" s="1"/>
  <c r="D143" i="13"/>
  <c r="D144" i="13" s="1"/>
  <c r="C143" i="13"/>
  <c r="C144" i="13" s="1"/>
  <c r="B143" i="13"/>
  <c r="B144" i="13" s="1"/>
  <c r="K16" i="16" l="1"/>
  <c r="L16" i="16"/>
  <c r="M16" i="16" s="1"/>
  <c r="E15" i="16"/>
  <c r="F15" i="16" s="1"/>
  <c r="D15" i="16"/>
  <c r="D18" i="16" s="1"/>
  <c r="U14" i="16"/>
  <c r="S14" i="16"/>
  <c r="T14" i="16"/>
  <c r="L7" i="16"/>
  <c r="M7" i="16" s="1"/>
  <c r="D6" i="16"/>
  <c r="L14" i="16"/>
  <c r="M14" i="16" s="1"/>
  <c r="K14" i="16"/>
  <c r="K18" i="16" s="1"/>
  <c r="U15" i="16"/>
  <c r="T15" i="16"/>
  <c r="S15" i="16"/>
  <c r="T8" i="16"/>
  <c r="J50" i="16"/>
  <c r="S8" i="16"/>
  <c r="J49" i="16"/>
  <c r="U8" i="16"/>
  <c r="J48" i="16"/>
  <c r="D10" i="16"/>
  <c r="E10" i="16"/>
  <c r="F10" i="16" s="1"/>
  <c r="E8" i="16"/>
  <c r="F8" i="16" s="1"/>
  <c r="K9" i="16"/>
  <c r="K11" i="16" s="1"/>
  <c r="K19" i="16" s="1"/>
  <c r="L9" i="16"/>
  <c r="M9" i="16" s="1"/>
  <c r="D18" i="15"/>
  <c r="D10" i="15"/>
  <c r="E10" i="15"/>
  <c r="F10" i="15" s="1"/>
  <c r="E6" i="15"/>
  <c r="F6" i="15" s="1"/>
  <c r="D6" i="15"/>
  <c r="L15" i="15"/>
  <c r="M15" i="15" s="1"/>
  <c r="L6" i="15"/>
  <c r="M6" i="15" s="1"/>
  <c r="I48" i="15"/>
  <c r="U7" i="15"/>
  <c r="T7" i="15"/>
  <c r="I50" i="15"/>
  <c r="S7" i="15"/>
  <c r="I49" i="15"/>
  <c r="K9" i="15"/>
  <c r="K11" i="15" s="1"/>
  <c r="K19" i="15" s="1"/>
  <c r="T8" i="15"/>
  <c r="J48" i="15"/>
  <c r="J50" i="15"/>
  <c r="S8" i="15"/>
  <c r="J49" i="15"/>
  <c r="U8" i="15"/>
  <c r="E7" i="15"/>
  <c r="F7" i="15" s="1"/>
  <c r="T14" i="13"/>
  <c r="U14" i="13"/>
  <c r="U17" i="13"/>
  <c r="S16" i="13"/>
  <c r="U13" i="13"/>
  <c r="U16" i="13"/>
  <c r="T17" i="13"/>
  <c r="I49" i="13"/>
  <c r="T7" i="13"/>
  <c r="K13" i="13"/>
  <c r="L13" i="13" s="1"/>
  <c r="M13" i="13" s="1"/>
  <c r="S7" i="13"/>
  <c r="U7" i="13"/>
  <c r="I50" i="13"/>
  <c r="K17" i="13"/>
  <c r="L17" i="13" s="1"/>
  <c r="M17" i="13" s="1"/>
  <c r="D10" i="13"/>
  <c r="E10" i="13" s="1"/>
  <c r="F10" i="13" s="1"/>
  <c r="D6" i="13"/>
  <c r="E6" i="13" s="1"/>
  <c r="F6" i="13" s="1"/>
  <c r="D18" i="13"/>
  <c r="L7" i="13"/>
  <c r="M7" i="13" s="1"/>
  <c r="K9" i="13"/>
  <c r="K11" i="13" s="1"/>
  <c r="T8" i="13"/>
  <c r="J50" i="13"/>
  <c r="S8" i="13"/>
  <c r="J48" i="13"/>
  <c r="U8" i="13"/>
  <c r="J49" i="13"/>
  <c r="E8" i="13"/>
  <c r="F8" i="13" s="1"/>
  <c r="H35" i="8"/>
  <c r="B39" i="8"/>
  <c r="F39" i="8" s="1"/>
  <c r="B37" i="8"/>
  <c r="B35" i="8"/>
  <c r="C35" i="8"/>
  <c r="AA24" i="8"/>
  <c r="B13" i="8" s="1"/>
  <c r="AB24" i="8"/>
  <c r="L49" i="16" l="1"/>
  <c r="L48" i="16"/>
  <c r="U10" i="16"/>
  <c r="L50" i="16"/>
  <c r="S10" i="16"/>
  <c r="T10" i="16"/>
  <c r="H49" i="16"/>
  <c r="D11" i="16"/>
  <c r="D19" i="16" s="1"/>
  <c r="H48" i="16"/>
  <c r="U6" i="16"/>
  <c r="T6" i="16"/>
  <c r="H50" i="16"/>
  <c r="S6" i="16"/>
  <c r="E6" i="16"/>
  <c r="F6" i="16" s="1"/>
  <c r="L9" i="15"/>
  <c r="M9" i="15" s="1"/>
  <c r="L49" i="15"/>
  <c r="L50" i="15"/>
  <c r="L48" i="15"/>
  <c r="U10" i="15"/>
  <c r="T10" i="15"/>
  <c r="S10" i="15"/>
  <c r="H49" i="15"/>
  <c r="D11" i="15"/>
  <c r="D19" i="15" s="1"/>
  <c r="H48" i="15"/>
  <c r="U6" i="15"/>
  <c r="H50" i="15"/>
  <c r="T6" i="15"/>
  <c r="S6" i="15"/>
  <c r="K18" i="13"/>
  <c r="K19" i="13"/>
  <c r="L49" i="13"/>
  <c r="S10" i="13"/>
  <c r="L48" i="13"/>
  <c r="U10" i="13"/>
  <c r="T10" i="13"/>
  <c r="L50" i="13"/>
  <c r="L9" i="13"/>
  <c r="M9" i="13" s="1"/>
  <c r="H49" i="13"/>
  <c r="D11" i="13"/>
  <c r="D19" i="13" s="1"/>
  <c r="H50" i="13"/>
  <c r="H48" i="13"/>
  <c r="U6" i="13"/>
  <c r="S6" i="13"/>
  <c r="T6" i="13"/>
  <c r="W40" i="8"/>
  <c r="V40" i="8"/>
  <c r="R40" i="8"/>
  <c r="Q40" i="8"/>
  <c r="M40" i="8"/>
  <c r="L40" i="8"/>
  <c r="H40" i="8"/>
  <c r="G40" i="8"/>
  <c r="I7" i="8" s="1"/>
  <c r="C40" i="8"/>
  <c r="B40" i="8"/>
  <c r="AB39" i="8"/>
  <c r="J17" i="8" s="1"/>
  <c r="AA39" i="8"/>
  <c r="I17" i="8" s="1"/>
  <c r="Z39" i="8"/>
  <c r="Y39" i="8"/>
  <c r="X39" i="8"/>
  <c r="U39" i="8"/>
  <c r="T39" i="8"/>
  <c r="S39" i="8"/>
  <c r="P39" i="8"/>
  <c r="O39" i="8"/>
  <c r="N39" i="8"/>
  <c r="K39" i="8"/>
  <c r="J39" i="8"/>
  <c r="I39" i="8"/>
  <c r="E39" i="8"/>
  <c r="D39" i="8"/>
  <c r="AB38" i="8"/>
  <c r="J16" i="8" s="1"/>
  <c r="AA38" i="8"/>
  <c r="I16" i="8" s="1"/>
  <c r="Z38" i="8"/>
  <c r="Y38" i="8"/>
  <c r="X38" i="8"/>
  <c r="U38" i="8"/>
  <c r="T38" i="8"/>
  <c r="S38" i="8"/>
  <c r="P38" i="8"/>
  <c r="O38" i="8"/>
  <c r="N38" i="8"/>
  <c r="K38" i="8"/>
  <c r="J38" i="8"/>
  <c r="I38" i="8"/>
  <c r="F38" i="8"/>
  <c r="E38" i="8"/>
  <c r="D38" i="8"/>
  <c r="AB37" i="8"/>
  <c r="J15" i="8" s="1"/>
  <c r="AA37" i="8"/>
  <c r="Z37" i="8"/>
  <c r="Y37" i="8"/>
  <c r="X37" i="8"/>
  <c r="U37" i="8"/>
  <c r="T37" i="8"/>
  <c r="S37" i="8"/>
  <c r="P37" i="8"/>
  <c r="O37" i="8"/>
  <c r="N37" i="8"/>
  <c r="K37" i="8"/>
  <c r="J37" i="8"/>
  <c r="I37" i="8"/>
  <c r="F37" i="8"/>
  <c r="E37" i="8"/>
  <c r="D37" i="8"/>
  <c r="AB36" i="8"/>
  <c r="AA36" i="8"/>
  <c r="I14" i="8" s="1"/>
  <c r="Z36" i="8"/>
  <c r="Y36" i="8"/>
  <c r="X36" i="8"/>
  <c r="U36" i="8"/>
  <c r="T36" i="8"/>
  <c r="S36" i="8"/>
  <c r="P36" i="8"/>
  <c r="O36" i="8"/>
  <c r="N36" i="8"/>
  <c r="K36" i="8"/>
  <c r="J36" i="8"/>
  <c r="I36" i="8"/>
  <c r="F36" i="8"/>
  <c r="E36" i="8"/>
  <c r="D36" i="8"/>
  <c r="AB35" i="8"/>
  <c r="J13" i="8" s="1"/>
  <c r="AA35" i="8"/>
  <c r="Z35" i="8"/>
  <c r="Y35" i="8"/>
  <c r="X35" i="8"/>
  <c r="U35" i="8"/>
  <c r="T35" i="8"/>
  <c r="S35" i="8"/>
  <c r="P35" i="8"/>
  <c r="O35" i="8"/>
  <c r="N35" i="8"/>
  <c r="K35" i="8"/>
  <c r="J35" i="8"/>
  <c r="I35" i="8"/>
  <c r="F35" i="8"/>
  <c r="E35" i="8"/>
  <c r="D35" i="8"/>
  <c r="W29" i="8"/>
  <c r="C10" i="8" s="1"/>
  <c r="V29" i="8"/>
  <c r="R29" i="8"/>
  <c r="Q29" i="8"/>
  <c r="M29" i="8"/>
  <c r="C8" i="8" s="1"/>
  <c r="L29" i="8"/>
  <c r="B8" i="8" s="1"/>
  <c r="C29" i="8"/>
  <c r="C6" i="8" s="1"/>
  <c r="B29" i="8"/>
  <c r="Z28" i="8"/>
  <c r="Y28" i="8"/>
  <c r="X28" i="8"/>
  <c r="U28" i="8"/>
  <c r="T28" i="8"/>
  <c r="S28" i="8"/>
  <c r="K60" i="8" s="1"/>
  <c r="P28" i="8"/>
  <c r="O28" i="8"/>
  <c r="N28" i="8"/>
  <c r="K28" i="8"/>
  <c r="J28" i="8"/>
  <c r="AB28" i="8"/>
  <c r="C17" i="8" s="1"/>
  <c r="AA28" i="8"/>
  <c r="F28" i="8"/>
  <c r="E28" i="8"/>
  <c r="D28" i="8"/>
  <c r="B60" i="8" s="1"/>
  <c r="AB27" i="8"/>
  <c r="AA27" i="8"/>
  <c r="B16" i="8" s="1"/>
  <c r="Z27" i="8"/>
  <c r="Y27" i="8"/>
  <c r="X27" i="8"/>
  <c r="U27" i="8"/>
  <c r="T27" i="8"/>
  <c r="S27" i="8"/>
  <c r="J59" i="8" s="1"/>
  <c r="P27" i="8"/>
  <c r="O27" i="8"/>
  <c r="N27" i="8"/>
  <c r="K27" i="8"/>
  <c r="J27" i="8"/>
  <c r="I27" i="8"/>
  <c r="E59" i="8" s="1"/>
  <c r="F27" i="8"/>
  <c r="E27" i="8"/>
  <c r="D27" i="8"/>
  <c r="AB26" i="8"/>
  <c r="C15" i="8" s="1"/>
  <c r="AA26" i="8"/>
  <c r="B15" i="8" s="1"/>
  <c r="Z26" i="8"/>
  <c r="Y26" i="8"/>
  <c r="X26" i="8"/>
  <c r="P58" i="8" s="1"/>
  <c r="U26" i="8"/>
  <c r="T26" i="8"/>
  <c r="S26" i="8"/>
  <c r="L58" i="8" s="1"/>
  <c r="P26" i="8"/>
  <c r="O26" i="8"/>
  <c r="N26" i="8"/>
  <c r="K26" i="8"/>
  <c r="J26" i="8"/>
  <c r="I26" i="8"/>
  <c r="E58" i="8" s="1"/>
  <c r="F26" i="8"/>
  <c r="E26" i="8"/>
  <c r="D26" i="8"/>
  <c r="D58" i="8" s="1"/>
  <c r="AB25" i="8"/>
  <c r="AA25" i="8"/>
  <c r="Z25" i="8"/>
  <c r="Y25" i="8"/>
  <c r="X25" i="8"/>
  <c r="U25" i="8"/>
  <c r="T25" i="8"/>
  <c r="S25" i="8"/>
  <c r="L57" i="8" s="1"/>
  <c r="P25" i="8"/>
  <c r="O25" i="8"/>
  <c r="N25" i="8"/>
  <c r="K25" i="8"/>
  <c r="J25" i="8"/>
  <c r="I25" i="8"/>
  <c r="G57" i="8" s="1"/>
  <c r="F25" i="8"/>
  <c r="E25" i="8"/>
  <c r="D25" i="8"/>
  <c r="Z24" i="8"/>
  <c r="Y24" i="8"/>
  <c r="X24" i="8"/>
  <c r="N56" i="8" s="1"/>
  <c r="T24" i="8"/>
  <c r="C13" i="8"/>
  <c r="S24" i="8"/>
  <c r="K56" i="8" s="1"/>
  <c r="P24" i="8"/>
  <c r="O24" i="8"/>
  <c r="N24" i="8"/>
  <c r="J56" i="8" s="1"/>
  <c r="K24" i="8"/>
  <c r="J24" i="8"/>
  <c r="I24" i="8"/>
  <c r="F56" i="8" s="1"/>
  <c r="F24" i="8"/>
  <c r="E24" i="8"/>
  <c r="D24" i="8"/>
  <c r="B14" i="8"/>
  <c r="J10" i="8"/>
  <c r="I10" i="8"/>
  <c r="B10" i="8"/>
  <c r="J8" i="8"/>
  <c r="I8" i="8"/>
  <c r="J6" i="8"/>
  <c r="V41" i="8" l="1"/>
  <c r="Q41" i="8"/>
  <c r="L41" i="8"/>
  <c r="B41" i="8"/>
  <c r="K17" i="8"/>
  <c r="L17" i="8" s="1"/>
  <c r="M17" i="8" s="1"/>
  <c r="H41" i="8"/>
  <c r="R41" i="8"/>
  <c r="I9" i="8"/>
  <c r="K9" i="8" s="1"/>
  <c r="L9" i="8" s="1"/>
  <c r="M9" i="8" s="1"/>
  <c r="K16" i="8"/>
  <c r="J9" i="8"/>
  <c r="AC37" i="8"/>
  <c r="J7" i="8"/>
  <c r="K7" i="8" s="1"/>
  <c r="L7" i="8" s="1"/>
  <c r="M7" i="8" s="1"/>
  <c r="AC35" i="8"/>
  <c r="AC39" i="8"/>
  <c r="G41" i="8"/>
  <c r="D15" i="8"/>
  <c r="E15" i="8" s="1"/>
  <c r="F15" i="8" s="1"/>
  <c r="C41" i="8"/>
  <c r="M41" i="8"/>
  <c r="W41" i="8"/>
  <c r="I6" i="8"/>
  <c r="K6" i="8" s="1"/>
  <c r="I15" i="8"/>
  <c r="N58" i="8"/>
  <c r="F59" i="8"/>
  <c r="V30" i="8"/>
  <c r="O56" i="8"/>
  <c r="W30" i="8"/>
  <c r="P56" i="8"/>
  <c r="D10" i="8"/>
  <c r="Q30" i="8"/>
  <c r="I58" i="8"/>
  <c r="M58" i="8"/>
  <c r="M30" i="8"/>
  <c r="D8" i="8"/>
  <c r="H56" i="8"/>
  <c r="L30" i="8"/>
  <c r="G56" i="8"/>
  <c r="H29" i="8"/>
  <c r="G29" i="8"/>
  <c r="B7" i="8" s="1"/>
  <c r="AC26" i="8"/>
  <c r="U15" i="8" s="1"/>
  <c r="C30" i="8"/>
  <c r="C60" i="8"/>
  <c r="D60" i="8"/>
  <c r="B6" i="8"/>
  <c r="D6" i="8" s="1"/>
  <c r="B58" i="8"/>
  <c r="B30" i="8"/>
  <c r="B59" i="8"/>
  <c r="D59" i="8"/>
  <c r="C59" i="8"/>
  <c r="C16" i="8"/>
  <c r="D16" i="8" s="1"/>
  <c r="E16" i="8" s="1"/>
  <c r="F16" i="8" s="1"/>
  <c r="AC27" i="8"/>
  <c r="B9" i="8"/>
  <c r="L48" i="8"/>
  <c r="D57" i="8"/>
  <c r="C57" i="8"/>
  <c r="B57" i="8"/>
  <c r="P57" i="8"/>
  <c r="O57" i="8"/>
  <c r="N57" i="8"/>
  <c r="AC25" i="8"/>
  <c r="C14" i="8"/>
  <c r="D14" i="8" s="1"/>
  <c r="E14" i="8" s="1"/>
  <c r="F14" i="8" s="1"/>
  <c r="O60" i="8"/>
  <c r="N60" i="8"/>
  <c r="P60" i="8"/>
  <c r="M56" i="8"/>
  <c r="L56" i="8"/>
  <c r="N59" i="8"/>
  <c r="P59" i="8"/>
  <c r="O59" i="8"/>
  <c r="B17" i="8"/>
  <c r="AC28" i="8"/>
  <c r="L16" i="8"/>
  <c r="M16" i="8" s="1"/>
  <c r="R30" i="8"/>
  <c r="K8" i="8"/>
  <c r="L8" i="8" s="1"/>
  <c r="M8" i="8" s="1"/>
  <c r="K10" i="8"/>
  <c r="L10" i="8" s="1"/>
  <c r="M10" i="8" s="1"/>
  <c r="C56" i="8"/>
  <c r="B56" i="8"/>
  <c r="D56" i="8"/>
  <c r="J14" i="8"/>
  <c r="K14" i="8" s="1"/>
  <c r="L14" i="8" s="1"/>
  <c r="M14" i="8" s="1"/>
  <c r="AC36" i="8"/>
  <c r="AC38" i="8"/>
  <c r="E57" i="8"/>
  <c r="I57" i="8"/>
  <c r="M57" i="8"/>
  <c r="F58" i="8"/>
  <c r="J58" i="8"/>
  <c r="G59" i="8"/>
  <c r="K59" i="8"/>
  <c r="H60" i="8"/>
  <c r="L60" i="8"/>
  <c r="C9" i="8"/>
  <c r="E56" i="8"/>
  <c r="I56" i="8"/>
  <c r="F57" i="8"/>
  <c r="J57" i="8"/>
  <c r="C58" i="8"/>
  <c r="G58" i="8"/>
  <c r="K58" i="8"/>
  <c r="O58" i="8"/>
  <c r="H59" i="8"/>
  <c r="L59" i="8"/>
  <c r="I60" i="8"/>
  <c r="M60" i="8"/>
  <c r="U24" i="8"/>
  <c r="I13" i="8"/>
  <c r="I28" i="8"/>
  <c r="K57" i="8"/>
  <c r="H58" i="8"/>
  <c r="I59" i="8"/>
  <c r="M59" i="8"/>
  <c r="J60" i="8"/>
  <c r="H57" i="8"/>
  <c r="D18" i="7"/>
  <c r="U6" i="8" l="1"/>
  <c r="T6" i="8"/>
  <c r="S6" i="8"/>
  <c r="J49" i="8"/>
  <c r="S8" i="8"/>
  <c r="U8" i="8"/>
  <c r="T8" i="8"/>
  <c r="L50" i="8"/>
  <c r="U10" i="8"/>
  <c r="T10" i="8"/>
  <c r="S10" i="8"/>
  <c r="H30" i="8"/>
  <c r="E10" i="8"/>
  <c r="F10" i="8" s="1"/>
  <c r="C7" i="8"/>
  <c r="D7" i="8" s="1"/>
  <c r="K15" i="8"/>
  <c r="L15" i="8" s="1"/>
  <c r="M15" i="8" s="1"/>
  <c r="D17" i="8"/>
  <c r="E17" i="8" s="1"/>
  <c r="F17" i="8" s="1"/>
  <c r="S15" i="8"/>
  <c r="L49" i="8"/>
  <c r="T15" i="8"/>
  <c r="J50" i="8"/>
  <c r="J48" i="8"/>
  <c r="E8" i="8"/>
  <c r="F8" i="8" s="1"/>
  <c r="G30" i="8"/>
  <c r="H48" i="8"/>
  <c r="H50" i="8"/>
  <c r="H49" i="8"/>
  <c r="E6" i="8"/>
  <c r="F6" i="8" s="1"/>
  <c r="K13" i="8"/>
  <c r="K11" i="8"/>
  <c r="D9" i="8"/>
  <c r="AC24" i="8"/>
  <c r="L6" i="8"/>
  <c r="M6" i="8" s="1"/>
  <c r="U17" i="8"/>
  <c r="T17" i="8"/>
  <c r="S17" i="8"/>
  <c r="U14" i="8"/>
  <c r="T14" i="8"/>
  <c r="S14" i="8"/>
  <c r="T16" i="8"/>
  <c r="S16" i="8"/>
  <c r="U16" i="8"/>
  <c r="G60" i="8"/>
  <c r="F60" i="8"/>
  <c r="E60" i="8"/>
  <c r="E9" i="8" l="1"/>
  <c r="F9" i="8" s="1"/>
  <c r="T9" i="8"/>
  <c r="S9" i="8"/>
  <c r="U9" i="8"/>
  <c r="E7" i="8"/>
  <c r="F7" i="8" s="1"/>
  <c r="S7" i="8"/>
  <c r="U7" i="8"/>
  <c r="T7" i="8"/>
  <c r="K18" i="8"/>
  <c r="K19" i="8" s="1"/>
  <c r="D13" i="8"/>
  <c r="D18" i="8" s="1"/>
  <c r="L13" i="8"/>
  <c r="M13" i="8" s="1"/>
  <c r="I50" i="8"/>
  <c r="I49" i="8"/>
  <c r="I48" i="8"/>
  <c r="D11" i="8"/>
  <c r="K49" i="8"/>
  <c r="K48" i="8"/>
  <c r="K50" i="8"/>
  <c r="U13" i="8"/>
  <c r="T13" i="8"/>
  <c r="S13" i="8"/>
  <c r="X39" i="7"/>
  <c r="X38" i="7"/>
  <c r="X37" i="7"/>
  <c r="X36" i="7"/>
  <c r="X35" i="7"/>
  <c r="X28" i="7"/>
  <c r="N58" i="7" s="1"/>
  <c r="X27" i="7"/>
  <c r="P57" i="7" s="1"/>
  <c r="X26" i="7"/>
  <c r="O56" i="7" s="1"/>
  <c r="X25" i="7"/>
  <c r="N55" i="7" s="1"/>
  <c r="X24" i="7"/>
  <c r="O54" i="7" s="1"/>
  <c r="S39" i="7"/>
  <c r="S38" i="7"/>
  <c r="S37" i="7"/>
  <c r="S36" i="7"/>
  <c r="S35" i="7"/>
  <c r="S28" i="7"/>
  <c r="K58" i="7" s="1"/>
  <c r="S27" i="7"/>
  <c r="H57" i="7" s="1"/>
  <c r="S26" i="7"/>
  <c r="M56" i="7" s="1"/>
  <c r="S25" i="7"/>
  <c r="L55" i="7" s="1"/>
  <c r="N39" i="7"/>
  <c r="N38" i="7"/>
  <c r="N37" i="7"/>
  <c r="N36" i="7"/>
  <c r="N35" i="7"/>
  <c r="N28" i="7"/>
  <c r="N27" i="7"/>
  <c r="N26" i="7"/>
  <c r="N25" i="7"/>
  <c r="N24" i="7"/>
  <c r="I24" i="7"/>
  <c r="F54" i="7" s="1"/>
  <c r="I25" i="7"/>
  <c r="E55" i="7" s="1"/>
  <c r="I26" i="7"/>
  <c r="E56" i="7" s="1"/>
  <c r="I27" i="7"/>
  <c r="F57" i="7" s="1"/>
  <c r="I35" i="7"/>
  <c r="I36" i="7"/>
  <c r="I37" i="7"/>
  <c r="I38" i="7"/>
  <c r="I39" i="7"/>
  <c r="D39" i="7"/>
  <c r="D38" i="7"/>
  <c r="D37" i="7"/>
  <c r="D36" i="7"/>
  <c r="D35" i="7"/>
  <c r="D25" i="7"/>
  <c r="B55" i="7" s="1"/>
  <c r="D26" i="7"/>
  <c r="D27" i="7"/>
  <c r="D28" i="7"/>
  <c r="B58" i="7" s="1"/>
  <c r="D24" i="7"/>
  <c r="R24" i="7"/>
  <c r="AB24" i="7" s="1"/>
  <c r="C13" i="7" s="1"/>
  <c r="E16" i="7"/>
  <c r="F16" i="7" s="1"/>
  <c r="AB27" i="7"/>
  <c r="C16" i="7" s="1"/>
  <c r="AA27" i="7"/>
  <c r="B16" i="7" s="1"/>
  <c r="AB26" i="7"/>
  <c r="C15" i="7" s="1"/>
  <c r="AA26" i="7"/>
  <c r="B15" i="7" s="1"/>
  <c r="E15" i="7" s="1"/>
  <c r="F15" i="7" s="1"/>
  <c r="AB25" i="7"/>
  <c r="C14" i="7" s="1"/>
  <c r="AA25" i="7"/>
  <c r="B14" i="7" s="1"/>
  <c r="Q24" i="7"/>
  <c r="Q29" i="7" s="1"/>
  <c r="B9" i="7" s="1"/>
  <c r="H28" i="7"/>
  <c r="AB28" i="7" s="1"/>
  <c r="C17" i="7" s="1"/>
  <c r="G28" i="7"/>
  <c r="G29" i="7" s="1"/>
  <c r="B7" i="7" s="1"/>
  <c r="E14" i="7"/>
  <c r="F14" i="7" s="1"/>
  <c r="M15" i="7"/>
  <c r="N15" i="7" s="1"/>
  <c r="M9" i="7"/>
  <c r="N9" i="7" s="1"/>
  <c r="W40" i="7"/>
  <c r="K10" i="7" s="1"/>
  <c r="V40" i="7"/>
  <c r="J10" i="7" s="1"/>
  <c r="R40" i="7"/>
  <c r="K9" i="7" s="1"/>
  <c r="Q40" i="7"/>
  <c r="J9" i="7" s="1"/>
  <c r="L9" i="7" s="1"/>
  <c r="M40" i="7"/>
  <c r="K8" i="7" s="1"/>
  <c r="L40" i="7"/>
  <c r="J8" i="7" s="1"/>
  <c r="H40" i="7"/>
  <c r="K7" i="7" s="1"/>
  <c r="G40" i="7"/>
  <c r="J7" i="7" s="1"/>
  <c r="L7" i="7" s="1"/>
  <c r="C40" i="7"/>
  <c r="K6" i="7" s="1"/>
  <c r="L6" i="7" s="1"/>
  <c r="B40" i="7"/>
  <c r="J6" i="7" s="1"/>
  <c r="AB39" i="7"/>
  <c r="K17" i="7" s="1"/>
  <c r="AA39" i="7"/>
  <c r="J17" i="7" s="1"/>
  <c r="L17" i="7" s="1"/>
  <c r="Z39" i="7"/>
  <c r="Y39" i="7"/>
  <c r="U39" i="7"/>
  <c r="T39" i="7"/>
  <c r="P39" i="7"/>
  <c r="O39" i="7"/>
  <c r="K39" i="7"/>
  <c r="J39" i="7"/>
  <c r="F39" i="7"/>
  <c r="E39" i="7"/>
  <c r="AB38" i="7"/>
  <c r="K16" i="7" s="1"/>
  <c r="AA38" i="7"/>
  <c r="J16" i="7" s="1"/>
  <c r="L16" i="7" s="1"/>
  <c r="Z38" i="7"/>
  <c r="Y38" i="7"/>
  <c r="U38" i="7"/>
  <c r="T38" i="7"/>
  <c r="P38" i="7"/>
  <c r="O38" i="7"/>
  <c r="K38" i="7"/>
  <c r="J38" i="7"/>
  <c r="F38" i="7"/>
  <c r="E38" i="7"/>
  <c r="AB37" i="7"/>
  <c r="K15" i="7" s="1"/>
  <c r="AA37" i="7"/>
  <c r="J15" i="7" s="1"/>
  <c r="L15" i="7" s="1"/>
  <c r="Z37" i="7"/>
  <c r="Y37" i="7"/>
  <c r="U37" i="7"/>
  <c r="T37" i="7"/>
  <c r="P37" i="7"/>
  <c r="O37" i="7"/>
  <c r="K37" i="7"/>
  <c r="J37" i="7"/>
  <c r="F37" i="7"/>
  <c r="E37" i="7"/>
  <c r="AB36" i="7"/>
  <c r="K14" i="7" s="1"/>
  <c r="AA36" i="7"/>
  <c r="J14" i="7" s="1"/>
  <c r="L14" i="7" s="1"/>
  <c r="Z36" i="7"/>
  <c r="Y36" i="7"/>
  <c r="U36" i="7"/>
  <c r="T36" i="7"/>
  <c r="P36" i="7"/>
  <c r="O36" i="7"/>
  <c r="K36" i="7"/>
  <c r="J36" i="7"/>
  <c r="F36" i="7"/>
  <c r="E36" i="7"/>
  <c r="AB35" i="7"/>
  <c r="K13" i="7" s="1"/>
  <c r="AA35" i="7"/>
  <c r="Z35" i="7"/>
  <c r="Y35" i="7"/>
  <c r="U35" i="7"/>
  <c r="T35" i="7"/>
  <c r="P35" i="7"/>
  <c r="O35" i="7"/>
  <c r="K35" i="7"/>
  <c r="J35" i="7"/>
  <c r="F35" i="7"/>
  <c r="E35" i="7"/>
  <c r="W29" i="7"/>
  <c r="C10" i="7" s="1"/>
  <c r="V29" i="7"/>
  <c r="B10" i="7" s="1"/>
  <c r="D10" i="7" s="1"/>
  <c r="M29" i="7"/>
  <c r="C8" i="7" s="1"/>
  <c r="L29" i="7"/>
  <c r="B8" i="7" s="1"/>
  <c r="C29" i="7"/>
  <c r="C6" i="7" s="1"/>
  <c r="B29" i="7"/>
  <c r="B6" i="7" s="1"/>
  <c r="D6" i="7" s="1"/>
  <c r="Z28" i="7"/>
  <c r="Y28" i="7"/>
  <c r="U28" i="7"/>
  <c r="T28" i="7"/>
  <c r="P28" i="7"/>
  <c r="O28" i="7"/>
  <c r="F28" i="7"/>
  <c r="E28" i="7"/>
  <c r="Z27" i="7"/>
  <c r="Y27" i="7"/>
  <c r="U27" i="7"/>
  <c r="T27" i="7"/>
  <c r="P27" i="7"/>
  <c r="O27" i="7"/>
  <c r="K27" i="7"/>
  <c r="J27" i="7"/>
  <c r="F27" i="7"/>
  <c r="E27" i="7"/>
  <c r="Z26" i="7"/>
  <c r="Y26" i="7"/>
  <c r="U26" i="7"/>
  <c r="T26" i="7"/>
  <c r="P26" i="7"/>
  <c r="O26" i="7"/>
  <c r="K26" i="7"/>
  <c r="J26" i="7"/>
  <c r="F26" i="7"/>
  <c r="E26" i="7"/>
  <c r="Z25" i="7"/>
  <c r="Y25" i="7"/>
  <c r="U25" i="7"/>
  <c r="T25" i="7"/>
  <c r="P25" i="7"/>
  <c r="O25" i="7"/>
  <c r="K25" i="7"/>
  <c r="J25" i="7"/>
  <c r="F25" i="7"/>
  <c r="E25" i="7"/>
  <c r="Z24" i="7"/>
  <c r="Y24" i="7"/>
  <c r="P24" i="7"/>
  <c r="O24" i="7"/>
  <c r="K24" i="7"/>
  <c r="J24" i="7"/>
  <c r="F24" i="7"/>
  <c r="E24" i="7"/>
  <c r="S59" i="4"/>
  <c r="S60" i="4" s="1"/>
  <c r="T57" i="4"/>
  <c r="U57" i="4" s="1"/>
  <c r="V57" i="4" s="1"/>
  <c r="L59" i="4"/>
  <c r="L52" i="4"/>
  <c r="L60" i="4" s="1"/>
  <c r="T55" i="4"/>
  <c r="U55" i="4" s="1"/>
  <c r="V55" i="4" s="1"/>
  <c r="T58" i="4"/>
  <c r="U58" i="4" s="1"/>
  <c r="V58" i="4" s="1"/>
  <c r="T56" i="4"/>
  <c r="U56" i="4" s="1"/>
  <c r="V56" i="4" s="1"/>
  <c r="U54" i="4"/>
  <c r="V54" i="4" s="1"/>
  <c r="T54" i="4"/>
  <c r="U51" i="4"/>
  <c r="V51" i="4" s="1"/>
  <c r="T51" i="4"/>
  <c r="T50" i="4"/>
  <c r="U50" i="4" s="1"/>
  <c r="V50" i="4" s="1"/>
  <c r="U49" i="4"/>
  <c r="V49" i="4" s="1"/>
  <c r="T49" i="4"/>
  <c r="T48" i="4"/>
  <c r="U48" i="4" s="1"/>
  <c r="V48" i="4" s="1"/>
  <c r="U47" i="4"/>
  <c r="V47" i="4" s="1"/>
  <c r="T47" i="4"/>
  <c r="S52" i="4"/>
  <c r="AH67" i="5"/>
  <c r="AH68" i="5"/>
  <c r="AH69" i="5"/>
  <c r="AH70" i="5"/>
  <c r="AH66" i="5"/>
  <c r="AF67" i="5"/>
  <c r="AG67" i="5"/>
  <c r="AF68" i="5"/>
  <c r="AG68" i="5"/>
  <c r="AF69" i="5"/>
  <c r="AG69" i="5"/>
  <c r="AF70" i="5"/>
  <c r="AG70" i="5"/>
  <c r="AG66" i="5"/>
  <c r="AF66" i="5"/>
  <c r="N51" i="4"/>
  <c r="O51" i="4" s="1"/>
  <c r="N50" i="4"/>
  <c r="O50" i="4" s="1"/>
  <c r="N49" i="4"/>
  <c r="O49" i="4" s="1"/>
  <c r="M58" i="4"/>
  <c r="N58" i="4" s="1"/>
  <c r="O58" i="4" s="1"/>
  <c r="M56" i="4"/>
  <c r="N56" i="4" s="1"/>
  <c r="O56" i="4" s="1"/>
  <c r="M54" i="4"/>
  <c r="N54" i="4" s="1"/>
  <c r="O54" i="4" s="1"/>
  <c r="M51" i="4"/>
  <c r="M50" i="4"/>
  <c r="M49" i="4"/>
  <c r="M48" i="4"/>
  <c r="N48" i="4" s="1"/>
  <c r="O48" i="4" s="1"/>
  <c r="M47" i="4"/>
  <c r="N47" i="4" s="1"/>
  <c r="O47" i="4" s="1"/>
  <c r="M6" i="7" l="1"/>
  <c r="N6" i="7" s="1"/>
  <c r="M16" i="7"/>
  <c r="N16" i="7" s="1"/>
  <c r="M7" i="7"/>
  <c r="N7" i="7" s="1"/>
  <c r="M17" i="7"/>
  <c r="N17" i="7" s="1"/>
  <c r="J13" i="7"/>
  <c r="L13" i="7" s="1"/>
  <c r="AC35" i="7"/>
  <c r="D8" i="7"/>
  <c r="L8" i="7"/>
  <c r="M8" i="7" s="1"/>
  <c r="N8" i="7" s="1"/>
  <c r="L10" i="7"/>
  <c r="M10" i="7" s="1"/>
  <c r="N10" i="7" s="1"/>
  <c r="M14" i="7"/>
  <c r="N14" i="7" s="1"/>
  <c r="H48" i="7"/>
  <c r="D19" i="8"/>
  <c r="E13" i="8"/>
  <c r="F13" i="8" s="1"/>
  <c r="M13" i="7"/>
  <c r="N13" i="7" s="1"/>
  <c r="L18" i="7"/>
  <c r="AC25" i="7"/>
  <c r="AC27" i="7"/>
  <c r="H29" i="7"/>
  <c r="C7" i="7" s="1"/>
  <c r="D7" i="7" s="1"/>
  <c r="B41" i="7"/>
  <c r="H55" i="7"/>
  <c r="L41" i="7"/>
  <c r="V41" i="7"/>
  <c r="F55" i="7"/>
  <c r="K55" i="7"/>
  <c r="H58" i="7"/>
  <c r="O57" i="7"/>
  <c r="G41" i="7"/>
  <c r="Q41" i="7"/>
  <c r="I55" i="7"/>
  <c r="N57" i="7"/>
  <c r="H49" i="7"/>
  <c r="H50" i="7"/>
  <c r="E10" i="7"/>
  <c r="F10" i="7" s="1"/>
  <c r="L49" i="7"/>
  <c r="L50" i="7"/>
  <c r="L48" i="7"/>
  <c r="R41" i="7"/>
  <c r="C56" i="7"/>
  <c r="B56" i="7"/>
  <c r="I54" i="7"/>
  <c r="J54" i="7"/>
  <c r="H54" i="7"/>
  <c r="E54" i="7"/>
  <c r="N54" i="7"/>
  <c r="M30" i="7"/>
  <c r="E8" i="7"/>
  <c r="F8" i="7" s="1"/>
  <c r="J48" i="7"/>
  <c r="J50" i="7"/>
  <c r="J49" i="7"/>
  <c r="I28" i="7"/>
  <c r="G58" i="7" s="1"/>
  <c r="C54" i="7"/>
  <c r="B54" i="7"/>
  <c r="D58" i="7"/>
  <c r="G54" i="7"/>
  <c r="J56" i="7"/>
  <c r="L56" i="7"/>
  <c r="P58" i="7"/>
  <c r="N56" i="7"/>
  <c r="D57" i="7"/>
  <c r="B57" i="7"/>
  <c r="C57" i="7"/>
  <c r="H41" i="7"/>
  <c r="AC26" i="7"/>
  <c r="C58" i="7"/>
  <c r="G55" i="7"/>
  <c r="I56" i="7"/>
  <c r="K56" i="7"/>
  <c r="O58" i="7"/>
  <c r="E6" i="7"/>
  <c r="F6" i="7" s="1"/>
  <c r="M57" i="7"/>
  <c r="R29" i="7"/>
  <c r="C9" i="7" s="1"/>
  <c r="D9" i="7" s="1"/>
  <c r="M41" i="7"/>
  <c r="W41" i="7"/>
  <c r="G56" i="7"/>
  <c r="L57" i="7"/>
  <c r="P55" i="7"/>
  <c r="T24" i="7"/>
  <c r="J28" i="7"/>
  <c r="S24" i="7"/>
  <c r="D54" i="7"/>
  <c r="D56" i="7"/>
  <c r="C55" i="7"/>
  <c r="G57" i="7"/>
  <c r="F56" i="7"/>
  <c r="J58" i="7"/>
  <c r="I57" i="7"/>
  <c r="H56" i="7"/>
  <c r="L58" i="7"/>
  <c r="K57" i="7"/>
  <c r="M55" i="7"/>
  <c r="P54" i="7"/>
  <c r="P56" i="7"/>
  <c r="O55" i="7"/>
  <c r="E57" i="7"/>
  <c r="C41" i="7"/>
  <c r="D55" i="7"/>
  <c r="J57" i="7"/>
  <c r="M58" i="7"/>
  <c r="U24" i="7"/>
  <c r="K28" i="7"/>
  <c r="I58" i="7"/>
  <c r="J55" i="7"/>
  <c r="AA24" i="7"/>
  <c r="B30" i="7"/>
  <c r="L30" i="7"/>
  <c r="V30" i="7"/>
  <c r="AC36" i="7"/>
  <c r="AC39" i="7"/>
  <c r="AA28" i="7"/>
  <c r="C30" i="7"/>
  <c r="W30" i="7"/>
  <c r="G30" i="7"/>
  <c r="H30" i="7"/>
  <c r="AC37" i="7"/>
  <c r="AC38" i="7"/>
  <c r="M57" i="4"/>
  <c r="N57" i="4" s="1"/>
  <c r="O57" i="4" s="1"/>
  <c r="M55" i="4"/>
  <c r="N55" i="4" s="1"/>
  <c r="O55" i="4" s="1"/>
  <c r="K103" i="6"/>
  <c r="L103" i="6"/>
  <c r="M103" i="6"/>
  <c r="K104" i="6"/>
  <c r="L104" i="6"/>
  <c r="M104" i="6"/>
  <c r="K105" i="6"/>
  <c r="L105" i="6"/>
  <c r="M105" i="6"/>
  <c r="K106" i="6"/>
  <c r="L106" i="6"/>
  <c r="M106" i="6"/>
  <c r="L102" i="6"/>
  <c r="M102" i="6"/>
  <c r="K102" i="6"/>
  <c r="D103" i="6"/>
  <c r="D105" i="6"/>
  <c r="D106" i="6"/>
  <c r="D102" i="6"/>
  <c r="L80" i="6"/>
  <c r="M80" i="6"/>
  <c r="N80" i="6"/>
  <c r="Q80" i="6"/>
  <c r="L81" i="6"/>
  <c r="M81" i="6"/>
  <c r="N81" i="6"/>
  <c r="Q81" i="6"/>
  <c r="Q79" i="6"/>
  <c r="N79" i="6"/>
  <c r="M79" i="6"/>
  <c r="L79" i="6"/>
  <c r="K80" i="6"/>
  <c r="K81" i="6"/>
  <c r="K79" i="6"/>
  <c r="AB62" i="6"/>
  <c r="V62" i="6"/>
  <c r="P62" i="6"/>
  <c r="J62" i="6"/>
  <c r="D62" i="6"/>
  <c r="AB61" i="6"/>
  <c r="AC61" i="6"/>
  <c r="W61" i="6"/>
  <c r="V61" i="6"/>
  <c r="Q61" i="6"/>
  <c r="P61" i="6"/>
  <c r="K61" i="6"/>
  <c r="J61" i="6"/>
  <c r="E61" i="6"/>
  <c r="D61" i="6"/>
  <c r="I50" i="7" l="1"/>
  <c r="I49" i="7"/>
  <c r="D11" i="7"/>
  <c r="D19" i="7" s="1"/>
  <c r="I48" i="7"/>
  <c r="E7" i="7"/>
  <c r="F7" i="7" s="1"/>
  <c r="K50" i="7"/>
  <c r="K49" i="7"/>
  <c r="K48" i="7"/>
  <c r="E9" i="7"/>
  <c r="F9" i="7" s="1"/>
  <c r="AC24" i="7"/>
  <c r="B13" i="7"/>
  <c r="E13" i="7" s="1"/>
  <c r="F13" i="7" s="1"/>
  <c r="AC28" i="7"/>
  <c r="B17" i="7"/>
  <c r="E17" i="7" s="1"/>
  <c r="F17" i="7" s="1"/>
  <c r="L11" i="7"/>
  <c r="L19" i="7" s="1"/>
  <c r="E76" i="7"/>
  <c r="F76" i="7"/>
  <c r="G76" i="7"/>
  <c r="E72" i="7"/>
  <c r="F72" i="7"/>
  <c r="G72" i="7"/>
  <c r="G75" i="7"/>
  <c r="E75" i="7"/>
  <c r="F75" i="7"/>
  <c r="G74" i="7"/>
  <c r="E74" i="7"/>
  <c r="F74" i="7"/>
  <c r="E73" i="7"/>
  <c r="F73" i="7"/>
  <c r="G73" i="7"/>
  <c r="E58" i="7"/>
  <c r="F58" i="7"/>
  <c r="R30" i="7"/>
  <c r="Q30" i="7"/>
  <c r="M54" i="7"/>
  <c r="L54" i="7"/>
  <c r="K54" i="7"/>
  <c r="K14" i="1"/>
  <c r="L14" i="1"/>
  <c r="K15" i="1"/>
  <c r="L15" i="1"/>
  <c r="K16" i="1"/>
  <c r="L16" i="1"/>
  <c r="K17" i="1"/>
  <c r="L17" i="1"/>
  <c r="L13" i="1"/>
  <c r="K13" i="1"/>
  <c r="T50" i="6" l="1"/>
  <c r="Q50" i="6"/>
  <c r="U50" i="6" s="1"/>
  <c r="T49" i="6"/>
  <c r="Q49" i="6"/>
  <c r="U49" i="6" s="1"/>
  <c r="T48" i="6"/>
  <c r="U48" i="6" s="1"/>
  <c r="Q48" i="6"/>
  <c r="T47" i="6"/>
  <c r="Q47" i="6"/>
  <c r="T46" i="6"/>
  <c r="Q46" i="6"/>
  <c r="P42" i="6"/>
  <c r="O42" i="6"/>
  <c r="C42" i="6"/>
  <c r="D42" i="6" s="1"/>
  <c r="B42" i="6"/>
  <c r="Q41" i="6"/>
  <c r="T41" i="6" s="1"/>
  <c r="U41" i="6" s="1"/>
  <c r="P41" i="6"/>
  <c r="O41" i="6"/>
  <c r="C41" i="6"/>
  <c r="B41" i="6"/>
  <c r="D41" i="6" s="1"/>
  <c r="E41" i="6" s="1"/>
  <c r="H41" i="6" s="1"/>
  <c r="P40" i="6"/>
  <c r="O40" i="6"/>
  <c r="C40" i="6"/>
  <c r="B40" i="6"/>
  <c r="P39" i="6"/>
  <c r="O39" i="6"/>
  <c r="Q39" i="6" s="1"/>
  <c r="T39" i="6" s="1"/>
  <c r="U39" i="6" s="1"/>
  <c r="C39" i="6"/>
  <c r="B39" i="6"/>
  <c r="P38" i="6"/>
  <c r="O38" i="6"/>
  <c r="C38" i="6"/>
  <c r="D38" i="6" s="1"/>
  <c r="B38" i="6"/>
  <c r="O34" i="6"/>
  <c r="AD28" i="6"/>
  <c r="C35" i="6" s="1"/>
  <c r="AC28" i="6"/>
  <c r="P35" i="6" s="1"/>
  <c r="AB28" i="6"/>
  <c r="B35" i="6" s="1"/>
  <c r="AA28" i="6"/>
  <c r="O35" i="6" s="1"/>
  <c r="Z28" i="6"/>
  <c r="C34" i="6" s="1"/>
  <c r="W28" i="6"/>
  <c r="P34" i="6" s="1"/>
  <c r="V28" i="6"/>
  <c r="B34" i="6" s="1"/>
  <c r="U28" i="6"/>
  <c r="T28" i="6"/>
  <c r="C33" i="6" s="1"/>
  <c r="Q28" i="6"/>
  <c r="P33" i="6" s="1"/>
  <c r="P28" i="6"/>
  <c r="O28" i="6"/>
  <c r="O33" i="6" s="1"/>
  <c r="N28" i="6"/>
  <c r="C32" i="6" s="1"/>
  <c r="K28" i="6"/>
  <c r="P32" i="6" s="1"/>
  <c r="J28" i="6"/>
  <c r="B32" i="6" s="1"/>
  <c r="I28" i="6"/>
  <c r="O32" i="6" s="1"/>
  <c r="H28" i="6"/>
  <c r="C31" i="6" s="1"/>
  <c r="E28" i="6"/>
  <c r="P31" i="6" s="1"/>
  <c r="D28" i="6"/>
  <c r="B31" i="6" s="1"/>
  <c r="C28" i="6"/>
  <c r="O31" i="6" s="1"/>
  <c r="D9" i="6"/>
  <c r="C9" i="6"/>
  <c r="D40" i="6" l="1"/>
  <c r="E42" i="6"/>
  <c r="H42" i="6" s="1"/>
  <c r="U46" i="6"/>
  <c r="E40" i="6"/>
  <c r="H40" i="6" s="1"/>
  <c r="D39" i="6"/>
  <c r="E39" i="6" s="1"/>
  <c r="H39" i="6" s="1"/>
  <c r="U47" i="6"/>
  <c r="Q35" i="6"/>
  <c r="T35" i="6" s="1"/>
  <c r="U35" i="6" s="1"/>
  <c r="E32" i="6"/>
  <c r="H32" i="6" s="1"/>
  <c r="D32" i="6"/>
  <c r="D34" i="6"/>
  <c r="E34" i="6"/>
  <c r="H34" i="6" s="1"/>
  <c r="D35" i="6"/>
  <c r="E35" i="6" s="1"/>
  <c r="H35" i="6" s="1"/>
  <c r="Q31" i="6"/>
  <c r="T31" i="6" s="1"/>
  <c r="U31" i="6" s="1"/>
  <c r="Q33" i="6"/>
  <c r="T33" i="6" s="1"/>
  <c r="U33" i="6" s="1"/>
  <c r="D31" i="6"/>
  <c r="E31" i="6" s="1"/>
  <c r="H31" i="6" s="1"/>
  <c r="E38" i="6"/>
  <c r="H38" i="6" s="1"/>
  <c r="B33" i="6"/>
  <c r="Q32" i="6"/>
  <c r="T32" i="6" s="1"/>
  <c r="U32" i="6" s="1"/>
  <c r="Q34" i="6"/>
  <c r="T34" i="6" s="1"/>
  <c r="U34" i="6" s="1"/>
  <c r="Q38" i="6"/>
  <c r="T38" i="6" s="1"/>
  <c r="U38" i="6" s="1"/>
  <c r="Q40" i="6"/>
  <c r="T40" i="6" s="1"/>
  <c r="U40" i="6" s="1"/>
  <c r="Q42" i="6"/>
  <c r="T42" i="6" s="1"/>
  <c r="U42" i="6" s="1"/>
  <c r="E71" i="5"/>
  <c r="D71" i="5"/>
  <c r="K71" i="5"/>
  <c r="J71" i="5"/>
  <c r="Q71" i="5"/>
  <c r="P71" i="5"/>
  <c r="W71" i="5"/>
  <c r="V71" i="5"/>
  <c r="AC71" i="5"/>
  <c r="AB71" i="5"/>
  <c r="AC61" i="5"/>
  <c r="AB61" i="5"/>
  <c r="W61" i="5"/>
  <c r="V61" i="5"/>
  <c r="Q61" i="5"/>
  <c r="P61" i="5"/>
  <c r="K61" i="5"/>
  <c r="J61" i="5"/>
  <c r="E61" i="5"/>
  <c r="D61" i="5"/>
  <c r="E72" i="5" l="1"/>
  <c r="D72" i="5"/>
  <c r="D33" i="6"/>
  <c r="E33" i="6" s="1"/>
  <c r="H33" i="6" s="1"/>
  <c r="Y70" i="5"/>
  <c r="X70" i="5"/>
  <c r="Y69" i="5"/>
  <c r="X69" i="5"/>
  <c r="Y68" i="5"/>
  <c r="X68" i="5"/>
  <c r="Y67" i="5"/>
  <c r="X67" i="5"/>
  <c r="Y66" i="5"/>
  <c r="X66" i="5"/>
  <c r="AE70" i="5"/>
  <c r="AD70" i="5"/>
  <c r="AE69" i="5"/>
  <c r="AD69" i="5"/>
  <c r="AE68" i="5"/>
  <c r="AD68" i="5"/>
  <c r="AE67" i="5"/>
  <c r="AD67" i="5"/>
  <c r="AE66" i="5"/>
  <c r="AD66" i="5"/>
  <c r="AE60" i="5"/>
  <c r="AD60" i="5"/>
  <c r="AE59" i="5"/>
  <c r="AD59" i="5"/>
  <c r="AE58" i="5"/>
  <c r="AD58" i="5"/>
  <c r="AE57" i="5"/>
  <c r="AD57" i="5"/>
  <c r="AE56" i="5"/>
  <c r="AD56" i="5"/>
  <c r="Y60" i="5"/>
  <c r="X60" i="5"/>
  <c r="Y59" i="5"/>
  <c r="X59" i="5"/>
  <c r="Y58" i="5"/>
  <c r="X58" i="5"/>
  <c r="Y57" i="5"/>
  <c r="X57" i="5"/>
  <c r="Y56" i="5"/>
  <c r="X56" i="5"/>
  <c r="S70" i="5"/>
  <c r="R70" i="5"/>
  <c r="S69" i="5"/>
  <c r="R69" i="5"/>
  <c r="S68" i="5"/>
  <c r="R68" i="5"/>
  <c r="S67" i="5"/>
  <c r="R67" i="5"/>
  <c r="S66" i="5"/>
  <c r="R66" i="5"/>
  <c r="R57" i="5"/>
  <c r="S57" i="5"/>
  <c r="R58" i="5"/>
  <c r="S58" i="5"/>
  <c r="R59" i="5"/>
  <c r="S59" i="5"/>
  <c r="R60" i="5"/>
  <c r="S60" i="5"/>
  <c r="S56" i="5"/>
  <c r="R56" i="5"/>
  <c r="M70" i="5"/>
  <c r="L70" i="5"/>
  <c r="M69" i="5"/>
  <c r="L69" i="5"/>
  <c r="M68" i="5"/>
  <c r="L68" i="5"/>
  <c r="M67" i="5"/>
  <c r="L67" i="5"/>
  <c r="M66" i="5"/>
  <c r="L66" i="5"/>
  <c r="L57" i="5"/>
  <c r="M57" i="5"/>
  <c r="L58" i="5"/>
  <c r="M58" i="5"/>
  <c r="L59" i="5"/>
  <c r="M59" i="5"/>
  <c r="L60" i="5"/>
  <c r="M60" i="5"/>
  <c r="M56" i="5"/>
  <c r="L56" i="5"/>
  <c r="G70" i="5"/>
  <c r="F70" i="5"/>
  <c r="G69" i="5"/>
  <c r="F69" i="5"/>
  <c r="G68" i="5"/>
  <c r="F68" i="5"/>
  <c r="G67" i="5"/>
  <c r="F67" i="5"/>
  <c r="G66" i="5"/>
  <c r="F66" i="5"/>
  <c r="F57" i="5"/>
  <c r="F58" i="5"/>
  <c r="F59" i="5"/>
  <c r="F60" i="5"/>
  <c r="G57" i="5"/>
  <c r="G58" i="5"/>
  <c r="G59" i="5"/>
  <c r="G60" i="5"/>
  <c r="G56" i="5"/>
  <c r="F56" i="5"/>
  <c r="T50" i="5" l="1"/>
  <c r="Q50" i="5"/>
  <c r="T49" i="5"/>
  <c r="Q49" i="5"/>
  <c r="T48" i="5"/>
  <c r="Q48" i="5"/>
  <c r="T47" i="5"/>
  <c r="Q47" i="5"/>
  <c r="T46" i="5"/>
  <c r="Q46" i="5"/>
  <c r="D9" i="1"/>
  <c r="E9" i="1"/>
  <c r="F9" i="1"/>
  <c r="G9" i="1"/>
  <c r="H9" i="1"/>
  <c r="I9" i="1"/>
  <c r="J9" i="1"/>
  <c r="K9" i="1"/>
  <c r="L9" i="1"/>
  <c r="M45" i="1"/>
  <c r="N44" i="1"/>
  <c r="N48" i="1"/>
  <c r="M48" i="1"/>
  <c r="N47" i="1"/>
  <c r="M47" i="1"/>
  <c r="N46" i="1"/>
  <c r="M46" i="1"/>
  <c r="N45" i="1"/>
  <c r="O45" i="1" s="1"/>
  <c r="M44" i="1"/>
  <c r="D26" i="1"/>
  <c r="E26" i="1"/>
  <c r="F26" i="1"/>
  <c r="G26" i="1"/>
  <c r="H26" i="1"/>
  <c r="I26" i="1"/>
  <c r="J26" i="1"/>
  <c r="K26" i="1"/>
  <c r="D27" i="1"/>
  <c r="E27" i="1"/>
  <c r="F27" i="1"/>
  <c r="G27" i="1"/>
  <c r="H27" i="1"/>
  <c r="I27" i="1"/>
  <c r="J27" i="1"/>
  <c r="K27" i="1"/>
  <c r="C27" i="1"/>
  <c r="C26" i="1"/>
  <c r="D24" i="1"/>
  <c r="E24" i="1"/>
  <c r="F24" i="1"/>
  <c r="G24" i="1"/>
  <c r="H24" i="1"/>
  <c r="I24" i="1"/>
  <c r="J24" i="1"/>
  <c r="K24" i="1"/>
  <c r="D25" i="1"/>
  <c r="E25" i="1"/>
  <c r="F25" i="1"/>
  <c r="G25" i="1"/>
  <c r="H25" i="1"/>
  <c r="I25" i="1"/>
  <c r="J25" i="1"/>
  <c r="K25" i="1"/>
  <c r="C25" i="1"/>
  <c r="C24" i="1"/>
  <c r="D23" i="1"/>
  <c r="E23" i="1"/>
  <c r="F23" i="1"/>
  <c r="G23" i="1"/>
  <c r="H23" i="1"/>
  <c r="I23" i="1"/>
  <c r="J23" i="1"/>
  <c r="K23" i="1"/>
  <c r="C23" i="1"/>
  <c r="O14" i="1"/>
  <c r="O15" i="1"/>
  <c r="O16" i="1"/>
  <c r="O17" i="1"/>
  <c r="O13" i="1"/>
  <c r="D38" i="1"/>
  <c r="E38" i="1"/>
  <c r="F38" i="1"/>
  <c r="G38" i="1"/>
  <c r="H38" i="1"/>
  <c r="I38" i="1"/>
  <c r="J38" i="1"/>
  <c r="K38" i="1"/>
  <c r="L38" i="1"/>
  <c r="C38" i="1"/>
  <c r="M35" i="1"/>
  <c r="N35" i="1"/>
  <c r="M37" i="1"/>
  <c r="L25" i="1" s="1"/>
  <c r="N37" i="1"/>
  <c r="M34" i="1"/>
  <c r="L26" i="1" s="1"/>
  <c r="N34" i="1"/>
  <c r="M36" i="1"/>
  <c r="L27" i="1" s="1"/>
  <c r="N36" i="1"/>
  <c r="N33" i="1"/>
  <c r="M33" i="1"/>
  <c r="O37" i="1" l="1"/>
  <c r="U50" i="5"/>
  <c r="U47" i="5"/>
  <c r="U49" i="5"/>
  <c r="U46" i="5"/>
  <c r="U48" i="5"/>
  <c r="O47" i="1"/>
  <c r="O46" i="1"/>
  <c r="O48" i="1"/>
  <c r="O44" i="1"/>
  <c r="O35" i="1"/>
  <c r="O33" i="1"/>
  <c r="K39" i="1"/>
  <c r="L23" i="1"/>
  <c r="L24" i="1"/>
  <c r="O34" i="1"/>
  <c r="C39" i="1"/>
  <c r="G39" i="1"/>
  <c r="O36" i="1"/>
  <c r="I39" i="1"/>
  <c r="E39" i="1"/>
  <c r="P42" i="5"/>
  <c r="O42" i="5"/>
  <c r="C42" i="5"/>
  <c r="B42" i="5"/>
  <c r="P41" i="5"/>
  <c r="O41" i="5"/>
  <c r="C41" i="5"/>
  <c r="B41" i="5"/>
  <c r="P40" i="5"/>
  <c r="O40" i="5"/>
  <c r="C40" i="5"/>
  <c r="B40" i="5"/>
  <c r="P39" i="5"/>
  <c r="O39" i="5"/>
  <c r="C39" i="5"/>
  <c r="B39" i="5"/>
  <c r="P38" i="5"/>
  <c r="O38" i="5"/>
  <c r="C38" i="5"/>
  <c r="B38" i="5"/>
  <c r="D38" i="5" s="1"/>
  <c r="AD28" i="5"/>
  <c r="C35" i="5" s="1"/>
  <c r="AC28" i="5"/>
  <c r="P35" i="5" s="1"/>
  <c r="AB28" i="5"/>
  <c r="B35" i="5" s="1"/>
  <c r="AA28" i="5"/>
  <c r="O35" i="5" s="1"/>
  <c r="Z28" i="5"/>
  <c r="C34" i="5" s="1"/>
  <c r="W28" i="5"/>
  <c r="P34" i="5" s="1"/>
  <c r="V28" i="5"/>
  <c r="B34" i="5" s="1"/>
  <c r="U28" i="5"/>
  <c r="O34" i="5" s="1"/>
  <c r="T28" i="5"/>
  <c r="C33" i="5" s="1"/>
  <c r="Q28" i="5"/>
  <c r="P33" i="5" s="1"/>
  <c r="P28" i="5"/>
  <c r="O28" i="5"/>
  <c r="B33" i="5" s="1"/>
  <c r="N28" i="5"/>
  <c r="C32" i="5" s="1"/>
  <c r="K28" i="5"/>
  <c r="P32" i="5" s="1"/>
  <c r="J28" i="5"/>
  <c r="B32" i="5" s="1"/>
  <c r="I28" i="5"/>
  <c r="O32" i="5" s="1"/>
  <c r="H28" i="5"/>
  <c r="C31" i="5" s="1"/>
  <c r="E28" i="5"/>
  <c r="P31" i="5" s="1"/>
  <c r="D28" i="5"/>
  <c r="B31" i="5" s="1"/>
  <c r="C28" i="5"/>
  <c r="O31" i="5" s="1"/>
  <c r="D9" i="5"/>
  <c r="C9" i="5"/>
  <c r="D40" i="5" l="1"/>
  <c r="Q38" i="5"/>
  <c r="T38" i="5" s="1"/>
  <c r="U38" i="5" s="1"/>
  <c r="Q39" i="5"/>
  <c r="T39" i="5" s="1"/>
  <c r="U39" i="5" s="1"/>
  <c r="Q40" i="5"/>
  <c r="T40" i="5" s="1"/>
  <c r="U40" i="5" s="1"/>
  <c r="Q42" i="5"/>
  <c r="T42" i="5" s="1"/>
  <c r="U42" i="5" s="1"/>
  <c r="E38" i="5"/>
  <c r="H38" i="5" s="1"/>
  <c r="D32" i="5"/>
  <c r="E32" i="5" s="1"/>
  <c r="H32" i="5" s="1"/>
  <c r="D34" i="5"/>
  <c r="E34" i="5" s="1"/>
  <c r="H34" i="5" s="1"/>
  <c r="E40" i="5"/>
  <c r="H40" i="5" s="1"/>
  <c r="Q41" i="5"/>
  <c r="T41" i="5" s="1"/>
  <c r="U41" i="5" s="1"/>
  <c r="Q31" i="5"/>
  <c r="T31" i="5" s="1"/>
  <c r="U31" i="5" s="1"/>
  <c r="Q32" i="5"/>
  <c r="T32" i="5" s="1"/>
  <c r="U32" i="5" s="1"/>
  <c r="D33" i="5"/>
  <c r="E33" i="5" s="1"/>
  <c r="H33" i="5" s="1"/>
  <c r="Q34" i="5"/>
  <c r="T34" i="5" s="1"/>
  <c r="U34" i="5" s="1"/>
  <c r="Q35" i="5"/>
  <c r="T35" i="5" s="1"/>
  <c r="U35" i="5" s="1"/>
  <c r="D42" i="5"/>
  <c r="E42" i="5" s="1"/>
  <c r="H42" i="5" s="1"/>
  <c r="O33" i="5"/>
  <c r="D31" i="5"/>
  <c r="E31" i="5" s="1"/>
  <c r="H31" i="5" s="1"/>
  <c r="D35" i="5"/>
  <c r="E35" i="5" s="1"/>
  <c r="H35" i="5" s="1"/>
  <c r="D39" i="5"/>
  <c r="E39" i="5" s="1"/>
  <c r="H39" i="5" s="1"/>
  <c r="D41" i="5"/>
  <c r="E41" i="5" s="1"/>
  <c r="H41" i="5" s="1"/>
  <c r="L40" i="4"/>
  <c r="L42" i="4"/>
  <c r="L39" i="4"/>
  <c r="L41" i="4"/>
  <c r="L38" i="4"/>
  <c r="K40" i="4"/>
  <c r="K42" i="4"/>
  <c r="K39" i="4"/>
  <c r="M39" i="4" s="1"/>
  <c r="N39" i="4" s="1"/>
  <c r="O39" i="4" s="1"/>
  <c r="K41" i="4"/>
  <c r="M41" i="4" s="1"/>
  <c r="N41" i="4" s="1"/>
  <c r="O41" i="4" s="1"/>
  <c r="K38" i="4"/>
  <c r="C39" i="4"/>
  <c r="C40" i="4"/>
  <c r="C41" i="4"/>
  <c r="C42" i="4"/>
  <c r="C38" i="4"/>
  <c r="B41" i="4"/>
  <c r="B39" i="4"/>
  <c r="D39" i="4" s="1"/>
  <c r="E39" i="4" s="1"/>
  <c r="F39" i="4" s="1"/>
  <c r="B38" i="4"/>
  <c r="D38" i="4" s="1"/>
  <c r="E38" i="4" s="1"/>
  <c r="F38" i="4" s="1"/>
  <c r="B40" i="4"/>
  <c r="B42" i="4"/>
  <c r="D42" i="4" s="1"/>
  <c r="H28" i="4"/>
  <c r="B32" i="4" s="1"/>
  <c r="S28" i="4"/>
  <c r="K35" i="4" s="1"/>
  <c r="M35" i="4" s="1"/>
  <c r="N35" i="4" s="1"/>
  <c r="O35" i="4" s="1"/>
  <c r="T28" i="4"/>
  <c r="B35" i="4" s="1"/>
  <c r="U28" i="4"/>
  <c r="L35" i="4" s="1"/>
  <c r="V28" i="4"/>
  <c r="C35" i="4" s="1"/>
  <c r="N28" i="4"/>
  <c r="C33" i="4" s="1"/>
  <c r="O28" i="4"/>
  <c r="K34" i="4" s="1"/>
  <c r="P28" i="4"/>
  <c r="B34" i="4" s="1"/>
  <c r="Q28" i="4"/>
  <c r="L34" i="4" s="1"/>
  <c r="R28" i="4"/>
  <c r="C34" i="4" s="1"/>
  <c r="K28" i="4"/>
  <c r="K33" i="4" s="1"/>
  <c r="L28" i="4"/>
  <c r="M28" i="4"/>
  <c r="L33" i="4" s="1"/>
  <c r="G28" i="4"/>
  <c r="K32" i="4" s="1"/>
  <c r="M32" i="4" s="1"/>
  <c r="N32" i="4" s="1"/>
  <c r="O32" i="4" s="1"/>
  <c r="I28" i="4"/>
  <c r="L32" i="4" s="1"/>
  <c r="J28" i="4"/>
  <c r="C32" i="4" s="1"/>
  <c r="F28" i="4"/>
  <c r="C31" i="4" s="1"/>
  <c r="E28" i="4"/>
  <c r="L31" i="4" s="1"/>
  <c r="D28" i="4"/>
  <c r="B31" i="4" s="1"/>
  <c r="D31" i="4" s="1"/>
  <c r="C28" i="4"/>
  <c r="K31" i="4" s="1"/>
  <c r="D9" i="4"/>
  <c r="C9" i="4"/>
  <c r="D32" i="4" l="1"/>
  <c r="E32" i="4" s="1"/>
  <c r="F32" i="4" s="1"/>
  <c r="M31" i="4"/>
  <c r="N31" i="4" s="1"/>
  <c r="O31" i="4" s="1"/>
  <c r="E31" i="4"/>
  <c r="F31" i="4" s="1"/>
  <c r="N33" i="4"/>
  <c r="O33" i="4" s="1"/>
  <c r="M34" i="4"/>
  <c r="N34" i="4" s="1"/>
  <c r="O34" i="4" s="1"/>
  <c r="M33" i="4"/>
  <c r="M38" i="4"/>
  <c r="N38" i="4" s="1"/>
  <c r="O38" i="4" s="1"/>
  <c r="M40" i="4"/>
  <c r="N40" i="4" s="1"/>
  <c r="O40" i="4" s="1"/>
  <c r="D35" i="4"/>
  <c r="E35" i="4" s="1"/>
  <c r="F35" i="4" s="1"/>
  <c r="D41" i="4"/>
  <c r="E41" i="4" s="1"/>
  <c r="F41" i="4" s="1"/>
  <c r="E42" i="4"/>
  <c r="F42" i="4" s="1"/>
  <c r="D34" i="4"/>
  <c r="E34" i="4" s="1"/>
  <c r="F34" i="4" s="1"/>
  <c r="D40" i="4"/>
  <c r="E40" i="4" s="1"/>
  <c r="F40" i="4" s="1"/>
  <c r="M42" i="4"/>
  <c r="N42" i="4" s="1"/>
  <c r="O42" i="4" s="1"/>
  <c r="Q33" i="5"/>
  <c r="T33" i="5" s="1"/>
  <c r="U33" i="5" s="1"/>
  <c r="B33" i="4"/>
  <c r="C9" i="1"/>
  <c r="D33" i="4" l="1"/>
  <c r="E33" i="4" s="1"/>
  <c r="F33" i="4" s="1"/>
</calcChain>
</file>

<file path=xl/comments1.xml><?xml version="1.0" encoding="utf-8"?>
<comments xmlns="http://schemas.openxmlformats.org/spreadsheetml/2006/main">
  <authors>
    <author>Admin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Filter 2tag </t>
        </r>
        <r>
          <rPr>
            <b/>
            <sz val="9"/>
            <color indexed="81"/>
            <rFont val="Tahoma"/>
            <family val="2"/>
          </rPr>
          <t>PAID &amp; EARN</t>
        </r>
        <r>
          <rPr>
            <sz val="9"/>
            <color indexed="81"/>
            <rFont val="Tahoma"/>
            <family val="2"/>
          </rPr>
          <t xml:space="preserve"> trong ô TAG lấy số sentiment nhập vào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SỐ NÀY BẰNG 0 là đúng</t>
        </r>
        <r>
          <rPr>
            <sz val="9"/>
            <color indexed="81"/>
            <rFont val="Tahoma"/>
            <family val="2"/>
          </rPr>
          <t>, KHÁC 0 là SAI.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Filter: platform "</t>
        </r>
        <r>
          <rPr>
            <b/>
            <sz val="9"/>
            <color indexed="81"/>
            <rFont val="Tahoma"/>
            <family val="2"/>
          </rPr>
          <t>Facebook</t>
        </r>
        <r>
          <rPr>
            <sz val="9"/>
            <color indexed="81"/>
            <rFont val="Tahoma"/>
            <family val="2"/>
          </rPr>
          <t>" + tag: "</t>
        </r>
        <r>
          <rPr>
            <b/>
            <sz val="9"/>
            <color indexed="81"/>
            <rFont val="Tahoma"/>
            <family val="2"/>
          </rPr>
          <t>Paid_PR</t>
        </r>
        <r>
          <rPr>
            <sz val="9"/>
            <color indexed="81"/>
            <rFont val="Tahoma"/>
            <family val="2"/>
          </rPr>
          <t>" (phía dưới tag chọn "</t>
        </r>
        <r>
          <rPr>
            <b/>
            <sz val="9"/>
            <color indexed="81"/>
            <rFont val="Tahoma"/>
            <family val="2"/>
          </rPr>
          <t>INCLUDE COMMENT</t>
        </r>
        <r>
          <rPr>
            <sz val="9"/>
            <color indexed="81"/>
            <rFont val="Tahoma"/>
            <family val="2"/>
          </rPr>
          <t xml:space="preserve">"  sẽ ra paid_pr của facebook. Nhập số </t>
        </r>
        <r>
          <rPr>
            <b/>
            <sz val="9"/>
            <color indexed="81"/>
            <rFont val="Tahoma"/>
            <family val="2"/>
          </rPr>
          <t>MENTION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Filter: platform "</t>
        </r>
        <r>
          <rPr>
            <b/>
            <sz val="9"/>
            <color indexed="81"/>
            <rFont val="Tahoma"/>
            <family val="2"/>
          </rPr>
          <t>Facebook</t>
        </r>
        <r>
          <rPr>
            <sz val="9"/>
            <color indexed="81"/>
            <rFont val="Tahoma"/>
            <family val="2"/>
          </rPr>
          <t>" + tag: "</t>
        </r>
        <r>
          <rPr>
            <b/>
            <sz val="9"/>
            <color indexed="81"/>
            <rFont val="Tahoma"/>
            <family val="2"/>
          </rPr>
          <t>Earn_Event</t>
        </r>
        <r>
          <rPr>
            <sz val="9"/>
            <color indexed="81"/>
            <rFont val="Tahoma"/>
            <family val="2"/>
          </rPr>
          <t>" (phía dưới tag chọn "</t>
        </r>
        <r>
          <rPr>
            <b/>
            <sz val="9"/>
            <color indexed="81"/>
            <rFont val="Tahoma"/>
            <family val="2"/>
          </rPr>
          <t>INCLUDE COMMENT</t>
        </r>
        <r>
          <rPr>
            <sz val="9"/>
            <color indexed="81"/>
            <rFont val="Tahoma"/>
            <family val="2"/>
          </rPr>
          <t xml:space="preserve">"  sẽ ra paid_pr của facebook. Nhập số </t>
        </r>
        <r>
          <rPr>
            <b/>
            <sz val="9"/>
            <color indexed="81"/>
            <rFont val="Tahoma"/>
            <family val="2"/>
          </rPr>
          <t>MENTION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Filter: platform "</t>
        </r>
        <r>
          <rPr>
            <b/>
            <sz val="9"/>
            <color indexed="81"/>
            <rFont val="Tahoma"/>
            <family val="2"/>
          </rPr>
          <t>Facebook</t>
        </r>
        <r>
          <rPr>
            <sz val="9"/>
            <color indexed="81"/>
            <rFont val="Tahoma"/>
            <family val="2"/>
          </rPr>
          <t>" + tag: "</t>
        </r>
        <r>
          <rPr>
            <b/>
            <sz val="9"/>
            <color indexed="81"/>
            <rFont val="Tahoma"/>
            <family val="2"/>
          </rPr>
          <t>Paid_PR</t>
        </r>
        <r>
          <rPr>
            <sz val="9"/>
            <color indexed="81"/>
            <rFont val="Tahoma"/>
            <family val="2"/>
          </rPr>
          <t>" (phía dưới tag chọn "</t>
        </r>
        <r>
          <rPr>
            <b/>
            <sz val="9"/>
            <color indexed="81"/>
            <rFont val="Tahoma"/>
            <family val="2"/>
          </rPr>
          <t>INCLUDE COMMENT</t>
        </r>
        <r>
          <rPr>
            <sz val="9"/>
            <color indexed="81"/>
            <rFont val="Tahoma"/>
            <family val="2"/>
          </rPr>
          <t>"  sẽ ra paid_pr của facebook. Nhập số</t>
        </r>
        <r>
          <rPr>
            <b/>
            <sz val="9"/>
            <color indexed="81"/>
            <rFont val="Tahoma"/>
            <family val="2"/>
          </rPr>
          <t xml:space="preserve"> ENGAGEMENT</t>
        </r>
        <r>
          <rPr>
            <sz val="9"/>
            <color indexed="81"/>
            <rFont val="Tahoma"/>
            <family val="2"/>
          </rPr>
          <t xml:space="preserve"> (= TOTAL INTERACTION - POST)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Filter: platform "</t>
        </r>
        <r>
          <rPr>
            <b/>
            <sz val="9"/>
            <color indexed="81"/>
            <rFont val="Tahoma"/>
            <family val="2"/>
          </rPr>
          <t>Facebook</t>
        </r>
        <r>
          <rPr>
            <sz val="9"/>
            <color indexed="81"/>
            <rFont val="Tahoma"/>
            <family val="2"/>
          </rPr>
          <t>" + tag: "</t>
        </r>
        <r>
          <rPr>
            <b/>
            <sz val="9"/>
            <color indexed="81"/>
            <rFont val="Tahoma"/>
            <family val="2"/>
          </rPr>
          <t>Earn_Event</t>
        </r>
        <r>
          <rPr>
            <sz val="9"/>
            <color indexed="81"/>
            <rFont val="Tahoma"/>
            <family val="2"/>
          </rPr>
          <t>" (phía dưới tag chọn "INCLUDE COMMENT"  sẽ ra paid_pr của facebook. Nhập số</t>
        </r>
        <r>
          <rPr>
            <b/>
            <sz val="9"/>
            <color indexed="81"/>
            <rFont val="Tahoma"/>
            <family val="2"/>
          </rPr>
          <t xml:space="preserve"> ENGAGEMENT</t>
        </r>
        <r>
          <rPr>
            <sz val="9"/>
            <color indexed="81"/>
            <rFont val="Tahoma"/>
            <family val="2"/>
          </rPr>
          <t xml:space="preserve"> (=INTERACTION - POST)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Filter 2tag </t>
        </r>
        <r>
          <rPr>
            <b/>
            <sz val="9"/>
            <color indexed="81"/>
            <rFont val="Tahoma"/>
            <family val="2"/>
          </rPr>
          <t>PAID &amp; EARN</t>
        </r>
        <r>
          <rPr>
            <sz val="9"/>
            <color indexed="81"/>
            <rFont val="Tahoma"/>
            <family val="2"/>
          </rPr>
          <t xml:space="preserve"> trong ô TAG lấy số sentiment nhập vào</t>
        </r>
      </text>
    </comment>
    <comment ref="B63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Filter: chọn platform "</t>
        </r>
        <r>
          <rPr>
            <b/>
            <sz val="9"/>
            <color indexed="81"/>
            <rFont val="Tahoma"/>
            <family val="2"/>
          </rPr>
          <t>Facebook</t>
        </r>
        <r>
          <rPr>
            <sz val="9"/>
            <color indexed="81"/>
            <rFont val="Tahoma"/>
            <charset val="1"/>
          </rPr>
          <t xml:space="preserve">" và 2 tag </t>
        </r>
        <r>
          <rPr>
            <b/>
            <sz val="9"/>
            <color indexed="81"/>
            <rFont val="Tahoma"/>
            <family val="2"/>
          </rPr>
          <t>PAID_PR &amp; EARN _PR</t>
        </r>
        <r>
          <rPr>
            <sz val="9"/>
            <color indexed="81"/>
            <rFont val="Tahoma"/>
            <charset val="1"/>
          </rPr>
          <t xml:space="preserve"> =&gt; lấy số % sentiment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D1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SỐ NÀY BẰNG 0 là đúng</t>
        </r>
        <r>
          <rPr>
            <sz val="9"/>
            <color indexed="81"/>
            <rFont val="Tahoma"/>
            <family val="2"/>
          </rPr>
          <t>, KHÁC 0 là SAI.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Filter: platform "</t>
        </r>
        <r>
          <rPr>
            <b/>
            <sz val="9"/>
            <color indexed="81"/>
            <rFont val="Tahoma"/>
            <family val="2"/>
          </rPr>
          <t>Facebook</t>
        </r>
        <r>
          <rPr>
            <sz val="9"/>
            <color indexed="81"/>
            <rFont val="Tahoma"/>
            <family val="2"/>
          </rPr>
          <t>" + tag: "</t>
        </r>
        <r>
          <rPr>
            <b/>
            <sz val="9"/>
            <color indexed="81"/>
            <rFont val="Tahoma"/>
            <family val="2"/>
          </rPr>
          <t>Paid_PR</t>
        </r>
        <r>
          <rPr>
            <sz val="9"/>
            <color indexed="81"/>
            <rFont val="Tahoma"/>
            <family val="2"/>
          </rPr>
          <t>" (phía dưới tag chọn "</t>
        </r>
        <r>
          <rPr>
            <b/>
            <sz val="9"/>
            <color indexed="81"/>
            <rFont val="Tahoma"/>
            <family val="2"/>
          </rPr>
          <t>INCLUDE COMMENT</t>
        </r>
        <r>
          <rPr>
            <sz val="9"/>
            <color indexed="81"/>
            <rFont val="Tahoma"/>
            <family val="2"/>
          </rPr>
          <t xml:space="preserve">"  sẽ ra paid_pr của facebook. Nhập số </t>
        </r>
        <r>
          <rPr>
            <b/>
            <sz val="9"/>
            <color indexed="81"/>
            <rFont val="Tahoma"/>
            <family val="2"/>
          </rPr>
          <t>MENTION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Filter: platform "</t>
        </r>
        <r>
          <rPr>
            <b/>
            <sz val="9"/>
            <color indexed="81"/>
            <rFont val="Tahoma"/>
            <family val="2"/>
          </rPr>
          <t>Facebook</t>
        </r>
        <r>
          <rPr>
            <sz val="9"/>
            <color indexed="81"/>
            <rFont val="Tahoma"/>
            <family val="2"/>
          </rPr>
          <t>" + tag: "</t>
        </r>
        <r>
          <rPr>
            <b/>
            <sz val="9"/>
            <color indexed="81"/>
            <rFont val="Tahoma"/>
            <family val="2"/>
          </rPr>
          <t>Earn_Event</t>
        </r>
        <r>
          <rPr>
            <sz val="9"/>
            <color indexed="81"/>
            <rFont val="Tahoma"/>
            <family val="2"/>
          </rPr>
          <t>" (phía dưới tag chọn "</t>
        </r>
        <r>
          <rPr>
            <b/>
            <sz val="9"/>
            <color indexed="81"/>
            <rFont val="Tahoma"/>
            <family val="2"/>
          </rPr>
          <t>INCLUDE COMMENT</t>
        </r>
        <r>
          <rPr>
            <sz val="9"/>
            <color indexed="81"/>
            <rFont val="Tahoma"/>
            <family val="2"/>
          </rPr>
          <t xml:space="preserve">"  sẽ ra paid_pr của facebook. Nhập số </t>
        </r>
        <r>
          <rPr>
            <b/>
            <sz val="9"/>
            <color indexed="81"/>
            <rFont val="Tahoma"/>
            <family val="2"/>
          </rPr>
          <t>MENTION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Filter: platform "</t>
        </r>
        <r>
          <rPr>
            <b/>
            <sz val="9"/>
            <color indexed="81"/>
            <rFont val="Tahoma"/>
            <family val="2"/>
          </rPr>
          <t>Facebook</t>
        </r>
        <r>
          <rPr>
            <sz val="9"/>
            <color indexed="81"/>
            <rFont val="Tahoma"/>
            <family val="2"/>
          </rPr>
          <t>" + tag: "</t>
        </r>
        <r>
          <rPr>
            <b/>
            <sz val="9"/>
            <color indexed="81"/>
            <rFont val="Tahoma"/>
            <family val="2"/>
          </rPr>
          <t>Paid_PR</t>
        </r>
        <r>
          <rPr>
            <sz val="9"/>
            <color indexed="81"/>
            <rFont val="Tahoma"/>
            <family val="2"/>
          </rPr>
          <t>" (phía dưới tag chọn "</t>
        </r>
        <r>
          <rPr>
            <b/>
            <sz val="9"/>
            <color indexed="81"/>
            <rFont val="Tahoma"/>
            <family val="2"/>
          </rPr>
          <t>INCLUDE COMMENT</t>
        </r>
        <r>
          <rPr>
            <sz val="9"/>
            <color indexed="81"/>
            <rFont val="Tahoma"/>
            <family val="2"/>
          </rPr>
          <t>"  sẽ ra paid_pr của facebook. Nhập số</t>
        </r>
        <r>
          <rPr>
            <b/>
            <sz val="9"/>
            <color indexed="81"/>
            <rFont val="Tahoma"/>
            <family val="2"/>
          </rPr>
          <t xml:space="preserve"> ENGAGEMENT</t>
        </r>
        <r>
          <rPr>
            <sz val="9"/>
            <color indexed="81"/>
            <rFont val="Tahoma"/>
            <family val="2"/>
          </rPr>
          <t xml:space="preserve"> (= TOTAL INTERACTION - POST)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Filter: platform "</t>
        </r>
        <r>
          <rPr>
            <b/>
            <sz val="9"/>
            <color indexed="81"/>
            <rFont val="Tahoma"/>
            <family val="2"/>
          </rPr>
          <t>Facebook</t>
        </r>
        <r>
          <rPr>
            <sz val="9"/>
            <color indexed="81"/>
            <rFont val="Tahoma"/>
            <family val="2"/>
          </rPr>
          <t>" + tag: "</t>
        </r>
        <r>
          <rPr>
            <b/>
            <sz val="9"/>
            <color indexed="81"/>
            <rFont val="Tahoma"/>
            <family val="2"/>
          </rPr>
          <t>Earn_Event</t>
        </r>
        <r>
          <rPr>
            <sz val="9"/>
            <color indexed="81"/>
            <rFont val="Tahoma"/>
            <family val="2"/>
          </rPr>
          <t>" (phía dưới tag chọn "INCLUDE COMMENT"  sẽ ra paid_pr của facebook. Nhập số</t>
        </r>
        <r>
          <rPr>
            <b/>
            <sz val="9"/>
            <color indexed="81"/>
            <rFont val="Tahoma"/>
            <family val="2"/>
          </rPr>
          <t xml:space="preserve"> ENGAGEMENT</t>
        </r>
        <r>
          <rPr>
            <sz val="9"/>
            <color indexed="81"/>
            <rFont val="Tahoma"/>
            <family val="2"/>
          </rPr>
          <t xml:space="preserve"> (=INTERACTION - POST)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Filter 2tag </t>
        </r>
        <r>
          <rPr>
            <b/>
            <sz val="9"/>
            <color indexed="81"/>
            <rFont val="Tahoma"/>
            <family val="2"/>
          </rPr>
          <t>PAID &amp; EARN</t>
        </r>
        <r>
          <rPr>
            <sz val="9"/>
            <color indexed="81"/>
            <rFont val="Tahoma"/>
            <family val="2"/>
          </rPr>
          <t xml:space="preserve"> trong ô TAG lấy số sentiment nhập vào</t>
        </r>
      </text>
    </comment>
    <comment ref="B61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Filter: chọn platform "</t>
        </r>
        <r>
          <rPr>
            <b/>
            <sz val="9"/>
            <color indexed="81"/>
            <rFont val="Tahoma"/>
            <family val="2"/>
          </rPr>
          <t>Facebook</t>
        </r>
        <r>
          <rPr>
            <sz val="9"/>
            <color indexed="81"/>
            <rFont val="Tahoma"/>
            <charset val="1"/>
          </rPr>
          <t xml:space="preserve">" và 2 tag </t>
        </r>
        <r>
          <rPr>
            <b/>
            <sz val="9"/>
            <color indexed="81"/>
            <rFont val="Tahoma"/>
            <family val="2"/>
          </rPr>
          <t>PAID_PR &amp; EARN _PR</t>
        </r>
        <r>
          <rPr>
            <sz val="9"/>
            <color indexed="81"/>
            <rFont val="Tahoma"/>
            <charset val="1"/>
          </rPr>
          <t xml:space="preserve"> =&gt; lấy số % sentiment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Filter 2tag </t>
        </r>
        <r>
          <rPr>
            <b/>
            <sz val="9"/>
            <color indexed="81"/>
            <rFont val="Tahoma"/>
            <family val="2"/>
          </rPr>
          <t>PAID &amp; EARN</t>
        </r>
        <r>
          <rPr>
            <sz val="9"/>
            <color indexed="81"/>
            <rFont val="Tahoma"/>
            <family val="2"/>
          </rPr>
          <t xml:space="preserve"> trong ô TAG lấy số sentiment nhập vào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SỐ NÀY BẰNG 0 là đúng</t>
        </r>
        <r>
          <rPr>
            <sz val="9"/>
            <color indexed="81"/>
            <rFont val="Tahoma"/>
            <family val="2"/>
          </rPr>
          <t>, KHÁC 0 là SAI.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Filter: platform "</t>
        </r>
        <r>
          <rPr>
            <b/>
            <sz val="9"/>
            <color indexed="81"/>
            <rFont val="Tahoma"/>
            <family val="2"/>
          </rPr>
          <t>Facebook</t>
        </r>
        <r>
          <rPr>
            <sz val="9"/>
            <color indexed="81"/>
            <rFont val="Tahoma"/>
            <family val="2"/>
          </rPr>
          <t>" + tag: "</t>
        </r>
        <r>
          <rPr>
            <b/>
            <sz val="9"/>
            <color indexed="81"/>
            <rFont val="Tahoma"/>
            <family val="2"/>
          </rPr>
          <t>Paid_PR</t>
        </r>
        <r>
          <rPr>
            <sz val="9"/>
            <color indexed="81"/>
            <rFont val="Tahoma"/>
            <family val="2"/>
          </rPr>
          <t>" (phía dưới tag chọn "</t>
        </r>
        <r>
          <rPr>
            <b/>
            <sz val="9"/>
            <color indexed="81"/>
            <rFont val="Tahoma"/>
            <family val="2"/>
          </rPr>
          <t>INCLUDE COMMENT</t>
        </r>
        <r>
          <rPr>
            <sz val="9"/>
            <color indexed="81"/>
            <rFont val="Tahoma"/>
            <family val="2"/>
          </rPr>
          <t xml:space="preserve">"  sẽ ra paid_pr của facebook. Nhập số </t>
        </r>
        <r>
          <rPr>
            <b/>
            <sz val="9"/>
            <color indexed="81"/>
            <rFont val="Tahoma"/>
            <family val="2"/>
          </rPr>
          <t>MENTION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Filter: platform "</t>
        </r>
        <r>
          <rPr>
            <b/>
            <sz val="9"/>
            <color indexed="81"/>
            <rFont val="Tahoma"/>
            <family val="2"/>
          </rPr>
          <t>Facebook</t>
        </r>
        <r>
          <rPr>
            <sz val="9"/>
            <color indexed="81"/>
            <rFont val="Tahoma"/>
            <family val="2"/>
          </rPr>
          <t>" + tag: "</t>
        </r>
        <r>
          <rPr>
            <b/>
            <sz val="9"/>
            <color indexed="81"/>
            <rFont val="Tahoma"/>
            <family val="2"/>
          </rPr>
          <t>Earn_Event</t>
        </r>
        <r>
          <rPr>
            <sz val="9"/>
            <color indexed="81"/>
            <rFont val="Tahoma"/>
            <family val="2"/>
          </rPr>
          <t>" (phía dưới tag chọn "</t>
        </r>
        <r>
          <rPr>
            <b/>
            <sz val="9"/>
            <color indexed="81"/>
            <rFont val="Tahoma"/>
            <family val="2"/>
          </rPr>
          <t>INCLUDE COMMENT</t>
        </r>
        <r>
          <rPr>
            <sz val="9"/>
            <color indexed="81"/>
            <rFont val="Tahoma"/>
            <family val="2"/>
          </rPr>
          <t xml:space="preserve">"  sẽ ra paid_pr của facebook. Nhập số </t>
        </r>
        <r>
          <rPr>
            <b/>
            <sz val="9"/>
            <color indexed="81"/>
            <rFont val="Tahoma"/>
            <family val="2"/>
          </rPr>
          <t>MENTION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Filter: platform "</t>
        </r>
        <r>
          <rPr>
            <b/>
            <sz val="9"/>
            <color indexed="81"/>
            <rFont val="Tahoma"/>
            <family val="2"/>
          </rPr>
          <t>Facebook</t>
        </r>
        <r>
          <rPr>
            <sz val="9"/>
            <color indexed="81"/>
            <rFont val="Tahoma"/>
            <family val="2"/>
          </rPr>
          <t>" + tag: "</t>
        </r>
        <r>
          <rPr>
            <b/>
            <sz val="9"/>
            <color indexed="81"/>
            <rFont val="Tahoma"/>
            <family val="2"/>
          </rPr>
          <t>Paid_PR</t>
        </r>
        <r>
          <rPr>
            <sz val="9"/>
            <color indexed="81"/>
            <rFont val="Tahoma"/>
            <family val="2"/>
          </rPr>
          <t>" (phía dưới tag chọn "</t>
        </r>
        <r>
          <rPr>
            <b/>
            <sz val="9"/>
            <color indexed="81"/>
            <rFont val="Tahoma"/>
            <family val="2"/>
          </rPr>
          <t>INCLUDE COMMENT</t>
        </r>
        <r>
          <rPr>
            <sz val="9"/>
            <color indexed="81"/>
            <rFont val="Tahoma"/>
            <family val="2"/>
          </rPr>
          <t>"  sẽ ra paid_pr của facebook. Nhập số</t>
        </r>
        <r>
          <rPr>
            <b/>
            <sz val="9"/>
            <color indexed="81"/>
            <rFont val="Tahoma"/>
            <family val="2"/>
          </rPr>
          <t xml:space="preserve"> ENGAGEMENT</t>
        </r>
        <r>
          <rPr>
            <sz val="9"/>
            <color indexed="81"/>
            <rFont val="Tahoma"/>
            <family val="2"/>
          </rPr>
          <t xml:space="preserve"> (= TOTAL INTERACTION - POST)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Filter: platform "</t>
        </r>
        <r>
          <rPr>
            <b/>
            <sz val="9"/>
            <color indexed="81"/>
            <rFont val="Tahoma"/>
            <family val="2"/>
          </rPr>
          <t>Facebook</t>
        </r>
        <r>
          <rPr>
            <sz val="9"/>
            <color indexed="81"/>
            <rFont val="Tahoma"/>
            <family val="2"/>
          </rPr>
          <t>" + tag: "</t>
        </r>
        <r>
          <rPr>
            <b/>
            <sz val="9"/>
            <color indexed="81"/>
            <rFont val="Tahoma"/>
            <family val="2"/>
          </rPr>
          <t>Earn_Event</t>
        </r>
        <r>
          <rPr>
            <sz val="9"/>
            <color indexed="81"/>
            <rFont val="Tahoma"/>
            <family val="2"/>
          </rPr>
          <t>" (phía dưới tag chọn "INCLUDE COMMENT"  sẽ ra paid_pr của facebook. Nhập số</t>
        </r>
        <r>
          <rPr>
            <b/>
            <sz val="9"/>
            <color indexed="81"/>
            <rFont val="Tahoma"/>
            <family val="2"/>
          </rPr>
          <t xml:space="preserve"> ENGAGEMENT</t>
        </r>
        <r>
          <rPr>
            <sz val="9"/>
            <color indexed="81"/>
            <rFont val="Tahoma"/>
            <family val="2"/>
          </rPr>
          <t xml:space="preserve"> (=INTERACTION - POST)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Filter 2tag </t>
        </r>
        <r>
          <rPr>
            <b/>
            <sz val="9"/>
            <color indexed="81"/>
            <rFont val="Tahoma"/>
            <family val="2"/>
          </rPr>
          <t>PAID &amp; EARN</t>
        </r>
        <r>
          <rPr>
            <sz val="9"/>
            <color indexed="81"/>
            <rFont val="Tahoma"/>
            <family val="2"/>
          </rPr>
          <t xml:space="preserve"> trong ô TAG lấy số sentiment nhập vào</t>
        </r>
      </text>
    </comment>
    <comment ref="B63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Filter: chọn platform "</t>
        </r>
        <r>
          <rPr>
            <b/>
            <sz val="9"/>
            <color indexed="81"/>
            <rFont val="Tahoma"/>
            <family val="2"/>
          </rPr>
          <t>Facebook</t>
        </r>
        <r>
          <rPr>
            <sz val="9"/>
            <color indexed="81"/>
            <rFont val="Tahoma"/>
            <charset val="1"/>
          </rPr>
          <t xml:space="preserve">" và 2 tag </t>
        </r>
        <r>
          <rPr>
            <b/>
            <sz val="9"/>
            <color indexed="81"/>
            <rFont val="Tahoma"/>
            <family val="2"/>
          </rPr>
          <t>PAID_PR &amp; EARN _PR</t>
        </r>
        <r>
          <rPr>
            <sz val="9"/>
            <color indexed="81"/>
            <rFont val="Tahoma"/>
            <charset val="1"/>
          </rPr>
          <t xml:space="preserve"> =&gt; lấy số % sentiment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Filter 2tag </t>
        </r>
        <r>
          <rPr>
            <b/>
            <sz val="9"/>
            <color indexed="81"/>
            <rFont val="Tahoma"/>
            <family val="2"/>
          </rPr>
          <t>PAID &amp; EARN</t>
        </r>
        <r>
          <rPr>
            <sz val="9"/>
            <color indexed="81"/>
            <rFont val="Tahoma"/>
            <family val="2"/>
          </rPr>
          <t xml:space="preserve"> trong ô TAG lấy số sentiment nhập vào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SỐ NÀY BẰNG 0 là đúng</t>
        </r>
        <r>
          <rPr>
            <sz val="9"/>
            <color indexed="81"/>
            <rFont val="Tahoma"/>
            <family val="2"/>
          </rPr>
          <t>, KHÁC 0 là SAI.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Filter: platform "</t>
        </r>
        <r>
          <rPr>
            <b/>
            <sz val="9"/>
            <color indexed="81"/>
            <rFont val="Tahoma"/>
            <family val="2"/>
          </rPr>
          <t>Facebook</t>
        </r>
        <r>
          <rPr>
            <sz val="9"/>
            <color indexed="81"/>
            <rFont val="Tahoma"/>
            <family val="2"/>
          </rPr>
          <t>" + tag: "</t>
        </r>
        <r>
          <rPr>
            <b/>
            <sz val="9"/>
            <color indexed="81"/>
            <rFont val="Tahoma"/>
            <family val="2"/>
          </rPr>
          <t>Paid_PR</t>
        </r>
        <r>
          <rPr>
            <sz val="9"/>
            <color indexed="81"/>
            <rFont val="Tahoma"/>
            <family val="2"/>
          </rPr>
          <t>" (phía dưới tag chọn "</t>
        </r>
        <r>
          <rPr>
            <b/>
            <sz val="9"/>
            <color indexed="81"/>
            <rFont val="Tahoma"/>
            <family val="2"/>
          </rPr>
          <t>INCLUDE COMMENT</t>
        </r>
        <r>
          <rPr>
            <sz val="9"/>
            <color indexed="81"/>
            <rFont val="Tahoma"/>
            <family val="2"/>
          </rPr>
          <t xml:space="preserve">"  sẽ ra paid_pr của facebook. Nhập số </t>
        </r>
        <r>
          <rPr>
            <b/>
            <sz val="9"/>
            <color indexed="81"/>
            <rFont val="Tahoma"/>
            <family val="2"/>
          </rPr>
          <t>MENTION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Filter: platform "</t>
        </r>
        <r>
          <rPr>
            <b/>
            <sz val="9"/>
            <color indexed="81"/>
            <rFont val="Tahoma"/>
            <family val="2"/>
          </rPr>
          <t>Facebook</t>
        </r>
        <r>
          <rPr>
            <sz val="9"/>
            <color indexed="81"/>
            <rFont val="Tahoma"/>
            <family val="2"/>
          </rPr>
          <t>" + tag: "</t>
        </r>
        <r>
          <rPr>
            <b/>
            <sz val="9"/>
            <color indexed="81"/>
            <rFont val="Tahoma"/>
            <family val="2"/>
          </rPr>
          <t>Earn_Event</t>
        </r>
        <r>
          <rPr>
            <sz val="9"/>
            <color indexed="81"/>
            <rFont val="Tahoma"/>
            <family val="2"/>
          </rPr>
          <t>" (phía dưới tag chọn "</t>
        </r>
        <r>
          <rPr>
            <b/>
            <sz val="9"/>
            <color indexed="81"/>
            <rFont val="Tahoma"/>
            <family val="2"/>
          </rPr>
          <t>INCLUDE COMMENT</t>
        </r>
        <r>
          <rPr>
            <sz val="9"/>
            <color indexed="81"/>
            <rFont val="Tahoma"/>
            <family val="2"/>
          </rPr>
          <t xml:space="preserve">"  sẽ ra paid_pr của facebook. Nhập số </t>
        </r>
        <r>
          <rPr>
            <b/>
            <sz val="9"/>
            <color indexed="81"/>
            <rFont val="Tahoma"/>
            <family val="2"/>
          </rPr>
          <t>MENTION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Filter: platform "</t>
        </r>
        <r>
          <rPr>
            <b/>
            <sz val="9"/>
            <color indexed="81"/>
            <rFont val="Tahoma"/>
            <family val="2"/>
          </rPr>
          <t>Facebook</t>
        </r>
        <r>
          <rPr>
            <sz val="9"/>
            <color indexed="81"/>
            <rFont val="Tahoma"/>
            <family val="2"/>
          </rPr>
          <t>" + tag: "</t>
        </r>
        <r>
          <rPr>
            <b/>
            <sz val="9"/>
            <color indexed="81"/>
            <rFont val="Tahoma"/>
            <family val="2"/>
          </rPr>
          <t>Paid_PR</t>
        </r>
        <r>
          <rPr>
            <sz val="9"/>
            <color indexed="81"/>
            <rFont val="Tahoma"/>
            <family val="2"/>
          </rPr>
          <t>" (phía dưới tag chọn "</t>
        </r>
        <r>
          <rPr>
            <b/>
            <sz val="9"/>
            <color indexed="81"/>
            <rFont val="Tahoma"/>
            <family val="2"/>
          </rPr>
          <t>INCLUDE COMMENT</t>
        </r>
        <r>
          <rPr>
            <sz val="9"/>
            <color indexed="81"/>
            <rFont val="Tahoma"/>
            <family val="2"/>
          </rPr>
          <t>"  sẽ ra paid_pr của facebook. Nhập số</t>
        </r>
        <r>
          <rPr>
            <b/>
            <sz val="9"/>
            <color indexed="81"/>
            <rFont val="Tahoma"/>
            <family val="2"/>
          </rPr>
          <t xml:space="preserve"> ENGAGEMENT</t>
        </r>
        <r>
          <rPr>
            <sz val="9"/>
            <color indexed="81"/>
            <rFont val="Tahoma"/>
            <family val="2"/>
          </rPr>
          <t xml:space="preserve"> (= TOTAL INTERACTION - POST)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Filter: platform "</t>
        </r>
        <r>
          <rPr>
            <b/>
            <sz val="9"/>
            <color indexed="81"/>
            <rFont val="Tahoma"/>
            <family val="2"/>
          </rPr>
          <t>Facebook</t>
        </r>
        <r>
          <rPr>
            <sz val="9"/>
            <color indexed="81"/>
            <rFont val="Tahoma"/>
            <family val="2"/>
          </rPr>
          <t>" + tag: "</t>
        </r>
        <r>
          <rPr>
            <b/>
            <sz val="9"/>
            <color indexed="81"/>
            <rFont val="Tahoma"/>
            <family val="2"/>
          </rPr>
          <t>Earn_Event</t>
        </r>
        <r>
          <rPr>
            <sz val="9"/>
            <color indexed="81"/>
            <rFont val="Tahoma"/>
            <family val="2"/>
          </rPr>
          <t>" (phía dưới tag chọn "INCLUDE COMMENT"  sẽ ra paid_pr của facebook. Nhập số</t>
        </r>
        <r>
          <rPr>
            <b/>
            <sz val="9"/>
            <color indexed="81"/>
            <rFont val="Tahoma"/>
            <family val="2"/>
          </rPr>
          <t xml:space="preserve"> ENGAGEMENT</t>
        </r>
        <r>
          <rPr>
            <sz val="9"/>
            <color indexed="81"/>
            <rFont val="Tahoma"/>
            <family val="2"/>
          </rPr>
          <t xml:space="preserve"> (=INTERACTION - POST)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Filter 2tag </t>
        </r>
        <r>
          <rPr>
            <b/>
            <sz val="9"/>
            <color indexed="81"/>
            <rFont val="Tahoma"/>
            <family val="2"/>
          </rPr>
          <t>PAID &amp; EARN</t>
        </r>
        <r>
          <rPr>
            <sz val="9"/>
            <color indexed="81"/>
            <rFont val="Tahoma"/>
            <family val="2"/>
          </rPr>
          <t xml:space="preserve"> trong ô TAG lấy số sentiment nhập vào</t>
        </r>
      </text>
    </comment>
    <comment ref="B63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Filter: chọn platform "</t>
        </r>
        <r>
          <rPr>
            <b/>
            <sz val="9"/>
            <color indexed="81"/>
            <rFont val="Tahoma"/>
            <family val="2"/>
          </rPr>
          <t>Facebook</t>
        </r>
        <r>
          <rPr>
            <sz val="9"/>
            <color indexed="81"/>
            <rFont val="Tahoma"/>
            <charset val="1"/>
          </rPr>
          <t xml:space="preserve">" và 2 tag </t>
        </r>
        <r>
          <rPr>
            <b/>
            <sz val="9"/>
            <color indexed="81"/>
            <rFont val="Tahoma"/>
            <family val="2"/>
          </rPr>
          <t>PAID_PR &amp; EARN _PR</t>
        </r>
        <r>
          <rPr>
            <sz val="9"/>
            <color indexed="81"/>
            <rFont val="Tahoma"/>
            <charset val="1"/>
          </rPr>
          <t xml:space="preserve"> =&gt; lấy số % sentiment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Filter 2tag </t>
        </r>
        <r>
          <rPr>
            <b/>
            <sz val="9"/>
            <color indexed="81"/>
            <rFont val="Tahoma"/>
            <family val="2"/>
          </rPr>
          <t>PAID &amp; EARN</t>
        </r>
        <r>
          <rPr>
            <sz val="9"/>
            <color indexed="81"/>
            <rFont val="Tahoma"/>
            <family val="2"/>
          </rPr>
          <t xml:space="preserve"> trong ô TAG lấy số sentiment nhập vào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SỐ NÀY BẰNG 0 là đúng</t>
        </r>
        <r>
          <rPr>
            <sz val="9"/>
            <color indexed="81"/>
            <rFont val="Tahoma"/>
            <family val="2"/>
          </rPr>
          <t>, KHÁC 0 là SAI.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Filter: platform "</t>
        </r>
        <r>
          <rPr>
            <b/>
            <sz val="9"/>
            <color indexed="81"/>
            <rFont val="Tahoma"/>
            <family val="2"/>
          </rPr>
          <t>Facebook</t>
        </r>
        <r>
          <rPr>
            <sz val="9"/>
            <color indexed="81"/>
            <rFont val="Tahoma"/>
            <family val="2"/>
          </rPr>
          <t>" + tag: "</t>
        </r>
        <r>
          <rPr>
            <b/>
            <sz val="9"/>
            <color indexed="81"/>
            <rFont val="Tahoma"/>
            <family val="2"/>
          </rPr>
          <t>Paid_PR</t>
        </r>
        <r>
          <rPr>
            <sz val="9"/>
            <color indexed="81"/>
            <rFont val="Tahoma"/>
            <family val="2"/>
          </rPr>
          <t>" (phía dưới tag chọn "</t>
        </r>
        <r>
          <rPr>
            <b/>
            <sz val="9"/>
            <color indexed="81"/>
            <rFont val="Tahoma"/>
            <family val="2"/>
          </rPr>
          <t>INCLUDE COMMENT</t>
        </r>
        <r>
          <rPr>
            <sz val="9"/>
            <color indexed="81"/>
            <rFont val="Tahoma"/>
            <family val="2"/>
          </rPr>
          <t xml:space="preserve">"  sẽ ra paid_pr của facebook. Nhập số </t>
        </r>
        <r>
          <rPr>
            <b/>
            <sz val="9"/>
            <color indexed="81"/>
            <rFont val="Tahoma"/>
            <family val="2"/>
          </rPr>
          <t>MENTION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Filter: platform "</t>
        </r>
        <r>
          <rPr>
            <b/>
            <sz val="9"/>
            <color indexed="81"/>
            <rFont val="Tahoma"/>
            <family val="2"/>
          </rPr>
          <t>Facebook</t>
        </r>
        <r>
          <rPr>
            <sz val="9"/>
            <color indexed="81"/>
            <rFont val="Tahoma"/>
            <family val="2"/>
          </rPr>
          <t>" + tag: "</t>
        </r>
        <r>
          <rPr>
            <b/>
            <sz val="9"/>
            <color indexed="81"/>
            <rFont val="Tahoma"/>
            <family val="2"/>
          </rPr>
          <t>Earn_Event</t>
        </r>
        <r>
          <rPr>
            <sz val="9"/>
            <color indexed="81"/>
            <rFont val="Tahoma"/>
            <family val="2"/>
          </rPr>
          <t>" (phía dưới tag chọn "</t>
        </r>
        <r>
          <rPr>
            <b/>
            <sz val="9"/>
            <color indexed="81"/>
            <rFont val="Tahoma"/>
            <family val="2"/>
          </rPr>
          <t>INCLUDE COMMENT</t>
        </r>
        <r>
          <rPr>
            <sz val="9"/>
            <color indexed="81"/>
            <rFont val="Tahoma"/>
            <family val="2"/>
          </rPr>
          <t xml:space="preserve">"  sẽ ra paid_pr của facebook. Nhập số </t>
        </r>
        <r>
          <rPr>
            <b/>
            <sz val="9"/>
            <color indexed="81"/>
            <rFont val="Tahoma"/>
            <family val="2"/>
          </rPr>
          <t>MENTION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Filter: platform "</t>
        </r>
        <r>
          <rPr>
            <b/>
            <sz val="9"/>
            <color indexed="81"/>
            <rFont val="Tahoma"/>
            <family val="2"/>
          </rPr>
          <t>Facebook</t>
        </r>
        <r>
          <rPr>
            <sz val="9"/>
            <color indexed="81"/>
            <rFont val="Tahoma"/>
            <family val="2"/>
          </rPr>
          <t>" + tag: "</t>
        </r>
        <r>
          <rPr>
            <b/>
            <sz val="9"/>
            <color indexed="81"/>
            <rFont val="Tahoma"/>
            <family val="2"/>
          </rPr>
          <t>Paid_PR</t>
        </r>
        <r>
          <rPr>
            <sz val="9"/>
            <color indexed="81"/>
            <rFont val="Tahoma"/>
            <family val="2"/>
          </rPr>
          <t>" (phía dưới tag chọn "</t>
        </r>
        <r>
          <rPr>
            <b/>
            <sz val="9"/>
            <color indexed="81"/>
            <rFont val="Tahoma"/>
            <family val="2"/>
          </rPr>
          <t>INCLUDE COMMENT</t>
        </r>
        <r>
          <rPr>
            <sz val="9"/>
            <color indexed="81"/>
            <rFont val="Tahoma"/>
            <family val="2"/>
          </rPr>
          <t>"  sẽ ra paid_pr của facebook. Nhập số</t>
        </r>
        <r>
          <rPr>
            <b/>
            <sz val="9"/>
            <color indexed="81"/>
            <rFont val="Tahoma"/>
            <family val="2"/>
          </rPr>
          <t xml:space="preserve"> ENGAGEMENT</t>
        </r>
        <r>
          <rPr>
            <sz val="9"/>
            <color indexed="81"/>
            <rFont val="Tahoma"/>
            <family val="2"/>
          </rPr>
          <t xml:space="preserve"> (= TOTAL INTERACTION - POST)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Filter: platform "</t>
        </r>
        <r>
          <rPr>
            <b/>
            <sz val="9"/>
            <color indexed="81"/>
            <rFont val="Tahoma"/>
            <family val="2"/>
          </rPr>
          <t>Facebook</t>
        </r>
        <r>
          <rPr>
            <sz val="9"/>
            <color indexed="81"/>
            <rFont val="Tahoma"/>
            <family val="2"/>
          </rPr>
          <t>" + tag: "</t>
        </r>
        <r>
          <rPr>
            <b/>
            <sz val="9"/>
            <color indexed="81"/>
            <rFont val="Tahoma"/>
            <family val="2"/>
          </rPr>
          <t>Earn_Event</t>
        </r>
        <r>
          <rPr>
            <sz val="9"/>
            <color indexed="81"/>
            <rFont val="Tahoma"/>
            <family val="2"/>
          </rPr>
          <t>" (phía dưới tag chọn "INCLUDE COMMENT"  sẽ ra paid_pr của facebook. Nhập số</t>
        </r>
        <r>
          <rPr>
            <b/>
            <sz val="9"/>
            <color indexed="81"/>
            <rFont val="Tahoma"/>
            <family val="2"/>
          </rPr>
          <t xml:space="preserve"> ENGAGEMENT</t>
        </r>
        <r>
          <rPr>
            <sz val="9"/>
            <color indexed="81"/>
            <rFont val="Tahoma"/>
            <family val="2"/>
          </rPr>
          <t xml:space="preserve"> (=INTERACTION - POST)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Filter 2tag </t>
        </r>
        <r>
          <rPr>
            <b/>
            <sz val="9"/>
            <color indexed="81"/>
            <rFont val="Tahoma"/>
            <family val="2"/>
          </rPr>
          <t>PAID &amp; EARN</t>
        </r>
        <r>
          <rPr>
            <sz val="9"/>
            <color indexed="81"/>
            <rFont val="Tahoma"/>
            <family val="2"/>
          </rPr>
          <t xml:space="preserve"> trong ô TAG lấy số sentiment nhập vào</t>
        </r>
      </text>
    </comment>
    <comment ref="B63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Filter: chọn platform "</t>
        </r>
        <r>
          <rPr>
            <b/>
            <sz val="9"/>
            <color indexed="81"/>
            <rFont val="Tahoma"/>
            <family val="2"/>
          </rPr>
          <t>Facebook</t>
        </r>
        <r>
          <rPr>
            <sz val="9"/>
            <color indexed="81"/>
            <rFont val="Tahoma"/>
            <charset val="1"/>
          </rPr>
          <t xml:space="preserve">" và 2 tag </t>
        </r>
        <r>
          <rPr>
            <b/>
            <sz val="9"/>
            <color indexed="81"/>
            <rFont val="Tahoma"/>
            <family val="2"/>
          </rPr>
          <t>PAID_PR &amp; EARN _PR</t>
        </r>
        <r>
          <rPr>
            <sz val="9"/>
            <color indexed="81"/>
            <rFont val="Tahoma"/>
            <charset val="1"/>
          </rPr>
          <t xml:space="preserve"> =&gt; lấy số % sentiment</t>
        </r>
      </text>
    </comment>
  </commentList>
</comments>
</file>

<file path=xl/sharedStrings.xml><?xml version="1.0" encoding="utf-8"?>
<sst xmlns="http://schemas.openxmlformats.org/spreadsheetml/2006/main" count="2353" uniqueCount="88">
  <si>
    <t>Online PR</t>
  </si>
  <si>
    <t>Event</t>
  </si>
  <si>
    <t>Sponsor</t>
  </si>
  <si>
    <t>KOL</t>
  </si>
  <si>
    <t>External</t>
  </si>
  <si>
    <t>Facebook</t>
  </si>
  <si>
    <t>Ecommerce</t>
  </si>
  <si>
    <t>Forum</t>
  </si>
  <si>
    <t>Youtube</t>
  </si>
  <si>
    <t>News</t>
  </si>
  <si>
    <t>STT</t>
  </si>
  <si>
    <t>Mention</t>
  </si>
  <si>
    <t>Sentiment</t>
  </si>
  <si>
    <t xml:space="preserve">1 kênh </t>
  </si>
  <si>
    <t>paid + earn</t>
  </si>
  <si>
    <t>sentiment</t>
  </si>
  <si>
    <t>theo platform</t>
  </si>
  <si>
    <t>5 kênh thì chọn 10 tags</t>
  </si>
  <si>
    <t>Positive</t>
  </si>
  <si>
    <t>Negative</t>
  </si>
  <si>
    <t>Neutral</t>
  </si>
  <si>
    <t>Platform</t>
  </si>
  <si>
    <t xml:space="preserve">
39.2%</t>
  </si>
  <si>
    <t xml:space="preserve">
68.2%</t>
  </si>
  <si>
    <t>Paid</t>
  </si>
  <si>
    <t>Earn</t>
  </si>
  <si>
    <t xml:space="preserve">Online PR </t>
  </si>
  <si>
    <t>Bảng 3: theo mentions</t>
  </si>
  <si>
    <t>Bảng 1</t>
  </si>
  <si>
    <t>Bảng 2</t>
  </si>
  <si>
    <t>Engagement</t>
  </si>
  <si>
    <t>Engegament</t>
  </si>
  <si>
    <t>Total</t>
  </si>
  <si>
    <t>Sponsor Content</t>
  </si>
  <si>
    <t>KOLs/Influencerces</t>
  </si>
  <si>
    <t>External Social Paid Content</t>
  </si>
  <si>
    <t>New</t>
  </si>
  <si>
    <t>Paid %</t>
  </si>
  <si>
    <t>Earn %</t>
  </si>
  <si>
    <t xml:space="preserve"> </t>
  </si>
  <si>
    <t>POSITIVE</t>
  </si>
  <si>
    <t>NEGATIVE</t>
  </si>
  <si>
    <t>NEUTRAL</t>
  </si>
  <si>
    <t>Earned</t>
  </si>
  <si>
    <t>Online</t>
  </si>
  <si>
    <t>TỔNG CỘNG</t>
  </si>
  <si>
    <t>TỔNG</t>
  </si>
  <si>
    <t>TỔNG THEO TỪNG KÊNH</t>
  </si>
  <si>
    <t>TỔNG PAID- TỔNG EARN THEO TỪNG KÊNH</t>
  </si>
  <si>
    <t>SLIDE ĐẦU: BIỂU ĐỒ TRÒN  THEO MENTION</t>
  </si>
  <si>
    <t>SLIDE ĐẦU: BIỂU ĐỒ THANH  THEO MENTION</t>
  </si>
  <si>
    <t>SENTIMENT BY MENTION</t>
  </si>
  <si>
    <t>BIỂU ĐỒ TRÒN PAID EARN DÒNG 2</t>
  </si>
  <si>
    <t>BIỂU ĐỒ CỘT PAID EARN DÒNG 2</t>
  </si>
  <si>
    <t>BIỂU ĐỒ TRÒN PAID EARN DÒNG 1</t>
  </si>
  <si>
    <t>EVENT</t>
  </si>
  <si>
    <t>SPONSOR</t>
  </si>
  <si>
    <t>EXTERNAL</t>
  </si>
  <si>
    <t>BIỂU ĐỒ CỘT PAID EARN DÒNG 1</t>
  </si>
  <si>
    <t>MENTION</t>
  </si>
  <si>
    <t>ENGAGEMNET</t>
  </si>
  <si>
    <t>TRÒN</t>
  </si>
  <si>
    <t>BIỂU ĐỒ THANH</t>
  </si>
  <si>
    <t xml:space="preserve">NHẬP % CHO BIỂU ĐỒ THANH </t>
  </si>
  <si>
    <t>PLATFORM</t>
  </si>
  <si>
    <t>2431445)</t>
  </si>
  <si>
    <t>Sponsored</t>
  </si>
  <si>
    <t>Influencerces</t>
  </si>
  <si>
    <t>External Social</t>
  </si>
  <si>
    <t>Tổng</t>
  </si>
  <si>
    <t>ONLINE PR</t>
  </si>
  <si>
    <t>INFLUENCERS</t>
  </si>
  <si>
    <t>EXTERNAL SOCIAL</t>
  </si>
  <si>
    <t>SPONSORED</t>
  </si>
  <si>
    <t>TỔNG THEO PLATFORM</t>
  </si>
  <si>
    <t>SLIDE ĐẦU TIÊN: DÒNG 1 MENTION</t>
  </si>
  <si>
    <t>SLIDE ĐẦU TIÊN: DÒNG 2 ENGAGEMENT</t>
  </si>
  <si>
    <t>Biểu đồ tròn ở dòng đầu tiên</t>
  </si>
  <si>
    <t>SLIDE ĐẦU TIÊN: DÒNG 3 SENTIMENT</t>
  </si>
  <si>
    <t>SLIDE SUMMARY</t>
  </si>
  <si>
    <t>ONLINE PR (PAID_PR; EARN_ONLINE PR)</t>
  </si>
  <si>
    <t>INFLUENCER</t>
  </si>
  <si>
    <t xml:space="preserve">Sentiment </t>
  </si>
  <si>
    <t>Influencer</t>
  </si>
  <si>
    <t>SLIDE ĐẦU TIÊN: DÒNG 3 SENTIMENT - BIỂU ĐỒ TRÒN</t>
  </si>
  <si>
    <t>SLIDE ĐẦU TIÊN: DÒNG 3 SENTIMENT - BIỂU ĐỒ THANH</t>
  </si>
  <si>
    <t>SLIDE THỨ 2: BIỂU ĐỒ MIỀN THEO PLATFORM</t>
  </si>
  <si>
    <t>SLIDE 3: TREND LINE = SLIDE 2: ALL PLATFORM)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</si>
</sst>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F0000"/>
      <name val="Arial"/>
      <family val="2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sz val="15"/>
      <color rgb="FF0070C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rgb="FF0070C0"/>
      <name val="Arial"/>
      <family val="2"/>
    </font>
    <font>
      <b/>
      <sz val="20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5"/>
      <color rgb="FFFF0000"/>
      <name val="Arial"/>
      <family val="2"/>
    </font>
    <font>
      <sz val="15"/>
      <color theme="1"/>
      <name val="Arial"/>
      <family val="2"/>
    </font>
    <font>
      <b/>
      <sz val="15"/>
      <color theme="0"/>
      <name val="Arial"/>
      <family val="2"/>
    </font>
    <font>
      <b/>
      <sz val="15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0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6" xfId="0" applyBorder="1"/>
    <xf numFmtId="0" fontId="0" fillId="0" borderId="0" xfId="0" applyBorder="1"/>
    <xf numFmtId="0" fontId="0" fillId="0" borderId="5" xfId="0" applyBorder="1"/>
    <xf numFmtId="10" fontId="0" fillId="0" borderId="6" xfId="0" applyNumberFormat="1" applyBorder="1"/>
    <xf numFmtId="9" fontId="0" fillId="0" borderId="6" xfId="0" applyNumberFormat="1" applyBorder="1"/>
    <xf numFmtId="0" fontId="0" fillId="0" borderId="6" xfId="0" applyBorder="1" applyAlignment="1">
      <alignment horizontal="right" wrapText="1"/>
    </xf>
    <xf numFmtId="0" fontId="0" fillId="0" borderId="0" xfId="0" applyBorder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/>
    <xf numFmtId="0" fontId="0" fillId="0" borderId="1" xfId="0" applyBorder="1"/>
    <xf numFmtId="0" fontId="0" fillId="0" borderId="1" xfId="0" applyBorder="1"/>
    <xf numFmtId="164" fontId="0" fillId="0" borderId="1" xfId="1" applyNumberFormat="1" applyFont="1" applyBorder="1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0" fontId="0" fillId="2" borderId="1" xfId="0" applyFill="1" applyBorder="1"/>
    <xf numFmtId="0" fontId="1" fillId="0" borderId="0" xfId="0" applyFont="1" applyAlignment="1">
      <alignment horizontal="center"/>
    </xf>
    <xf numFmtId="0" fontId="0" fillId="0" borderId="0" xfId="0"/>
    <xf numFmtId="0" fontId="0" fillId="0" borderId="1" xfId="0" applyBorder="1"/>
    <xf numFmtId="165" fontId="5" fillId="4" borderId="1" xfId="2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1" fillId="4" borderId="1" xfId="2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164" fontId="0" fillId="0" borderId="1" xfId="1" applyNumberFormat="1" applyFont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/>
    </xf>
    <xf numFmtId="164" fontId="0" fillId="8" borderId="1" xfId="1" applyNumberFormat="1" applyFont="1" applyFill="1" applyBorder="1"/>
    <xf numFmtId="0" fontId="1" fillId="7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0" fillId="2" borderId="0" xfId="0" applyFill="1" applyBorder="1"/>
    <xf numFmtId="165" fontId="1" fillId="4" borderId="0" xfId="2" applyNumberFormat="1" applyFont="1" applyFill="1" applyBorder="1" applyAlignment="1">
      <alignment vertical="center" wrapText="1"/>
    </xf>
    <xf numFmtId="165" fontId="5" fillId="4" borderId="0" xfId="2" applyNumberFormat="1" applyFont="1" applyFill="1" applyBorder="1" applyAlignment="1">
      <alignment vertical="center" wrapText="1"/>
    </xf>
    <xf numFmtId="0" fontId="0" fillId="0" borderId="0" xfId="0" applyFill="1" applyBorder="1"/>
    <xf numFmtId="164" fontId="0" fillId="0" borderId="0" xfId="1" applyNumberFormat="1" applyFont="1" applyFill="1" applyBorder="1"/>
    <xf numFmtId="0" fontId="0" fillId="2" borderId="6" xfId="0" applyFill="1" applyBorder="1"/>
    <xf numFmtId="165" fontId="1" fillId="4" borderId="6" xfId="2" applyNumberFormat="1" applyFont="1" applyFill="1" applyBorder="1" applyAlignment="1">
      <alignment vertical="center" wrapText="1"/>
    </xf>
    <xf numFmtId="165" fontId="5" fillId="4" borderId="6" xfId="2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5" fontId="1" fillId="0" borderId="0" xfId="2" applyNumberFormat="1" applyFont="1" applyFill="1" applyBorder="1" applyAlignment="1">
      <alignment vertical="center" wrapText="1"/>
    </xf>
    <xf numFmtId="165" fontId="5" fillId="0" borderId="0" xfId="2" applyNumberFormat="1" applyFont="1" applyFill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4" fontId="0" fillId="0" borderId="1" xfId="1" applyNumberFormat="1" applyFont="1" applyFill="1" applyBorder="1" applyAlignment="1">
      <alignment horizontal="center" vertical="center" wrapText="1"/>
    </xf>
    <xf numFmtId="0" fontId="0" fillId="0" borderId="0" xfId="0" applyFill="1"/>
    <xf numFmtId="0" fontId="5" fillId="0" borderId="0" xfId="0" applyFont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164" fontId="0" fillId="9" borderId="1" xfId="1" applyNumberFormat="1" applyFont="1" applyFill="1" applyBorder="1"/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1" fillId="0" borderId="0" xfId="0" applyFont="1" applyFill="1" applyBorder="1"/>
    <xf numFmtId="164" fontId="1" fillId="0" borderId="0" xfId="1" applyNumberFormat="1" applyFont="1" applyFill="1" applyBorder="1"/>
    <xf numFmtId="10" fontId="0" fillId="0" borderId="1" xfId="0" applyNumberFormat="1" applyBorder="1"/>
    <xf numFmtId="1" fontId="0" fillId="0" borderId="1" xfId="0" applyNumberFormat="1" applyBorder="1"/>
    <xf numFmtId="0" fontId="1" fillId="7" borderId="1" xfId="0" applyFont="1" applyFill="1" applyBorder="1"/>
    <xf numFmtId="1" fontId="0" fillId="7" borderId="1" xfId="0" applyNumberFormat="1" applyFill="1" applyBorder="1"/>
    <xf numFmtId="164" fontId="0" fillId="0" borderId="1" xfId="0" applyNumberFormat="1" applyBorder="1"/>
    <xf numFmtId="164" fontId="0" fillId="7" borderId="1" xfId="0" applyNumberFormat="1" applyFill="1" applyBorder="1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0" fillId="0" borderId="0" xfId="1" applyNumberFormat="1" applyFont="1" applyAlignment="1">
      <alignment vertical="center" wrapText="1"/>
    </xf>
    <xf numFmtId="1" fontId="7" fillId="0" borderId="0" xfId="0" applyNumberFormat="1" applyFont="1" applyBorder="1" applyAlignment="1">
      <alignment vertical="center" wrapText="1"/>
    </xf>
    <xf numFmtId="1" fontId="7" fillId="8" borderId="0" xfId="1" applyNumberFormat="1" applyFont="1" applyFill="1" applyBorder="1"/>
    <xf numFmtId="1" fontId="7" fillId="0" borderId="5" xfId="0" applyNumberFormat="1" applyFont="1" applyBorder="1" applyAlignment="1"/>
    <xf numFmtId="1" fontId="7" fillId="9" borderId="0" xfId="1" applyNumberFormat="1" applyFont="1" applyFill="1" applyBorder="1"/>
    <xf numFmtId="1" fontId="7" fillId="0" borderId="0" xfId="0" applyNumberFormat="1" applyFont="1" applyFill="1" applyBorder="1"/>
    <xf numFmtId="0" fontId="6" fillId="0" borderId="1" xfId="0" applyFont="1" applyBorder="1"/>
    <xf numFmtId="1" fontId="7" fillId="0" borderId="0" xfId="0" applyNumberFormat="1" applyFont="1" applyBorder="1" applyAlignment="1"/>
    <xf numFmtId="1" fontId="7" fillId="2" borderId="0" xfId="0" applyNumberFormat="1" applyFont="1" applyFill="1" applyBorder="1" applyAlignment="1"/>
    <xf numFmtId="1" fontId="0" fillId="0" borderId="1" xfId="1" applyNumberFormat="1" applyFont="1" applyFill="1" applyBorder="1" applyAlignment="1">
      <alignment horizontal="center" vertical="center" wrapText="1"/>
    </xf>
    <xf numFmtId="1" fontId="0" fillId="0" borderId="0" xfId="1" applyNumberFormat="1" applyFont="1"/>
    <xf numFmtId="1" fontId="1" fillId="0" borderId="0" xfId="1" applyNumberFormat="1" applyFont="1" applyAlignment="1">
      <alignment vertical="center" wrapText="1"/>
    </xf>
    <xf numFmtId="164" fontId="0" fillId="0" borderId="0" xfId="0" applyNumberFormat="1"/>
    <xf numFmtId="0" fontId="0" fillId="4" borderId="0" xfId="0" applyFill="1"/>
    <xf numFmtId="0" fontId="1" fillId="4" borderId="1" xfId="0" applyFont="1" applyFill="1" applyBorder="1"/>
    <xf numFmtId="164" fontId="0" fillId="4" borderId="1" xfId="1" applyNumberFormat="1" applyFont="1" applyFill="1" applyBorder="1"/>
    <xf numFmtId="0" fontId="0" fillId="4" borderId="1" xfId="0" applyFill="1" applyBorder="1"/>
    <xf numFmtId="0" fontId="0" fillId="9" borderId="0" xfId="0" applyFill="1"/>
    <xf numFmtId="0" fontId="1" fillId="9" borderId="1" xfId="0" applyFont="1" applyFill="1" applyBorder="1"/>
    <xf numFmtId="0" fontId="0" fillId="9" borderId="0" xfId="0" applyFill="1" applyBorder="1"/>
    <xf numFmtId="0" fontId="0" fillId="9" borderId="1" xfId="0" applyFill="1" applyBorder="1"/>
    <xf numFmtId="0" fontId="7" fillId="9" borderId="0" xfId="0" applyFont="1" applyFill="1" applyBorder="1"/>
    <xf numFmtId="0" fontId="7" fillId="9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2" fillId="10" borderId="1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10" fillId="10" borderId="11" xfId="0" applyFont="1" applyFill="1" applyBorder="1"/>
    <xf numFmtId="0" fontId="12" fillId="10" borderId="11" xfId="0" applyFont="1" applyFill="1" applyBorder="1"/>
    <xf numFmtId="0" fontId="13" fillId="0" borderId="0" xfId="0" applyFont="1" applyFill="1"/>
    <xf numFmtId="0" fontId="14" fillId="0" borderId="0" xfId="0" applyFont="1" applyFill="1"/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0" borderId="1" xfId="0" applyFont="1" applyFill="1" applyBorder="1"/>
    <xf numFmtId="0" fontId="13" fillId="0" borderId="0" xfId="0" applyFont="1" applyFill="1" applyBorder="1"/>
    <xf numFmtId="0" fontId="13" fillId="0" borderId="1" xfId="0" applyFont="1" applyFill="1" applyBorder="1"/>
    <xf numFmtId="0" fontId="15" fillId="10" borderId="11" xfId="0" applyFont="1" applyFill="1" applyBorder="1"/>
    <xf numFmtId="0" fontId="18" fillId="10" borderId="11" xfId="0" applyFont="1" applyFill="1" applyBorder="1"/>
    <xf numFmtId="0" fontId="13" fillId="0" borderId="1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14" fillId="0" borderId="0" xfId="0" applyFont="1" applyFill="1" applyBorder="1"/>
    <xf numFmtId="164" fontId="14" fillId="0" borderId="0" xfId="1" applyNumberFormat="1" applyFont="1" applyFill="1" applyBorder="1"/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" fontId="13" fillId="0" borderId="1" xfId="0" applyNumberFormat="1" applyFont="1" applyFill="1" applyBorder="1"/>
    <xf numFmtId="0" fontId="13" fillId="11" borderId="1" xfId="0" applyFont="1" applyFill="1" applyBorder="1"/>
    <xf numFmtId="0" fontId="13" fillId="11" borderId="2" xfId="0" applyFont="1" applyFill="1" applyBorder="1"/>
    <xf numFmtId="164" fontId="15" fillId="10" borderId="11" xfId="1" applyNumberFormat="1" applyFont="1" applyFill="1" applyBorder="1"/>
    <xf numFmtId="0" fontId="19" fillId="11" borderId="1" xfId="0" applyFont="1" applyFill="1" applyBorder="1"/>
    <xf numFmtId="0" fontId="14" fillId="11" borderId="8" xfId="0" applyFont="1" applyFill="1" applyBorder="1" applyAlignment="1">
      <alignment horizontal="center" vertical="center"/>
    </xf>
    <xf numFmtId="0" fontId="14" fillId="11" borderId="12" xfId="0" applyFont="1" applyFill="1" applyBorder="1" applyAlignment="1">
      <alignment horizontal="center" vertical="center"/>
    </xf>
    <xf numFmtId="0" fontId="18" fillId="10" borderId="13" xfId="0" applyFont="1" applyFill="1" applyBorder="1" applyAlignment="1">
      <alignment horizontal="center" vertical="center"/>
    </xf>
    <xf numFmtId="0" fontId="13" fillId="11" borderId="6" xfId="0" applyFont="1" applyFill="1" applyBorder="1"/>
    <xf numFmtId="0" fontId="13" fillId="11" borderId="10" xfId="0" applyFont="1" applyFill="1" applyBorder="1"/>
    <xf numFmtId="0" fontId="18" fillId="10" borderId="11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164" fontId="16" fillId="10" borderId="11" xfId="1" applyNumberFormat="1" applyFont="1" applyFill="1" applyBorder="1" applyAlignment="1">
      <alignment vertical="center"/>
    </xf>
    <xf numFmtId="164" fontId="16" fillId="0" borderId="0" xfId="1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4" fillId="0" borderId="2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15" fillId="10" borderId="11" xfId="0" applyFont="1" applyFill="1" applyBorder="1" applyAlignment="1">
      <alignment horizontal="center" vertical="center" wrapText="1"/>
    </xf>
    <xf numFmtId="1" fontId="15" fillId="10" borderId="11" xfId="1" applyNumberFormat="1" applyFont="1" applyFill="1" applyBorder="1" applyAlignment="1">
      <alignment horizontal="center" vertical="center" wrapText="1"/>
    </xf>
    <xf numFmtId="0" fontId="15" fillId="10" borderId="17" xfId="0" applyFont="1" applyFill="1" applyBorder="1"/>
    <xf numFmtId="1" fontId="15" fillId="10" borderId="13" xfId="1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 wrapText="1"/>
    </xf>
    <xf numFmtId="164" fontId="13" fillId="11" borderId="1" xfId="1" applyNumberFormat="1" applyFont="1" applyFill="1" applyBorder="1" applyAlignment="1">
      <alignment horizontal="center" vertical="center" wrapText="1"/>
    </xf>
    <xf numFmtId="164" fontId="13" fillId="11" borderId="2" xfId="1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2" fillId="10" borderId="18" xfId="0" applyFont="1" applyFill="1" applyBorder="1" applyAlignment="1">
      <alignment horizontal="center" vertical="center"/>
    </xf>
    <xf numFmtId="0" fontId="12" fillId="10" borderId="13" xfId="0" applyFont="1" applyFill="1" applyBorder="1" applyAlignment="1">
      <alignment horizontal="center" vertical="center"/>
    </xf>
    <xf numFmtId="0" fontId="8" fillId="0" borderId="2" xfId="0" applyFont="1" applyFill="1" applyBorder="1"/>
    <xf numFmtId="0" fontId="12" fillId="10" borderId="15" xfId="0" applyFont="1" applyFill="1" applyBorder="1"/>
    <xf numFmtId="164" fontId="10" fillId="10" borderId="11" xfId="1" applyNumberFormat="1" applyFont="1" applyFill="1" applyBorder="1"/>
    <xf numFmtId="0" fontId="8" fillId="0" borderId="10" xfId="0" applyFont="1" applyFill="1" applyBorder="1"/>
    <xf numFmtId="0" fontId="8" fillId="0" borderId="11" xfId="0" applyFont="1" applyFill="1" applyBorder="1"/>
    <xf numFmtId="0" fontId="10" fillId="10" borderId="15" xfId="0" applyFont="1" applyFill="1" applyBorder="1"/>
    <xf numFmtId="0" fontId="8" fillId="0" borderId="0" xfId="0" applyFont="1" applyFill="1" applyBorder="1" applyAlignment="1">
      <alignment vertical="center"/>
    </xf>
    <xf numFmtId="0" fontId="8" fillId="0" borderId="14" xfId="0" applyFont="1" applyFill="1" applyBorder="1" applyAlignment="1">
      <alignment vertical="center"/>
    </xf>
    <xf numFmtId="0" fontId="11" fillId="10" borderId="8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11" fillId="1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12" fillId="10" borderId="15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right" vertical="center"/>
    </xf>
    <xf numFmtId="0" fontId="11" fillId="1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right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24" fillId="12" borderId="0" xfId="0" applyFont="1" applyFill="1"/>
    <xf numFmtId="0" fontId="24" fillId="0" borderId="0" xfId="0" applyFont="1" applyFill="1"/>
    <xf numFmtId="1" fontId="15" fillId="10" borderId="11" xfId="1" applyNumberFormat="1" applyFont="1" applyFill="1" applyBorder="1"/>
    <xf numFmtId="0" fontId="23" fillId="0" borderId="0" xfId="0" applyFont="1" applyFill="1" applyBorder="1" applyAlignment="1">
      <alignment horizontal="left" vertical="center" wrapText="1"/>
    </xf>
    <xf numFmtId="0" fontId="17" fillId="11" borderId="2" xfId="0" applyFont="1" applyFill="1" applyBorder="1"/>
    <xf numFmtId="1" fontId="15" fillId="10" borderId="11" xfId="0" applyNumberFormat="1" applyFont="1" applyFill="1" applyBorder="1"/>
    <xf numFmtId="164" fontId="13" fillId="11" borderId="1" xfId="0" applyNumberFormat="1" applyFont="1" applyFill="1" applyBorder="1"/>
    <xf numFmtId="0" fontId="9" fillId="0" borderId="1" xfId="0" applyFont="1" applyFill="1" applyBorder="1" applyAlignment="1">
      <alignment horizontal="center" vertical="center" wrapText="1"/>
    </xf>
    <xf numFmtId="0" fontId="12" fillId="10" borderId="11" xfId="0" applyFont="1" applyFill="1" applyBorder="1" applyAlignment="1">
      <alignment horizontal="center" vertical="center" wrapText="1"/>
    </xf>
    <xf numFmtId="164" fontId="13" fillId="11" borderId="11" xfId="0" applyNumberFormat="1" applyFont="1" applyFill="1" applyBorder="1"/>
    <xf numFmtId="164" fontId="13" fillId="11" borderId="13" xfId="0" applyNumberFormat="1" applyFont="1" applyFill="1" applyBorder="1"/>
    <xf numFmtId="1" fontId="15" fillId="10" borderId="13" xfId="0" applyNumberFormat="1" applyFont="1" applyFill="1" applyBorder="1"/>
    <xf numFmtId="164" fontId="13" fillId="11" borderId="18" xfId="0" applyNumberFormat="1" applyFont="1" applyFill="1" applyBorder="1"/>
    <xf numFmtId="164" fontId="13" fillId="11" borderId="15" xfId="0" applyNumberFormat="1" applyFont="1" applyFill="1" applyBorder="1"/>
    <xf numFmtId="0" fontId="18" fillId="10" borderId="1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9" fillId="0" borderId="1" xfId="0" applyFont="1" applyFill="1" applyBorder="1"/>
    <xf numFmtId="1" fontId="15" fillId="13" borderId="13" xfId="1" applyNumberFormat="1" applyFont="1" applyFill="1" applyBorder="1" applyAlignment="1">
      <alignment horizontal="center" vertical="center" wrapText="1"/>
    </xf>
    <xf numFmtId="1" fontId="15" fillId="13" borderId="11" xfId="1" applyNumberFormat="1" applyFont="1" applyFill="1" applyBorder="1" applyAlignment="1">
      <alignment horizontal="center" vertical="center" wrapText="1"/>
    </xf>
    <xf numFmtId="0" fontId="18" fillId="13" borderId="11" xfId="0" applyFont="1" applyFill="1" applyBorder="1" applyAlignment="1">
      <alignment horizontal="center" vertical="center" wrapText="1"/>
    </xf>
    <xf numFmtId="164" fontId="13" fillId="14" borderId="1" xfId="1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5" fillId="4" borderId="1" xfId="2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65" fontId="5" fillId="4" borderId="6" xfId="2" applyNumberFormat="1" applyFont="1" applyFill="1" applyBorder="1" applyAlignment="1">
      <alignment horizontal="center" vertical="center" wrapText="1"/>
    </xf>
    <xf numFmtId="165" fontId="5" fillId="4" borderId="8" xfId="2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8" fillId="10" borderId="15" xfId="0" applyFont="1" applyFill="1" applyBorder="1" applyAlignment="1">
      <alignment horizontal="center" vertical="center"/>
    </xf>
    <xf numFmtId="0" fontId="18" fillId="10" borderId="1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5" fillId="10" borderId="11" xfId="0" applyFont="1" applyFill="1" applyBorder="1" applyAlignment="1">
      <alignment horizontal="center" vertical="center"/>
    </xf>
    <xf numFmtId="1" fontId="15" fillId="10" borderId="11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164" fontId="16" fillId="10" borderId="11" xfId="1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/>
    </xf>
    <xf numFmtId="164" fontId="10" fillId="10" borderId="11" xfId="1" applyNumberFormat="1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0" fillId="10" borderId="15" xfId="0" applyFont="1" applyFill="1" applyBorder="1" applyAlignment="1">
      <alignment horizontal="center" vertical="center"/>
    </xf>
    <xf numFmtId="0" fontId="24" fillId="12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164" fontId="15" fillId="10" borderId="11" xfId="1" applyNumberFormat="1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horizontal="center" vertical="center"/>
    </xf>
    <xf numFmtId="0" fontId="13" fillId="11" borderId="1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64" fontId="14" fillId="0" borderId="0" xfId="1" applyNumberFormat="1" applyFont="1" applyFill="1" applyBorder="1" applyAlignment="1">
      <alignment horizontal="center" vertical="center"/>
    </xf>
    <xf numFmtId="1" fontId="15" fillId="10" borderId="11" xfId="1" applyNumberFormat="1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10" fontId="13" fillId="11" borderId="1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164" fontId="13" fillId="11" borderId="1" xfId="0" applyNumberFormat="1" applyFont="1" applyFill="1" applyBorder="1" applyAlignment="1">
      <alignment horizontal="center" vertical="center"/>
    </xf>
    <xf numFmtId="164" fontId="14" fillId="11" borderId="2" xfId="0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8" fillId="15" borderId="11" xfId="0" applyFont="1" applyFill="1" applyBorder="1" applyAlignment="1">
      <alignment horizontal="center" vertical="center"/>
    </xf>
    <xf numFmtId="1" fontId="15" fillId="15" borderId="11" xfId="0" applyNumberFormat="1" applyFont="1" applyFill="1" applyBorder="1" applyAlignment="1">
      <alignment horizontal="center" vertical="center"/>
    </xf>
    <xf numFmtId="1" fontId="15" fillId="15" borderId="13" xfId="1" applyNumberFormat="1" applyFont="1" applyFill="1" applyBorder="1" applyAlignment="1">
      <alignment horizontal="center" vertical="center" wrapText="1"/>
    </xf>
    <xf numFmtId="1" fontId="15" fillId="15" borderId="11" xfId="1" applyNumberFormat="1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0" fontId="13" fillId="9" borderId="1" xfId="0" applyNumberFormat="1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164" fontId="13" fillId="9" borderId="1" xfId="1" applyNumberFormat="1" applyFont="1" applyFill="1" applyBorder="1" applyAlignment="1">
      <alignment horizontal="center" vertical="center" wrapText="1"/>
    </xf>
    <xf numFmtId="1" fontId="15" fillId="10" borderId="18" xfId="1" applyNumberFormat="1" applyFont="1" applyFill="1" applyBorder="1" applyAlignment="1">
      <alignment horizontal="center" vertical="center" wrapText="1"/>
    </xf>
    <xf numFmtId="1" fontId="15" fillId="10" borderId="15" xfId="1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5" fillId="10" borderId="15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vertical="center" wrapText="1"/>
    </xf>
    <xf numFmtId="0" fontId="23" fillId="16" borderId="0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12" fillId="10" borderId="18" xfId="0" applyFont="1" applyFill="1" applyBorder="1" applyAlignment="1">
      <alignment horizontal="center" vertical="center" wrapText="1"/>
    </xf>
    <xf numFmtId="0" fontId="12" fillId="10" borderId="13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0" fillId="10" borderId="15" xfId="0" applyFont="1" applyFill="1" applyBorder="1" applyAlignment="1">
      <alignment horizontal="center" vertical="center" wrapText="1"/>
    </xf>
    <xf numFmtId="0" fontId="10" fillId="10" borderId="11" xfId="0" applyFont="1" applyFill="1" applyBorder="1" applyAlignment="1">
      <alignment horizontal="center" vertical="center" wrapText="1"/>
    </xf>
    <xf numFmtId="0" fontId="12" fillId="10" borderId="15" xfId="0" applyFont="1" applyFill="1" applyBorder="1" applyAlignment="1">
      <alignment horizontal="center" vertical="center" wrapText="1"/>
    </xf>
    <xf numFmtId="164" fontId="10" fillId="10" borderId="11" xfId="1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164" fontId="13" fillId="11" borderId="18" xfId="0" applyNumberFormat="1" applyFont="1" applyFill="1" applyBorder="1" applyAlignment="1">
      <alignment horizontal="center" vertical="center" wrapText="1"/>
    </xf>
    <xf numFmtId="164" fontId="13" fillId="11" borderId="13" xfId="0" applyNumberFormat="1" applyFont="1" applyFill="1" applyBorder="1" applyAlignment="1">
      <alignment horizontal="center" vertical="center" wrapText="1"/>
    </xf>
    <xf numFmtId="1" fontId="15" fillId="10" borderId="13" xfId="0" applyNumberFormat="1" applyFont="1" applyFill="1" applyBorder="1" applyAlignment="1">
      <alignment horizontal="center" vertical="center" wrapText="1"/>
    </xf>
    <xf numFmtId="164" fontId="13" fillId="11" borderId="15" xfId="0" applyNumberFormat="1" applyFont="1" applyFill="1" applyBorder="1" applyAlignment="1">
      <alignment horizontal="center" vertical="center" wrapText="1"/>
    </xf>
    <xf numFmtId="164" fontId="13" fillId="11" borderId="11" xfId="0" applyNumberFormat="1" applyFont="1" applyFill="1" applyBorder="1" applyAlignment="1">
      <alignment horizontal="center" vertical="center" wrapText="1"/>
    </xf>
    <xf numFmtId="1" fontId="15" fillId="10" borderId="11" xfId="0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24" fillId="12" borderId="0" xfId="0" applyFont="1" applyFill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4" fillId="11" borderId="8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17" fillId="11" borderId="2" xfId="0" applyFont="1" applyFill="1" applyBorder="1" applyAlignment="1">
      <alignment horizontal="center" vertical="center" wrapText="1"/>
    </xf>
    <xf numFmtId="164" fontId="15" fillId="10" borderId="11" xfId="1" applyNumberFormat="1" applyFont="1" applyFill="1" applyBorder="1" applyAlignment="1">
      <alignment horizontal="center" vertical="center" wrapText="1"/>
    </xf>
    <xf numFmtId="0" fontId="13" fillId="11" borderId="2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 wrapText="1"/>
    </xf>
    <xf numFmtId="0" fontId="13" fillId="11" borderId="6" xfId="0" applyFont="1" applyFill="1" applyBorder="1" applyAlignment="1">
      <alignment horizontal="center" vertical="center" wrapText="1"/>
    </xf>
    <xf numFmtId="0" fontId="13" fillId="11" borderId="1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164" fontId="16" fillId="10" borderId="11" xfId="1" applyNumberFormat="1" applyFont="1" applyFill="1" applyBorder="1" applyAlignment="1">
      <alignment horizontal="center" vertical="center" wrapText="1"/>
    </xf>
    <xf numFmtId="164" fontId="16" fillId="0" borderId="0" xfId="1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164" fontId="14" fillId="0" borderId="0" xfId="1" applyNumberFormat="1" applyFont="1" applyFill="1" applyBorder="1" applyAlignment="1">
      <alignment horizontal="center" vertical="center" wrapText="1"/>
    </xf>
    <xf numFmtId="0" fontId="15" fillId="10" borderId="17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8" fillId="13" borderId="1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8" fillId="13" borderId="6" xfId="0" applyFont="1" applyFill="1" applyBorder="1" applyAlignment="1">
      <alignment horizontal="center" vertical="center" wrapText="1"/>
    </xf>
    <xf numFmtId="1" fontId="15" fillId="13" borderId="11" xfId="0" applyNumberFormat="1" applyFont="1" applyFill="1" applyBorder="1" applyAlignment="1">
      <alignment horizontal="center" vertical="center" wrapText="1"/>
    </xf>
    <xf numFmtId="0" fontId="14" fillId="14" borderId="1" xfId="0" applyFont="1" applyFill="1" applyBorder="1" applyAlignment="1">
      <alignment horizontal="center" vertical="center" wrapText="1"/>
    </xf>
    <xf numFmtId="0" fontId="14" fillId="14" borderId="1" xfId="0" applyFont="1" applyFill="1" applyBorder="1" applyAlignment="1">
      <alignment horizontal="center" vertical="center" wrapText="1"/>
    </xf>
    <xf numFmtId="164" fontId="13" fillId="11" borderId="1" xfId="0" applyNumberFormat="1" applyFont="1" applyFill="1" applyBorder="1" applyAlignment="1">
      <alignment horizontal="center" vertical="center" wrapText="1"/>
    </xf>
    <xf numFmtId="164" fontId="13" fillId="14" borderId="1" xfId="0" applyNumberFormat="1" applyFont="1" applyFill="1" applyBorder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8" fillId="1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4" xfId="0" applyFont="1" applyFill="1" applyBorder="1" applyAlignment="1">
      <alignment horizontal="center" vertical="center" wrapText="1"/>
    </xf>
    <xf numFmtId="0" fontId="29" fillId="10" borderId="0" xfId="0" applyFont="1" applyFill="1" applyAlignment="1">
      <alignment horizontal="center" vertical="center" wrapText="1"/>
    </xf>
    <xf numFmtId="0" fontId="29" fillId="10" borderId="1" xfId="0" applyFont="1" applyFill="1" applyBorder="1" applyAlignment="1">
      <alignment horizontal="center" vertical="center" wrapText="1"/>
    </xf>
    <xf numFmtId="0" fontId="29" fillId="10" borderId="8" xfId="0" applyFont="1" applyFill="1" applyBorder="1" applyAlignment="1">
      <alignment horizontal="center" vertical="center" wrapText="1"/>
    </xf>
    <xf numFmtId="164" fontId="16" fillId="10" borderId="15" xfId="1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31" fillId="12" borderId="1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horizontal="center" vertical="center" wrapText="1"/>
    </xf>
    <xf numFmtId="0" fontId="32" fillId="0" borderId="0" xfId="0" applyFont="1" applyFill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F46:H51" totalsRowShown="0">
  <tableColumns count="3">
    <tableColumn id="1" name=" "/>
    <tableColumn id="2" name="Paid"/>
    <tableColumn id="3" name="Ear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opLeftCell="A25" workbookViewId="0">
      <selection activeCell="E37" sqref="E37"/>
    </sheetView>
  </sheetViews>
  <sheetFormatPr defaultColWidth="8.90625" defaultRowHeight="14.5" x14ac:dyDescent="0.35"/>
  <cols>
    <col min="1" max="1" width="5.453125" style="31" customWidth="1"/>
    <col min="2" max="2" width="10.6328125" style="31" customWidth="1"/>
    <col min="3" max="4" width="13.54296875" style="31" customWidth="1"/>
    <col min="5" max="5" width="12" style="31" customWidth="1"/>
    <col min="6" max="6" width="13.54296875" style="31" customWidth="1"/>
    <col min="7" max="7" width="10.6328125" style="31" customWidth="1"/>
    <col min="8" max="8" width="11.54296875" style="31" customWidth="1"/>
    <col min="9" max="9" width="10.453125" style="31" customWidth="1"/>
    <col min="10" max="10" width="10.90625" style="31" customWidth="1"/>
    <col min="11" max="11" width="10.6328125" style="31" customWidth="1"/>
    <col min="12" max="12" width="11.08984375" style="31" customWidth="1"/>
    <col min="13" max="13" width="9.453125" style="31" bestFit="1" customWidth="1"/>
    <col min="14" max="14" width="13" style="31" customWidth="1"/>
    <col min="15" max="15" width="11.36328125" style="31" bestFit="1" customWidth="1"/>
    <col min="16" max="19" width="8.90625" style="31"/>
    <col min="20" max="21" width="11.54296875" style="31" bestFit="1" customWidth="1"/>
    <col min="22" max="16384" width="8.90625" style="31"/>
  </cols>
  <sheetData>
    <row r="1" spans="1:15" ht="29" customHeight="1" x14ac:dyDescent="0.35">
      <c r="A1" s="229" t="s">
        <v>28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</row>
    <row r="2" spans="1:15" x14ac:dyDescent="0.35">
      <c r="A2" s="224" t="s">
        <v>10</v>
      </c>
      <c r="B2" s="224" t="s">
        <v>21</v>
      </c>
      <c r="C2" s="224" t="s">
        <v>0</v>
      </c>
      <c r="D2" s="224"/>
      <c r="E2" s="224" t="s">
        <v>1</v>
      </c>
      <c r="F2" s="224"/>
      <c r="G2" s="224" t="s">
        <v>2</v>
      </c>
      <c r="H2" s="224"/>
      <c r="I2" s="224" t="s">
        <v>3</v>
      </c>
      <c r="J2" s="224"/>
      <c r="K2" s="224" t="s">
        <v>4</v>
      </c>
      <c r="L2" s="224"/>
    </row>
    <row r="3" spans="1:15" ht="29" x14ac:dyDescent="0.35">
      <c r="A3" s="224"/>
      <c r="B3" s="224"/>
      <c r="C3" s="32" t="s">
        <v>30</v>
      </c>
      <c r="D3" s="32" t="s">
        <v>11</v>
      </c>
      <c r="E3" s="32" t="s">
        <v>30</v>
      </c>
      <c r="F3" s="32" t="s">
        <v>11</v>
      </c>
      <c r="G3" s="32" t="s">
        <v>30</v>
      </c>
      <c r="H3" s="32" t="s">
        <v>11</v>
      </c>
      <c r="I3" s="32" t="s">
        <v>30</v>
      </c>
      <c r="J3" s="32" t="s">
        <v>11</v>
      </c>
      <c r="K3" s="32" t="s">
        <v>30</v>
      </c>
      <c r="L3" s="32" t="s">
        <v>11</v>
      </c>
    </row>
    <row r="4" spans="1:15" x14ac:dyDescent="0.35">
      <c r="A4" s="33">
        <v>1</v>
      </c>
      <c r="B4" s="34" t="s">
        <v>5</v>
      </c>
      <c r="C4" s="34">
        <v>233</v>
      </c>
      <c r="D4" s="34">
        <v>101</v>
      </c>
      <c r="E4" s="34">
        <v>1200</v>
      </c>
      <c r="F4" s="34">
        <v>436</v>
      </c>
      <c r="G4" s="34">
        <v>5900</v>
      </c>
      <c r="H4" s="34">
        <v>1300</v>
      </c>
      <c r="I4" s="34">
        <v>45500</v>
      </c>
      <c r="J4" s="34">
        <v>4400</v>
      </c>
      <c r="K4" s="34">
        <v>9600</v>
      </c>
      <c r="L4" s="34">
        <v>3500</v>
      </c>
    </row>
    <row r="5" spans="1:15" x14ac:dyDescent="0.35">
      <c r="A5" s="33">
        <v>2</v>
      </c>
      <c r="B5" s="34" t="s">
        <v>7</v>
      </c>
      <c r="C5" s="35">
        <v>195</v>
      </c>
      <c r="D5" s="35">
        <v>195</v>
      </c>
      <c r="E5" s="34">
        <v>57</v>
      </c>
      <c r="F5" s="34">
        <v>57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</row>
    <row r="6" spans="1:15" x14ac:dyDescent="0.35">
      <c r="A6" s="33">
        <v>3</v>
      </c>
      <c r="B6" s="34" t="s">
        <v>9</v>
      </c>
      <c r="C6" s="34">
        <v>189</v>
      </c>
      <c r="D6" s="34">
        <v>189</v>
      </c>
      <c r="E6" s="34">
        <v>91</v>
      </c>
      <c r="F6" s="34">
        <v>91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</row>
    <row r="7" spans="1:15" x14ac:dyDescent="0.35">
      <c r="A7" s="33">
        <v>4</v>
      </c>
      <c r="B7" s="34" t="s">
        <v>6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</row>
    <row r="8" spans="1:15" x14ac:dyDescent="0.35">
      <c r="A8" s="33">
        <v>5</v>
      </c>
      <c r="B8" s="34" t="s">
        <v>8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34">
        <v>3200</v>
      </c>
      <c r="L8" s="34">
        <v>272</v>
      </c>
    </row>
    <row r="9" spans="1:15" x14ac:dyDescent="0.35">
      <c r="A9" s="36"/>
      <c r="B9" s="37"/>
      <c r="C9" s="50">
        <f>SUM(C4:C8)</f>
        <v>617</v>
      </c>
      <c r="D9" s="37">
        <f t="shared" ref="D9:L9" si="0">SUM(D4:D8)</f>
        <v>485</v>
      </c>
      <c r="E9" s="50">
        <f t="shared" si="0"/>
        <v>1348</v>
      </c>
      <c r="F9" s="37">
        <f t="shared" si="0"/>
        <v>584</v>
      </c>
      <c r="G9" s="50">
        <f t="shared" si="0"/>
        <v>5900</v>
      </c>
      <c r="H9" s="37">
        <f t="shared" si="0"/>
        <v>1300</v>
      </c>
      <c r="I9" s="50">
        <f t="shared" si="0"/>
        <v>45500</v>
      </c>
      <c r="J9" s="37">
        <f t="shared" si="0"/>
        <v>4400</v>
      </c>
      <c r="K9" s="50">
        <f t="shared" si="0"/>
        <v>12800</v>
      </c>
      <c r="L9" s="37">
        <f t="shared" si="0"/>
        <v>3772</v>
      </c>
    </row>
    <row r="10" spans="1:15" ht="29" customHeight="1" x14ac:dyDescent="0.35">
      <c r="A10" s="228" t="s">
        <v>29</v>
      </c>
      <c r="B10" s="228"/>
      <c r="C10" s="228"/>
      <c r="D10" s="228"/>
      <c r="E10" s="228"/>
      <c r="F10" s="228"/>
      <c r="G10" s="37"/>
      <c r="H10" s="37"/>
      <c r="I10" s="37"/>
      <c r="J10" s="37"/>
      <c r="K10" s="37"/>
      <c r="L10" s="37"/>
    </row>
    <row r="11" spans="1:15" x14ac:dyDescent="0.35">
      <c r="C11" s="226" t="s">
        <v>24</v>
      </c>
      <c r="D11" s="227"/>
      <c r="E11" s="226" t="s">
        <v>25</v>
      </c>
      <c r="F11" s="227"/>
      <c r="H11" s="104" t="s">
        <v>64</v>
      </c>
      <c r="I11" s="48"/>
      <c r="J11" s="48"/>
      <c r="K11" s="48"/>
      <c r="L11" s="48"/>
    </row>
    <row r="12" spans="1:15" x14ac:dyDescent="0.35">
      <c r="C12" s="32" t="s">
        <v>30</v>
      </c>
      <c r="D12" s="32" t="s">
        <v>11</v>
      </c>
      <c r="E12" s="32" t="s">
        <v>30</v>
      </c>
      <c r="F12" s="32" t="s">
        <v>11</v>
      </c>
      <c r="H12" s="31" t="s">
        <v>39</v>
      </c>
      <c r="I12" s="31" t="s">
        <v>24</v>
      </c>
      <c r="J12" s="31" t="s">
        <v>25</v>
      </c>
      <c r="N12" s="32" t="s">
        <v>30</v>
      </c>
      <c r="O12" s="32" t="s">
        <v>11</v>
      </c>
    </row>
    <row r="13" spans="1:15" x14ac:dyDescent="0.35">
      <c r="A13" s="33">
        <v>1</v>
      </c>
      <c r="B13" s="46" t="s">
        <v>5</v>
      </c>
      <c r="C13" s="34">
        <v>54600</v>
      </c>
      <c r="D13" s="34">
        <v>6600</v>
      </c>
      <c r="E13" s="34">
        <v>8300</v>
      </c>
      <c r="F13" s="34">
        <v>3600</v>
      </c>
      <c r="H13" s="31" t="s">
        <v>5</v>
      </c>
      <c r="I13" s="31">
        <v>6156</v>
      </c>
      <c r="J13" s="31">
        <v>5633</v>
      </c>
      <c r="K13" s="105">
        <f>I13/SUM(I13:J13)</f>
        <v>0.52218169480023746</v>
      </c>
      <c r="L13" s="105">
        <f>J13/SUM(I13:J13)</f>
        <v>0.47781830519976248</v>
      </c>
      <c r="O13" s="44">
        <f>D13+F13</f>
        <v>10200</v>
      </c>
    </row>
    <row r="14" spans="1:15" x14ac:dyDescent="0.35">
      <c r="A14" s="33">
        <v>2</v>
      </c>
      <c r="B14" s="46" t="s">
        <v>7</v>
      </c>
      <c r="C14" s="35">
        <v>156</v>
      </c>
      <c r="D14" s="49">
        <v>156</v>
      </c>
      <c r="E14" s="35">
        <v>1</v>
      </c>
      <c r="F14" s="34">
        <v>1</v>
      </c>
      <c r="H14" s="31" t="s">
        <v>7</v>
      </c>
      <c r="I14" s="31">
        <v>247</v>
      </c>
      <c r="J14" s="31">
        <v>1</v>
      </c>
      <c r="K14" s="105">
        <f t="shared" ref="K14:K17" si="1">I14/SUM(I14:J14)</f>
        <v>0.99596774193548387</v>
      </c>
      <c r="L14" s="105">
        <f t="shared" ref="L14:L17" si="2">J14/SUM(I14:J14)</f>
        <v>4.0322580645161289E-3</v>
      </c>
      <c r="O14" s="44">
        <f>D14+F14</f>
        <v>157</v>
      </c>
    </row>
    <row r="15" spans="1:15" x14ac:dyDescent="0.35">
      <c r="A15" s="33">
        <v>3</v>
      </c>
      <c r="B15" s="34" t="s">
        <v>9</v>
      </c>
      <c r="C15" s="34">
        <v>237</v>
      </c>
      <c r="D15" s="34">
        <v>237</v>
      </c>
      <c r="E15" s="34">
        <v>43</v>
      </c>
      <c r="F15" s="34">
        <v>43</v>
      </c>
      <c r="H15" s="31" t="s">
        <v>36</v>
      </c>
      <c r="I15" s="31">
        <v>170</v>
      </c>
      <c r="J15" s="31">
        <v>43</v>
      </c>
      <c r="K15" s="105">
        <f t="shared" si="1"/>
        <v>0.7981220657276995</v>
      </c>
      <c r="L15" s="105">
        <f t="shared" si="2"/>
        <v>0.20187793427230047</v>
      </c>
      <c r="O15" s="31">
        <f>D15+F15</f>
        <v>280</v>
      </c>
    </row>
    <row r="16" spans="1:15" x14ac:dyDescent="0.35">
      <c r="A16" s="33">
        <v>4</v>
      </c>
      <c r="B16" s="34" t="s">
        <v>6</v>
      </c>
      <c r="C16" s="34">
        <v>0</v>
      </c>
      <c r="D16" s="34">
        <v>0</v>
      </c>
      <c r="E16" s="34">
        <v>0</v>
      </c>
      <c r="F16" s="34">
        <v>0</v>
      </c>
      <c r="H16" s="31" t="s">
        <v>6</v>
      </c>
      <c r="K16" s="105" t="e">
        <f t="shared" si="1"/>
        <v>#DIV/0!</v>
      </c>
      <c r="L16" s="105" t="e">
        <f t="shared" si="2"/>
        <v>#DIV/0!</v>
      </c>
      <c r="O16" s="31">
        <f>D16+F16</f>
        <v>0</v>
      </c>
    </row>
    <row r="17" spans="1:15" x14ac:dyDescent="0.35">
      <c r="A17" s="33">
        <v>5</v>
      </c>
      <c r="B17" s="34" t="s">
        <v>8</v>
      </c>
      <c r="C17" s="34">
        <v>3200</v>
      </c>
      <c r="D17" s="34">
        <v>272</v>
      </c>
      <c r="E17" s="34">
        <v>0</v>
      </c>
      <c r="F17" s="34">
        <v>0</v>
      </c>
      <c r="H17" s="31" t="s">
        <v>8</v>
      </c>
      <c r="I17" s="31">
        <v>271</v>
      </c>
      <c r="K17" s="105">
        <f t="shared" si="1"/>
        <v>1</v>
      </c>
      <c r="L17" s="105">
        <f t="shared" si="2"/>
        <v>0</v>
      </c>
      <c r="O17" s="31">
        <f>D17+F17</f>
        <v>272</v>
      </c>
    </row>
    <row r="19" spans="1:15" s="48" customFormat="1" ht="42" customHeight="1" x14ac:dyDescent="0.35">
      <c r="A19" s="230" t="s">
        <v>49</v>
      </c>
      <c r="B19" s="230"/>
      <c r="C19" s="230"/>
      <c r="D19" s="230"/>
      <c r="E19" s="230"/>
      <c r="F19" s="230"/>
      <c r="G19" s="230"/>
      <c r="H19" s="230"/>
      <c r="I19" s="230"/>
      <c r="J19" s="230"/>
      <c r="K19" s="230"/>
      <c r="L19" s="230"/>
    </row>
    <row r="21" spans="1:15" ht="14.4" customHeight="1" x14ac:dyDescent="0.35">
      <c r="A21" s="225" t="s">
        <v>10</v>
      </c>
      <c r="B21" s="225" t="s">
        <v>21</v>
      </c>
      <c r="C21" s="225" t="s">
        <v>26</v>
      </c>
      <c r="D21" s="225"/>
      <c r="E21" s="225" t="s">
        <v>1</v>
      </c>
      <c r="F21" s="225"/>
      <c r="G21" s="225" t="s">
        <v>2</v>
      </c>
      <c r="H21" s="225"/>
      <c r="I21" s="225" t="s">
        <v>3</v>
      </c>
      <c r="J21" s="225"/>
      <c r="K21" s="225" t="s">
        <v>4</v>
      </c>
      <c r="L21" s="225"/>
    </row>
    <row r="22" spans="1:15" x14ac:dyDescent="0.35">
      <c r="A22" s="225"/>
      <c r="B22" s="225"/>
      <c r="C22" s="39" t="s">
        <v>24</v>
      </c>
      <c r="D22" s="39" t="s">
        <v>25</v>
      </c>
      <c r="E22" s="39" t="s">
        <v>24</v>
      </c>
      <c r="F22" s="39" t="s">
        <v>25</v>
      </c>
      <c r="G22" s="39" t="s">
        <v>24</v>
      </c>
      <c r="H22" s="39" t="s">
        <v>25</v>
      </c>
      <c r="I22" s="39" t="s">
        <v>24</v>
      </c>
      <c r="J22" s="39" t="s">
        <v>25</v>
      </c>
      <c r="K22" s="39" t="s">
        <v>24</v>
      </c>
      <c r="L22" s="39" t="s">
        <v>25</v>
      </c>
    </row>
    <row r="23" spans="1:15" x14ac:dyDescent="0.35">
      <c r="A23" s="33">
        <v>1</v>
      </c>
      <c r="B23" s="34" t="s">
        <v>5</v>
      </c>
      <c r="C23" s="47">
        <f t="shared" ref="C23:L23" si="3">C33/SUM(C$33:D$33)</f>
        <v>0.50495049504950495</v>
      </c>
      <c r="D23" s="47">
        <f t="shared" si="3"/>
        <v>1</v>
      </c>
      <c r="E23" s="47">
        <f t="shared" si="3"/>
        <v>0</v>
      </c>
      <c r="F23" s="47">
        <f t="shared" si="3"/>
        <v>0.2665036674816626</v>
      </c>
      <c r="G23" s="47">
        <f t="shared" si="3"/>
        <v>0.83160083160083165</v>
      </c>
      <c r="H23" s="47">
        <f t="shared" si="3"/>
        <v>9.5556429414077868E-2</v>
      </c>
      <c r="I23" s="47">
        <f t="shared" si="3"/>
        <v>0.46938775510204084</v>
      </c>
      <c r="J23" s="47">
        <f t="shared" si="3"/>
        <v>0.43333333333333335</v>
      </c>
      <c r="K23" s="47">
        <f t="shared" si="3"/>
        <v>0.91842247433819557</v>
      </c>
      <c r="L23" s="47">
        <f t="shared" si="3"/>
        <v>4.1637942920170964E-2</v>
      </c>
    </row>
    <row r="24" spans="1:15" x14ac:dyDescent="0.35">
      <c r="A24" s="33">
        <v>2</v>
      </c>
      <c r="B24" s="34" t="s">
        <v>7</v>
      </c>
      <c r="C24" s="47">
        <f t="shared" ref="C24:L24" si="4">C35/SUM(C$35:D$35)</f>
        <v>0.99487179487179489</v>
      </c>
      <c r="D24" s="47">
        <f t="shared" si="4"/>
        <v>1.7241379310344827E-2</v>
      </c>
      <c r="E24" s="47">
        <f t="shared" si="4"/>
        <v>1</v>
      </c>
      <c r="F24" s="47" t="e">
        <f t="shared" si="4"/>
        <v>#DIV/0!</v>
      </c>
      <c r="G24" s="47" t="e">
        <f t="shared" si="4"/>
        <v>#DIV/0!</v>
      </c>
      <c r="H24" s="47" t="e">
        <f t="shared" si="4"/>
        <v>#DIV/0!</v>
      </c>
      <c r="I24" s="47" t="e">
        <f t="shared" si="4"/>
        <v>#DIV/0!</v>
      </c>
      <c r="J24" s="47" t="e">
        <f t="shared" si="4"/>
        <v>#DIV/0!</v>
      </c>
      <c r="K24" s="47" t="e">
        <f t="shared" si="4"/>
        <v>#DIV/0!</v>
      </c>
      <c r="L24" s="47">
        <f t="shared" si="4"/>
        <v>0</v>
      </c>
    </row>
    <row r="25" spans="1:15" x14ac:dyDescent="0.35">
      <c r="A25" s="33">
        <v>3</v>
      </c>
      <c r="B25" s="34" t="s">
        <v>9</v>
      </c>
      <c r="C25" s="47">
        <f t="shared" ref="C25:L25" si="5">C37/SUM(C$37:D$37)</f>
        <v>0.703125</v>
      </c>
      <c r="D25" s="47">
        <f t="shared" si="5"/>
        <v>0.30645161290322581</v>
      </c>
      <c r="E25" s="47">
        <f t="shared" si="5"/>
        <v>0.94505494505494503</v>
      </c>
      <c r="F25" s="47">
        <f t="shared" si="5"/>
        <v>1</v>
      </c>
      <c r="G25" s="47" t="e">
        <f t="shared" si="5"/>
        <v>#DIV/0!</v>
      </c>
      <c r="H25" s="47" t="e">
        <f t="shared" si="5"/>
        <v>#DIV/0!</v>
      </c>
      <c r="I25" s="47" t="e">
        <f t="shared" si="5"/>
        <v>#DIV/0!</v>
      </c>
      <c r="J25" s="47" t="e">
        <f t="shared" si="5"/>
        <v>#DIV/0!</v>
      </c>
      <c r="K25" s="47" t="e">
        <f t="shared" si="5"/>
        <v>#DIV/0!</v>
      </c>
      <c r="L25" s="47">
        <f t="shared" si="5"/>
        <v>0</v>
      </c>
    </row>
    <row r="26" spans="1:15" x14ac:dyDescent="0.35">
      <c r="A26" s="33">
        <v>4</v>
      </c>
      <c r="B26" s="34" t="s">
        <v>6</v>
      </c>
      <c r="C26" s="47" t="e">
        <f t="shared" ref="C26:L26" si="6">C34/SUM(C$34:D$34)</f>
        <v>#DIV/0!</v>
      </c>
      <c r="D26" s="47" t="e">
        <f t="shared" si="6"/>
        <v>#DIV/0!</v>
      </c>
      <c r="E26" s="47" t="e">
        <f t="shared" si="6"/>
        <v>#DIV/0!</v>
      </c>
      <c r="F26" s="47" t="e">
        <f t="shared" si="6"/>
        <v>#DIV/0!</v>
      </c>
      <c r="G26" s="47" t="e">
        <f t="shared" si="6"/>
        <v>#DIV/0!</v>
      </c>
      <c r="H26" s="47" t="e">
        <f t="shared" si="6"/>
        <v>#DIV/0!</v>
      </c>
      <c r="I26" s="47" t="e">
        <f t="shared" si="6"/>
        <v>#DIV/0!</v>
      </c>
      <c r="J26" s="47" t="e">
        <f t="shared" si="6"/>
        <v>#DIV/0!</v>
      </c>
      <c r="K26" s="47" t="e">
        <f t="shared" si="6"/>
        <v>#DIV/0!</v>
      </c>
      <c r="L26" s="47" t="e">
        <f t="shared" si="6"/>
        <v>#DIV/0!</v>
      </c>
    </row>
    <row r="27" spans="1:15" x14ac:dyDescent="0.35">
      <c r="A27" s="33">
        <v>5</v>
      </c>
      <c r="B27" s="34" t="s">
        <v>8</v>
      </c>
      <c r="C27" s="47" t="e">
        <f t="shared" ref="C27:L27" si="7">C36/SUM(C$36:D$36)</f>
        <v>#DIV/0!</v>
      </c>
      <c r="D27" s="47" t="e">
        <f t="shared" si="7"/>
        <v>#DIV/0!</v>
      </c>
      <c r="E27" s="47" t="e">
        <f t="shared" si="7"/>
        <v>#DIV/0!</v>
      </c>
      <c r="F27" s="47" t="e">
        <f t="shared" si="7"/>
        <v>#DIV/0!</v>
      </c>
      <c r="G27" s="47" t="e">
        <f t="shared" si="7"/>
        <v>#DIV/0!</v>
      </c>
      <c r="H27" s="47" t="e">
        <f t="shared" si="7"/>
        <v>#DIV/0!</v>
      </c>
      <c r="I27" s="47" t="e">
        <f t="shared" si="7"/>
        <v>#DIV/0!</v>
      </c>
      <c r="J27" s="47">
        <f t="shared" si="7"/>
        <v>0</v>
      </c>
      <c r="K27" s="47">
        <f t="shared" si="7"/>
        <v>1</v>
      </c>
      <c r="L27" s="47">
        <f t="shared" si="7"/>
        <v>0</v>
      </c>
    </row>
    <row r="29" spans="1:15" s="48" customFormat="1" ht="42" customHeight="1" x14ac:dyDescent="0.35">
      <c r="A29" s="230" t="s">
        <v>50</v>
      </c>
      <c r="B29" s="230"/>
      <c r="C29" s="230"/>
      <c r="D29" s="230"/>
      <c r="E29" s="230"/>
      <c r="F29" s="230"/>
      <c r="G29" s="230"/>
      <c r="H29" s="230"/>
      <c r="I29" s="230"/>
      <c r="J29" s="230"/>
      <c r="K29" s="230"/>
      <c r="L29" s="230"/>
    </row>
    <row r="31" spans="1:15" x14ac:dyDescent="0.35">
      <c r="A31" s="225" t="s">
        <v>10</v>
      </c>
      <c r="B31" s="225" t="s">
        <v>21</v>
      </c>
      <c r="C31" s="225" t="s">
        <v>26</v>
      </c>
      <c r="D31" s="225"/>
      <c r="E31" s="225" t="s">
        <v>1</v>
      </c>
      <c r="F31" s="225"/>
      <c r="G31" s="225" t="s">
        <v>2</v>
      </c>
      <c r="H31" s="225"/>
      <c r="I31" s="225" t="s">
        <v>3</v>
      </c>
      <c r="J31" s="225"/>
      <c r="K31" s="225" t="s">
        <v>4</v>
      </c>
      <c r="L31" s="225"/>
      <c r="M31" s="231" t="s">
        <v>46</v>
      </c>
      <c r="N31" s="231"/>
      <c r="O31" s="234" t="s">
        <v>45</v>
      </c>
    </row>
    <row r="32" spans="1:15" x14ac:dyDescent="0.35">
      <c r="A32" s="225"/>
      <c r="B32" s="225"/>
      <c r="C32" s="39" t="s">
        <v>24</v>
      </c>
      <c r="D32" s="39" t="s">
        <v>25</v>
      </c>
      <c r="E32" s="39" t="s">
        <v>24</v>
      </c>
      <c r="F32" s="39" t="s">
        <v>25</v>
      </c>
      <c r="G32" s="39" t="s">
        <v>24</v>
      </c>
      <c r="H32" s="39" t="s">
        <v>25</v>
      </c>
      <c r="I32" s="39" t="s">
        <v>24</v>
      </c>
      <c r="J32" s="39" t="s">
        <v>25</v>
      </c>
      <c r="K32" s="39" t="s">
        <v>24</v>
      </c>
      <c r="L32" s="39" t="s">
        <v>25</v>
      </c>
      <c r="M32" s="40" t="s">
        <v>24</v>
      </c>
      <c r="N32" s="40" t="s">
        <v>25</v>
      </c>
      <c r="O32" s="235"/>
    </row>
    <row r="33" spans="1:19" x14ac:dyDescent="0.35">
      <c r="A33" s="33">
        <v>1</v>
      </c>
      <c r="B33" s="34" t="s">
        <v>5</v>
      </c>
      <c r="C33" s="34">
        <v>51</v>
      </c>
      <c r="D33" s="34">
        <v>50</v>
      </c>
      <c r="E33" s="34">
        <v>0</v>
      </c>
      <c r="F33" s="34">
        <v>436</v>
      </c>
      <c r="G33" s="34">
        <v>1200</v>
      </c>
      <c r="H33" s="34">
        <v>243</v>
      </c>
      <c r="I33" s="34">
        <v>2300</v>
      </c>
      <c r="J33" s="34">
        <v>2600</v>
      </c>
      <c r="K33" s="34">
        <v>3400</v>
      </c>
      <c r="L33" s="34">
        <v>302</v>
      </c>
      <c r="M33" s="41">
        <f>SUM($C33,$E33,$G33,$I33,$K33)</f>
        <v>6951</v>
      </c>
      <c r="N33" s="41">
        <f>SUM($D33,$F33,$H33,$J33,$L33)</f>
        <v>3631</v>
      </c>
      <c r="O33" s="30">
        <f>SUM(M33:N33)</f>
        <v>10582</v>
      </c>
    </row>
    <row r="34" spans="1:19" x14ac:dyDescent="0.35">
      <c r="A34" s="33">
        <v>2</v>
      </c>
      <c r="B34" s="34" t="s">
        <v>6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41">
        <f>SUM($C34,$E34,$G34,$I34,$K34)</f>
        <v>0</v>
      </c>
      <c r="N34" s="41">
        <f>SUM($D34,$F34,$H34,$J34,$L34)</f>
        <v>0</v>
      </c>
      <c r="O34" s="30">
        <f>SUM(M34:N34)</f>
        <v>0</v>
      </c>
    </row>
    <row r="35" spans="1:19" x14ac:dyDescent="0.35">
      <c r="A35" s="33">
        <v>3</v>
      </c>
      <c r="B35" s="34" t="s">
        <v>7</v>
      </c>
      <c r="C35" s="34">
        <v>194</v>
      </c>
      <c r="D35" s="34">
        <v>1</v>
      </c>
      <c r="E35" s="34">
        <v>57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41">
        <f>SUM($C35,$E35,$G35,$I35,$K35)</f>
        <v>251</v>
      </c>
      <c r="N35" s="41">
        <f>SUM($D35,$F35,$H35,$J35,$L35)</f>
        <v>1</v>
      </c>
      <c r="O35" s="30">
        <f t="shared" ref="O35" si="8">SUM(M35:N35)</f>
        <v>252</v>
      </c>
    </row>
    <row r="36" spans="1:19" x14ac:dyDescent="0.35">
      <c r="A36" s="33">
        <v>4</v>
      </c>
      <c r="B36" s="34" t="s">
        <v>8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272</v>
      </c>
      <c r="L36" s="34">
        <v>0</v>
      </c>
      <c r="M36" s="41">
        <f>SUM($C36,$E36,$G36,$I36,$K36)</f>
        <v>272</v>
      </c>
      <c r="N36" s="41">
        <f>SUM($D36,$F36,$H36,$J36,$L36)</f>
        <v>0</v>
      </c>
      <c r="O36" s="30">
        <f>SUM(M36:N36)</f>
        <v>272</v>
      </c>
    </row>
    <row r="37" spans="1:19" x14ac:dyDescent="0.35">
      <c r="A37" s="33">
        <v>5</v>
      </c>
      <c r="B37" s="34" t="s">
        <v>9</v>
      </c>
      <c r="C37" s="34">
        <v>90</v>
      </c>
      <c r="D37" s="34">
        <v>38</v>
      </c>
      <c r="E37" s="35">
        <v>86</v>
      </c>
      <c r="F37" s="34">
        <v>5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41">
        <f>SUM($C37,$E37,$G37,$I37,$K37)</f>
        <v>176</v>
      </c>
      <c r="N37" s="41">
        <f>SUM($D37,$F37,$H37,$J37,$L37)</f>
        <v>43</v>
      </c>
      <c r="O37" s="30">
        <f>SUM(M37:N37)</f>
        <v>219</v>
      </c>
    </row>
    <row r="38" spans="1:19" s="43" customFormat="1" ht="50" customHeight="1" x14ac:dyDescent="0.35">
      <c r="A38" s="236" t="s">
        <v>48</v>
      </c>
      <c r="B38" s="236"/>
      <c r="C38" s="42">
        <f t="shared" ref="C38:L38" si="9">SUM(C33:C37)</f>
        <v>335</v>
      </c>
      <c r="D38" s="42">
        <f t="shared" si="9"/>
        <v>89</v>
      </c>
      <c r="E38" s="42">
        <f t="shared" si="9"/>
        <v>143</v>
      </c>
      <c r="F38" s="42">
        <f t="shared" si="9"/>
        <v>441</v>
      </c>
      <c r="G38" s="42">
        <f t="shared" si="9"/>
        <v>1200</v>
      </c>
      <c r="H38" s="42">
        <f t="shared" si="9"/>
        <v>243</v>
      </c>
      <c r="I38" s="42">
        <f t="shared" si="9"/>
        <v>2300</v>
      </c>
      <c r="J38" s="42">
        <f t="shared" si="9"/>
        <v>2600</v>
      </c>
      <c r="K38" s="42">
        <f t="shared" si="9"/>
        <v>3672</v>
      </c>
      <c r="L38" s="42">
        <f t="shared" si="9"/>
        <v>302</v>
      </c>
      <c r="Q38" s="31"/>
      <c r="R38" s="31"/>
      <c r="S38" s="31"/>
    </row>
    <row r="39" spans="1:19" ht="42" customHeight="1" x14ac:dyDescent="0.35">
      <c r="A39" s="223" t="s">
        <v>47</v>
      </c>
      <c r="B39" s="223"/>
      <c r="C39" s="223">
        <f>SUM(C38:D38)</f>
        <v>424</v>
      </c>
      <c r="D39" s="223"/>
      <c r="E39" s="223">
        <f>SUM(E38:F38)</f>
        <v>584</v>
      </c>
      <c r="F39" s="223"/>
      <c r="G39" s="223">
        <f>SUM(G38:H38)</f>
        <v>1443</v>
      </c>
      <c r="H39" s="223"/>
      <c r="I39" s="223">
        <f>SUM(I38:J38)</f>
        <v>4900</v>
      </c>
      <c r="J39" s="223"/>
      <c r="K39" s="223">
        <f>SUM(K38:L38)</f>
        <v>3974</v>
      </c>
      <c r="L39" s="223"/>
      <c r="Q39" s="48"/>
      <c r="R39" s="48"/>
      <c r="S39" s="48"/>
    </row>
    <row r="41" spans="1:19" s="48" customFormat="1" ht="42" customHeight="1" x14ac:dyDescent="0.35">
      <c r="A41" s="230" t="s">
        <v>50</v>
      </c>
      <c r="B41" s="230"/>
      <c r="C41" s="230"/>
      <c r="D41" s="230"/>
      <c r="E41" s="230"/>
      <c r="F41" s="230"/>
      <c r="G41" s="230"/>
      <c r="H41" s="230"/>
      <c r="I41" s="230"/>
      <c r="J41" s="230"/>
      <c r="K41" s="230"/>
      <c r="L41" s="230"/>
      <c r="Q41" s="31"/>
      <c r="R41" s="31"/>
      <c r="S41" s="31"/>
    </row>
    <row r="42" spans="1:19" x14ac:dyDescent="0.35">
      <c r="A42" s="225" t="s">
        <v>10</v>
      </c>
      <c r="B42" s="24"/>
      <c r="C42" s="233" t="s">
        <v>44</v>
      </c>
      <c r="D42" s="233"/>
      <c r="E42" s="233" t="s">
        <v>1</v>
      </c>
      <c r="F42" s="233"/>
      <c r="G42" s="233" t="s">
        <v>2</v>
      </c>
      <c r="H42" s="233"/>
      <c r="I42" s="233" t="s">
        <v>3</v>
      </c>
      <c r="J42" s="233"/>
      <c r="K42" s="233" t="s">
        <v>4</v>
      </c>
      <c r="L42" s="233"/>
      <c r="M42" s="231" t="s">
        <v>46</v>
      </c>
      <c r="N42" s="231"/>
      <c r="O42" s="232" t="s">
        <v>45</v>
      </c>
    </row>
    <row r="43" spans="1:19" x14ac:dyDescent="0.35">
      <c r="A43" s="225"/>
      <c r="B43" s="29" t="s">
        <v>39</v>
      </c>
      <c r="C43" s="29" t="s">
        <v>24</v>
      </c>
      <c r="D43" s="29" t="s">
        <v>25</v>
      </c>
      <c r="E43" s="29" t="s">
        <v>24</v>
      </c>
      <c r="F43" s="29" t="s">
        <v>43</v>
      </c>
      <c r="G43" s="29" t="s">
        <v>24</v>
      </c>
      <c r="H43" s="29" t="s">
        <v>43</v>
      </c>
      <c r="I43" s="29" t="s">
        <v>24</v>
      </c>
      <c r="J43" s="29" t="s">
        <v>43</v>
      </c>
      <c r="K43" s="29" t="s">
        <v>24</v>
      </c>
      <c r="L43" s="29" t="s">
        <v>43</v>
      </c>
      <c r="M43" s="40" t="s">
        <v>24</v>
      </c>
      <c r="N43" s="40" t="s">
        <v>25</v>
      </c>
      <c r="O43" s="232"/>
    </row>
    <row r="44" spans="1:19" x14ac:dyDescent="0.35">
      <c r="A44" s="33">
        <v>1</v>
      </c>
      <c r="B44" s="29" t="s">
        <v>5</v>
      </c>
      <c r="C44" s="29">
        <v>54</v>
      </c>
      <c r="D44" s="29">
        <v>50</v>
      </c>
      <c r="E44" s="29">
        <v>0</v>
      </c>
      <c r="F44" s="29">
        <v>84</v>
      </c>
      <c r="G44" s="29">
        <v>1230</v>
      </c>
      <c r="H44" s="29">
        <v>243</v>
      </c>
      <c r="I44" s="29">
        <v>1445</v>
      </c>
      <c r="J44" s="29">
        <v>4288</v>
      </c>
      <c r="K44" s="29">
        <v>3427</v>
      </c>
      <c r="L44" s="29">
        <v>968</v>
      </c>
      <c r="M44" s="41">
        <f>SUM($C44,$E44,$G44,$I44,$K44)</f>
        <v>6156</v>
      </c>
      <c r="N44" s="41">
        <f>SUM($D44,$F44,$H44,$J44,$L44)</f>
        <v>5633</v>
      </c>
      <c r="O44" s="30">
        <f>SUM(M44:N44)</f>
        <v>11789</v>
      </c>
    </row>
    <row r="45" spans="1:19" x14ac:dyDescent="0.35">
      <c r="A45" s="33">
        <v>2</v>
      </c>
      <c r="B45" s="34" t="s">
        <v>6</v>
      </c>
      <c r="C45" s="29"/>
      <c r="D45" s="29"/>
      <c r="E45" s="29"/>
      <c r="F45" s="29"/>
      <c r="G45" s="29">
        <v>0</v>
      </c>
      <c r="H45" s="29">
        <v>0</v>
      </c>
      <c r="I45" s="29">
        <v>0</v>
      </c>
      <c r="J45" s="29">
        <v>0</v>
      </c>
      <c r="K45" s="29"/>
      <c r="L45" s="29"/>
      <c r="M45" s="41">
        <f>SUM($C45,$E45,$G45,$I45,$K45)</f>
        <v>0</v>
      </c>
      <c r="N45" s="41">
        <f>SUM($D45,$F45,$H45,$J45,$L45)</f>
        <v>0</v>
      </c>
      <c r="O45" s="30">
        <f>SUM(M45:N45)</f>
        <v>0</v>
      </c>
    </row>
    <row r="46" spans="1:19" x14ac:dyDescent="0.35">
      <c r="A46" s="33">
        <v>3</v>
      </c>
      <c r="B46" s="29" t="s">
        <v>7</v>
      </c>
      <c r="C46" s="29">
        <v>194</v>
      </c>
      <c r="D46" s="29">
        <v>1</v>
      </c>
      <c r="E46" s="29">
        <v>53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/>
      <c r="L46" s="29"/>
      <c r="M46" s="41">
        <f>SUM($C46,$E46,$G46,$I46,$K46)</f>
        <v>247</v>
      </c>
      <c r="N46" s="41">
        <f>SUM($D46,$F46,$H46,$J46,$L46)</f>
        <v>1</v>
      </c>
      <c r="O46" s="30">
        <f t="shared" ref="O46:O48" si="10">SUM(M46:N46)</f>
        <v>248</v>
      </c>
    </row>
    <row r="47" spans="1:19" x14ac:dyDescent="0.35">
      <c r="A47" s="33">
        <v>4</v>
      </c>
      <c r="B47" s="29" t="s">
        <v>8</v>
      </c>
      <c r="C47" s="29"/>
      <c r="D47" s="29"/>
      <c r="E47" s="29"/>
      <c r="F47" s="29"/>
      <c r="G47" s="29">
        <v>0</v>
      </c>
      <c r="H47" s="29">
        <v>0</v>
      </c>
      <c r="I47" s="29">
        <v>0</v>
      </c>
      <c r="J47" s="29">
        <v>0</v>
      </c>
      <c r="K47" s="29">
        <v>272</v>
      </c>
      <c r="L47" s="29">
        <v>0</v>
      </c>
      <c r="M47" s="41">
        <f>SUM($C47,$E47,$G47,$I47,$K47)</f>
        <v>272</v>
      </c>
      <c r="N47" s="41">
        <f>SUM($D47,$F47,$H47,$J47,$L47)</f>
        <v>0</v>
      </c>
      <c r="O47" s="30">
        <f t="shared" si="10"/>
        <v>272</v>
      </c>
    </row>
    <row r="48" spans="1:19" x14ac:dyDescent="0.35">
      <c r="A48" s="33">
        <v>5</v>
      </c>
      <c r="B48" s="34" t="s">
        <v>36</v>
      </c>
      <c r="C48" s="29">
        <v>151</v>
      </c>
      <c r="D48" s="29">
        <v>38</v>
      </c>
      <c r="E48" s="26">
        <v>19</v>
      </c>
      <c r="F48" s="29">
        <v>5</v>
      </c>
      <c r="G48" s="29">
        <v>0</v>
      </c>
      <c r="H48" s="29">
        <v>0</v>
      </c>
      <c r="I48" s="29">
        <v>0</v>
      </c>
      <c r="J48" s="29">
        <v>0</v>
      </c>
      <c r="K48" s="29"/>
      <c r="L48" s="29"/>
      <c r="M48" s="41">
        <f>SUM($C48,$E48,$G48,$I48,$K48)</f>
        <v>170</v>
      </c>
      <c r="N48" s="41">
        <f>SUM($D48,$F48,$H48,$J48,$L48)</f>
        <v>43</v>
      </c>
      <c r="O48" s="30">
        <f t="shared" si="10"/>
        <v>213</v>
      </c>
    </row>
  </sheetData>
  <mergeCells count="45">
    <mergeCell ref="M42:N42"/>
    <mergeCell ref="O42:O43"/>
    <mergeCell ref="A41:L41"/>
    <mergeCell ref="A42:A43"/>
    <mergeCell ref="A29:L29"/>
    <mergeCell ref="C42:D42"/>
    <mergeCell ref="E42:F42"/>
    <mergeCell ref="G42:H42"/>
    <mergeCell ref="I42:J42"/>
    <mergeCell ref="K42:L42"/>
    <mergeCell ref="M31:N31"/>
    <mergeCell ref="O31:O32"/>
    <mergeCell ref="A38:B38"/>
    <mergeCell ref="C39:D39"/>
    <mergeCell ref="E39:F39"/>
    <mergeCell ref="G39:H39"/>
    <mergeCell ref="A10:F10"/>
    <mergeCell ref="A1:L1"/>
    <mergeCell ref="A21:A22"/>
    <mergeCell ref="B21:B22"/>
    <mergeCell ref="C21:D21"/>
    <mergeCell ref="E21:F21"/>
    <mergeCell ref="G21:H21"/>
    <mergeCell ref="I21:J21"/>
    <mergeCell ref="K21:L21"/>
    <mergeCell ref="A19:L19"/>
    <mergeCell ref="E11:F11"/>
    <mergeCell ref="C2:D2"/>
    <mergeCell ref="E2:F2"/>
    <mergeCell ref="I39:J39"/>
    <mergeCell ref="K39:L39"/>
    <mergeCell ref="A39:B39"/>
    <mergeCell ref="G2:H2"/>
    <mergeCell ref="I2:J2"/>
    <mergeCell ref="K2:L2"/>
    <mergeCell ref="A31:A32"/>
    <mergeCell ref="B31:B32"/>
    <mergeCell ref="C31:D31"/>
    <mergeCell ref="E31:F31"/>
    <mergeCell ref="G31:H31"/>
    <mergeCell ref="I31:J31"/>
    <mergeCell ref="K31:L31"/>
    <mergeCell ref="B2:B3"/>
    <mergeCell ref="A2:A3"/>
    <mergeCell ref="C11:D11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C15" sqref="C15"/>
    </sheetView>
  </sheetViews>
  <sheetFormatPr defaultRowHeight="14.5" x14ac:dyDescent="0.35"/>
  <cols>
    <col min="1" max="1" width="11.36328125" customWidth="1"/>
    <col min="2" max="2" width="10.6328125" customWidth="1"/>
    <col min="3" max="3" width="13.54296875" customWidth="1"/>
    <col min="4" max="5" width="10.36328125" customWidth="1"/>
    <col min="6" max="6" width="10.08984375" customWidth="1"/>
    <col min="7" max="8" width="12" customWidth="1"/>
    <col min="9" max="9" width="10.6328125" customWidth="1"/>
    <col min="10" max="11" width="11.54296875" customWidth="1"/>
    <col min="12" max="12" width="10.453125" customWidth="1"/>
    <col min="13" max="14" width="10.90625" customWidth="1"/>
    <col min="15" max="15" width="10.6328125" customWidth="1"/>
    <col min="16" max="16" width="11.08984375" customWidth="1"/>
  </cols>
  <sheetData>
    <row r="1" spans="1:15" x14ac:dyDescent="0.35">
      <c r="A1" s="245" t="s">
        <v>0</v>
      </c>
      <c r="B1" s="238"/>
      <c r="C1" s="239"/>
      <c r="D1" s="245" t="s">
        <v>1</v>
      </c>
      <c r="E1" s="238"/>
      <c r="F1" s="239"/>
      <c r="G1" s="245" t="s">
        <v>2</v>
      </c>
      <c r="H1" s="238"/>
      <c r="I1" s="239"/>
      <c r="J1" s="245" t="s">
        <v>3</v>
      </c>
      <c r="K1" s="238"/>
      <c r="L1" s="239"/>
      <c r="M1" s="233" t="s">
        <v>4</v>
      </c>
      <c r="N1" s="233"/>
      <c r="O1" s="233"/>
    </row>
    <row r="2" spans="1:15" x14ac:dyDescent="0.35">
      <c r="A2" s="3" t="s">
        <v>18</v>
      </c>
      <c r="B2" s="3" t="s">
        <v>19</v>
      </c>
      <c r="C2" s="3" t="s">
        <v>20</v>
      </c>
      <c r="D2" s="3" t="s">
        <v>18</v>
      </c>
      <c r="E2" s="3" t="s">
        <v>19</v>
      </c>
      <c r="F2" s="3" t="s">
        <v>20</v>
      </c>
      <c r="G2" s="3" t="s">
        <v>18</v>
      </c>
      <c r="H2" s="3" t="s">
        <v>19</v>
      </c>
      <c r="I2" s="3" t="s">
        <v>20</v>
      </c>
      <c r="J2" s="3" t="s">
        <v>18</v>
      </c>
      <c r="K2" s="3" t="s">
        <v>19</v>
      </c>
      <c r="L2" s="3" t="s">
        <v>20</v>
      </c>
      <c r="M2" s="3" t="s">
        <v>18</v>
      </c>
      <c r="N2" s="3" t="s">
        <v>19</v>
      </c>
      <c r="O2" s="3" t="s">
        <v>20</v>
      </c>
    </row>
    <row r="3" spans="1:15" ht="29" x14ac:dyDescent="0.35">
      <c r="A3" s="9" t="s">
        <v>22</v>
      </c>
      <c r="B3" s="7">
        <v>0.115</v>
      </c>
      <c r="C3" s="7">
        <v>0.49199999999999999</v>
      </c>
      <c r="D3" s="8">
        <v>0.32</v>
      </c>
      <c r="E3" s="8">
        <v>0.08</v>
      </c>
      <c r="F3" s="7">
        <v>0.59799999999999998</v>
      </c>
      <c r="G3" s="7">
        <v>0.41099999999999998</v>
      </c>
      <c r="H3" s="7">
        <v>4.9000000000000002E-2</v>
      </c>
      <c r="I3" s="7">
        <v>0.53800000000000003</v>
      </c>
      <c r="J3" s="7">
        <v>0.34399999999999997</v>
      </c>
      <c r="K3" s="7">
        <v>1.4E-2</v>
      </c>
      <c r="L3" s="7">
        <v>0.64100000000000001</v>
      </c>
      <c r="M3" s="7">
        <v>0.14099999999999999</v>
      </c>
      <c r="N3" s="7">
        <v>0.13300000000000001</v>
      </c>
      <c r="O3" s="7">
        <v>0.72499999999999998</v>
      </c>
    </row>
    <row r="4" spans="1:15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10" spans="1:15" x14ac:dyDescent="0.35">
      <c r="B10" t="s">
        <v>12</v>
      </c>
      <c r="C10" t="s">
        <v>13</v>
      </c>
      <c r="D10" t="s">
        <v>14</v>
      </c>
    </row>
    <row r="11" spans="1:15" x14ac:dyDescent="0.35">
      <c r="B11" t="s">
        <v>15</v>
      </c>
      <c r="C11" t="s">
        <v>16</v>
      </c>
      <c r="D11" t="s">
        <v>17</v>
      </c>
    </row>
  </sheetData>
  <mergeCells count="5">
    <mergeCell ref="A1:C1"/>
    <mergeCell ref="D1:F1"/>
    <mergeCell ref="G1:I1"/>
    <mergeCell ref="M1:O1"/>
    <mergeCell ref="J1:L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G24" sqref="G24"/>
    </sheetView>
  </sheetViews>
  <sheetFormatPr defaultRowHeight="14.5" x14ac:dyDescent="0.35"/>
  <cols>
    <col min="1" max="1" width="10.6328125" customWidth="1"/>
    <col min="2" max="2" width="10.54296875" customWidth="1"/>
    <col min="3" max="3" width="10" customWidth="1"/>
    <col min="4" max="4" width="11.36328125" customWidth="1"/>
    <col min="5" max="5" width="11.08984375" customWidth="1"/>
    <col min="6" max="6" width="11.36328125" customWidth="1"/>
    <col min="7" max="7" width="10.6328125" customWidth="1"/>
    <col min="8" max="8" width="11.36328125" customWidth="1"/>
    <col min="9" max="9" width="10.6328125" customWidth="1"/>
    <col min="10" max="10" width="11" customWidth="1"/>
    <col min="11" max="11" width="10.6328125" customWidth="1"/>
    <col min="12" max="12" width="10.54296875" customWidth="1"/>
  </cols>
  <sheetData>
    <row r="1" spans="1:15" x14ac:dyDescent="0.35">
      <c r="A1" s="245" t="s">
        <v>5</v>
      </c>
      <c r="B1" s="238"/>
      <c r="C1" s="239"/>
      <c r="D1" s="245" t="s">
        <v>7</v>
      </c>
      <c r="E1" s="238"/>
      <c r="F1" s="239"/>
      <c r="G1" s="245" t="s">
        <v>6</v>
      </c>
      <c r="H1" s="238"/>
      <c r="I1" s="239"/>
      <c r="J1" s="245" t="s">
        <v>8</v>
      </c>
      <c r="K1" s="238"/>
      <c r="L1" s="239"/>
      <c r="M1" s="245" t="s">
        <v>9</v>
      </c>
      <c r="N1" s="238"/>
      <c r="O1" s="239"/>
    </row>
    <row r="2" spans="1:15" x14ac:dyDescent="0.35">
      <c r="A2" s="3" t="s">
        <v>18</v>
      </c>
      <c r="B2" s="3" t="s">
        <v>19</v>
      </c>
      <c r="C2" s="3" t="s">
        <v>20</v>
      </c>
      <c r="D2" s="3" t="s">
        <v>18</v>
      </c>
      <c r="E2" s="3" t="s">
        <v>19</v>
      </c>
      <c r="F2" s="3" t="s">
        <v>20</v>
      </c>
      <c r="G2" s="3" t="s">
        <v>18</v>
      </c>
      <c r="H2" s="3" t="s">
        <v>19</v>
      </c>
      <c r="I2" s="3" t="s">
        <v>20</v>
      </c>
      <c r="J2" s="3" t="s">
        <v>18</v>
      </c>
      <c r="K2" s="3" t="s">
        <v>19</v>
      </c>
      <c r="L2" s="3" t="s">
        <v>20</v>
      </c>
      <c r="M2" s="3" t="s">
        <v>18</v>
      </c>
      <c r="N2" s="3" t="s">
        <v>19</v>
      </c>
      <c r="O2" s="3" t="s">
        <v>20</v>
      </c>
    </row>
    <row r="3" spans="1:15" ht="29" x14ac:dyDescent="0.35">
      <c r="A3" s="8">
        <v>0.27</v>
      </c>
      <c r="B3" s="8">
        <v>0.27</v>
      </c>
      <c r="C3" s="7">
        <v>0.66200000000000003</v>
      </c>
      <c r="D3" s="7">
        <v>0.23400000000000001</v>
      </c>
      <c r="E3" s="7">
        <v>0.219</v>
      </c>
      <c r="F3" s="7">
        <v>0.54500000000000004</v>
      </c>
      <c r="G3" s="4">
        <v>0</v>
      </c>
      <c r="H3" s="4">
        <v>0</v>
      </c>
      <c r="I3" s="4">
        <v>0</v>
      </c>
      <c r="J3" s="7">
        <v>0.23300000000000001</v>
      </c>
      <c r="K3" s="7">
        <v>9.1999999999999998E-2</v>
      </c>
      <c r="L3" s="7">
        <v>0.67400000000000004</v>
      </c>
      <c r="M3" s="9" t="s">
        <v>23</v>
      </c>
      <c r="N3" s="7">
        <v>8.1000000000000003E-2</v>
      </c>
      <c r="O3" s="7">
        <v>0.23599999999999999</v>
      </c>
    </row>
    <row r="4" spans="1:15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</sheetData>
  <mergeCells count="5">
    <mergeCell ref="A1:C1"/>
    <mergeCell ref="D1:F1"/>
    <mergeCell ref="G1:I1"/>
    <mergeCell ref="M1:O1"/>
    <mergeCell ref="J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"/>
  <sheetViews>
    <sheetView topLeftCell="H37" workbookViewId="0">
      <selection activeCell="J46" sqref="J46:V60"/>
    </sheetView>
  </sheetViews>
  <sheetFormatPr defaultRowHeight="14.5" x14ac:dyDescent="0.35"/>
  <cols>
    <col min="1" max="1" width="27" customWidth="1"/>
    <col min="2" max="2" width="16.90625" customWidth="1"/>
    <col min="3" max="4" width="17.08984375" customWidth="1"/>
    <col min="5" max="5" width="15" customWidth="1"/>
    <col min="6" max="6" width="12.453125" customWidth="1"/>
    <col min="7" max="7" width="13.90625" customWidth="1"/>
    <col min="9" max="9" width="13.36328125" customWidth="1"/>
    <col min="10" max="10" width="15.6328125" customWidth="1"/>
    <col min="11" max="11" width="13.08984375" customWidth="1"/>
    <col min="17" max="17" width="12.90625" bestFit="1" customWidth="1"/>
    <col min="18" max="18" width="8.36328125" bestFit="1" customWidth="1"/>
    <col min="19" max="19" width="11.54296875" bestFit="1" customWidth="1"/>
  </cols>
  <sheetData>
    <row r="1" spans="1:12" x14ac:dyDescent="0.35">
      <c r="A1" s="11" t="s">
        <v>28</v>
      </c>
    </row>
    <row r="2" spans="1:12" x14ac:dyDescent="0.35">
      <c r="A2" s="246" t="s">
        <v>10</v>
      </c>
      <c r="B2" s="246" t="s">
        <v>21</v>
      </c>
      <c r="C2" s="233" t="s">
        <v>0</v>
      </c>
      <c r="D2" s="233"/>
      <c r="E2" s="233" t="s">
        <v>1</v>
      </c>
      <c r="F2" s="233"/>
      <c r="G2" s="233" t="s">
        <v>2</v>
      </c>
      <c r="H2" s="233"/>
      <c r="I2" s="233" t="s">
        <v>3</v>
      </c>
      <c r="J2" s="233"/>
      <c r="K2" s="233" t="s">
        <v>4</v>
      </c>
      <c r="L2" s="233"/>
    </row>
    <row r="3" spans="1:12" x14ac:dyDescent="0.35">
      <c r="A3" s="246"/>
      <c r="B3" s="246"/>
      <c r="C3" s="13" t="s">
        <v>30</v>
      </c>
      <c r="D3" s="13" t="s">
        <v>11</v>
      </c>
      <c r="E3" s="13" t="s">
        <v>30</v>
      </c>
      <c r="F3" s="13" t="s">
        <v>11</v>
      </c>
      <c r="G3" s="13" t="s">
        <v>30</v>
      </c>
      <c r="H3" s="13" t="s">
        <v>11</v>
      </c>
      <c r="I3" s="13" t="s">
        <v>30</v>
      </c>
      <c r="J3" s="13" t="s">
        <v>11</v>
      </c>
      <c r="K3" s="13" t="s">
        <v>30</v>
      </c>
      <c r="L3" s="13" t="s">
        <v>11</v>
      </c>
    </row>
    <row r="4" spans="1:12" x14ac:dyDescent="0.35">
      <c r="A4" s="2">
        <v>1</v>
      </c>
      <c r="B4" s="1" t="s">
        <v>5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5">
      <c r="A5" s="2">
        <v>2</v>
      </c>
      <c r="B5" s="1" t="s">
        <v>7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5">
      <c r="A6" s="2">
        <v>3</v>
      </c>
      <c r="B6" s="1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35">
      <c r="A7" s="2">
        <v>4</v>
      </c>
      <c r="B7" s="1" t="s">
        <v>6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35">
      <c r="A8" s="2">
        <v>5</v>
      </c>
      <c r="B8" s="1" t="s">
        <v>8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35">
      <c r="A9" s="10"/>
      <c r="B9" s="5"/>
      <c r="C9" s="5">
        <f>SUM(C4:C8)</f>
        <v>0</v>
      </c>
      <c r="D9" s="5">
        <f>SUM(D4:D8)</f>
        <v>0</v>
      </c>
      <c r="E9" s="4"/>
      <c r="F9" s="5"/>
      <c r="G9" s="5"/>
      <c r="H9" s="5"/>
      <c r="I9" s="5"/>
      <c r="J9" s="5"/>
      <c r="K9" s="5"/>
      <c r="L9" s="5"/>
    </row>
    <row r="10" spans="1:12" x14ac:dyDescent="0.35">
      <c r="A10" s="12" t="s">
        <v>29</v>
      </c>
      <c r="B10" s="5"/>
      <c r="C10" s="5"/>
      <c r="D10" s="5"/>
      <c r="E10" s="4"/>
      <c r="F10" s="5"/>
      <c r="G10" s="5"/>
      <c r="H10" s="5"/>
      <c r="I10" s="5"/>
      <c r="J10" s="5"/>
      <c r="K10" s="5"/>
      <c r="L10" s="5"/>
    </row>
    <row r="11" spans="1:12" x14ac:dyDescent="0.35">
      <c r="C11" s="245" t="s">
        <v>24</v>
      </c>
      <c r="D11" s="239"/>
      <c r="E11" s="245" t="s">
        <v>25</v>
      </c>
      <c r="F11" s="239"/>
    </row>
    <row r="12" spans="1:12" x14ac:dyDescent="0.35">
      <c r="C12" s="13" t="s">
        <v>30</v>
      </c>
      <c r="D12" s="13" t="s">
        <v>11</v>
      </c>
      <c r="E12" s="13" t="s">
        <v>30</v>
      </c>
      <c r="F12" s="13" t="s">
        <v>11</v>
      </c>
    </row>
    <row r="13" spans="1:12" x14ac:dyDescent="0.35">
      <c r="A13" s="2">
        <v>1</v>
      </c>
      <c r="B13" s="1" t="s">
        <v>5</v>
      </c>
      <c r="C13" s="1">
        <v>54600</v>
      </c>
      <c r="D13" s="1">
        <v>6600</v>
      </c>
      <c r="E13" s="1">
        <v>8300</v>
      </c>
      <c r="F13" s="1">
        <v>3600</v>
      </c>
    </row>
    <row r="14" spans="1:12" x14ac:dyDescent="0.35">
      <c r="A14" s="2">
        <v>2</v>
      </c>
      <c r="B14" s="1" t="s">
        <v>7</v>
      </c>
      <c r="C14" s="1">
        <v>156</v>
      </c>
      <c r="D14" s="1">
        <v>156</v>
      </c>
      <c r="E14" s="1">
        <v>1</v>
      </c>
      <c r="F14" s="1">
        <v>1</v>
      </c>
    </row>
    <row r="15" spans="1:12" x14ac:dyDescent="0.35">
      <c r="A15" s="2">
        <v>3</v>
      </c>
      <c r="B15" s="1" t="s">
        <v>9</v>
      </c>
      <c r="C15" s="1">
        <v>237</v>
      </c>
      <c r="D15" s="1">
        <v>237</v>
      </c>
      <c r="E15" s="1">
        <v>43</v>
      </c>
      <c r="F15" s="1">
        <v>43</v>
      </c>
    </row>
    <row r="16" spans="1:12" x14ac:dyDescent="0.35">
      <c r="A16" s="2">
        <v>4</v>
      </c>
      <c r="B16" s="1" t="s">
        <v>6</v>
      </c>
      <c r="C16" s="1">
        <v>0</v>
      </c>
      <c r="D16" s="1">
        <v>0</v>
      </c>
      <c r="E16" s="1">
        <v>0</v>
      </c>
      <c r="F16" s="1">
        <v>0</v>
      </c>
    </row>
    <row r="17" spans="1:30" x14ac:dyDescent="0.35">
      <c r="A17" s="2">
        <v>5</v>
      </c>
      <c r="B17" s="1" t="s">
        <v>8</v>
      </c>
      <c r="C17" s="1">
        <v>3200</v>
      </c>
      <c r="D17" s="1">
        <v>272</v>
      </c>
      <c r="E17" s="1">
        <v>0</v>
      </c>
      <c r="F17" s="1">
        <v>0</v>
      </c>
    </row>
    <row r="18" spans="1:30" x14ac:dyDescent="0.35">
      <c r="Q18" s="14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x14ac:dyDescent="0.35">
      <c r="A19" s="11" t="s">
        <v>27</v>
      </c>
      <c r="Q19" s="17"/>
      <c r="R19" s="17"/>
      <c r="S19" s="18"/>
      <c r="T19" s="18"/>
      <c r="U19" s="237"/>
      <c r="V19" s="237"/>
      <c r="W19" s="237"/>
      <c r="X19" s="237"/>
      <c r="Y19" s="237"/>
      <c r="Z19" s="237"/>
      <c r="AA19" s="237"/>
      <c r="AB19" s="237"/>
      <c r="AC19" s="5"/>
      <c r="AD19" s="5"/>
    </row>
    <row r="20" spans="1:30" x14ac:dyDescent="0.35">
      <c r="A20" s="240" t="s">
        <v>10</v>
      </c>
      <c r="B20" s="240" t="s">
        <v>21</v>
      </c>
      <c r="C20" s="245" t="s">
        <v>26</v>
      </c>
      <c r="D20" s="238"/>
      <c r="E20" s="238"/>
      <c r="F20" s="239"/>
      <c r="G20" s="245" t="s">
        <v>1</v>
      </c>
      <c r="H20" s="238"/>
      <c r="I20" s="238"/>
      <c r="J20" s="239"/>
      <c r="K20" s="233" t="s">
        <v>2</v>
      </c>
      <c r="L20" s="238"/>
      <c r="M20" s="238"/>
      <c r="N20" s="239"/>
      <c r="O20" s="233" t="s">
        <v>3</v>
      </c>
      <c r="P20" s="238"/>
      <c r="Q20" s="238"/>
      <c r="R20" s="239"/>
      <c r="S20" s="233" t="s">
        <v>4</v>
      </c>
      <c r="T20" s="238"/>
      <c r="U20" s="238"/>
      <c r="V20" s="239"/>
      <c r="W20" s="16"/>
      <c r="X20" s="16"/>
      <c r="Y20" s="16"/>
      <c r="Z20" s="16"/>
      <c r="AA20" s="16"/>
      <c r="AB20" s="16"/>
      <c r="AC20" s="5"/>
      <c r="AD20" s="5"/>
    </row>
    <row r="21" spans="1:30" x14ac:dyDescent="0.35">
      <c r="A21" s="241"/>
      <c r="B21" s="241"/>
      <c r="C21" s="243" t="s">
        <v>24</v>
      </c>
      <c r="D21" s="244"/>
      <c r="E21" s="243" t="s">
        <v>25</v>
      </c>
      <c r="F21" s="244"/>
      <c r="G21" s="243" t="s">
        <v>24</v>
      </c>
      <c r="H21" s="244"/>
      <c r="I21" s="243" t="s">
        <v>25</v>
      </c>
      <c r="J21" s="244"/>
      <c r="K21" s="243" t="s">
        <v>24</v>
      </c>
      <c r="L21" s="244"/>
      <c r="M21" s="243" t="s">
        <v>25</v>
      </c>
      <c r="N21" s="244"/>
      <c r="O21" s="243" t="s">
        <v>24</v>
      </c>
      <c r="P21" s="244"/>
      <c r="Q21" s="243" t="s">
        <v>25</v>
      </c>
      <c r="R21" s="244"/>
      <c r="S21" s="243" t="s">
        <v>24</v>
      </c>
      <c r="T21" s="244"/>
      <c r="U21" s="243" t="s">
        <v>25</v>
      </c>
      <c r="V21" s="244"/>
      <c r="W21" s="5"/>
      <c r="X21" s="5"/>
      <c r="Y21" s="5"/>
      <c r="Z21" s="5"/>
      <c r="AA21" s="5"/>
      <c r="AB21" s="5"/>
      <c r="AC21" s="5"/>
      <c r="AD21" s="5"/>
    </row>
    <row r="22" spans="1:30" x14ac:dyDescent="0.35">
      <c r="A22" s="242"/>
      <c r="B22" s="242"/>
      <c r="C22" s="13" t="s">
        <v>31</v>
      </c>
      <c r="D22" s="13" t="s">
        <v>11</v>
      </c>
      <c r="E22" s="13" t="s">
        <v>31</v>
      </c>
      <c r="F22" s="13" t="s">
        <v>11</v>
      </c>
      <c r="G22" s="13" t="s">
        <v>31</v>
      </c>
      <c r="H22" s="13" t="s">
        <v>11</v>
      </c>
      <c r="I22" s="13" t="s">
        <v>31</v>
      </c>
      <c r="J22" s="13" t="s">
        <v>11</v>
      </c>
      <c r="K22" s="13" t="s">
        <v>31</v>
      </c>
      <c r="L22" s="13" t="s">
        <v>11</v>
      </c>
      <c r="M22" s="13" t="s">
        <v>31</v>
      </c>
      <c r="N22" s="13" t="s">
        <v>11</v>
      </c>
      <c r="O22" s="13" t="s">
        <v>31</v>
      </c>
      <c r="P22" s="13" t="s">
        <v>11</v>
      </c>
      <c r="Q22" s="13" t="s">
        <v>31</v>
      </c>
      <c r="R22" s="13" t="s">
        <v>11</v>
      </c>
      <c r="S22" s="13" t="s">
        <v>31</v>
      </c>
      <c r="T22" s="13" t="s">
        <v>11</v>
      </c>
      <c r="U22" s="13" t="s">
        <v>31</v>
      </c>
      <c r="V22" s="13" t="s">
        <v>11</v>
      </c>
      <c r="W22" s="5"/>
      <c r="X22" s="5"/>
      <c r="Y22" s="5"/>
      <c r="Z22" s="5"/>
      <c r="AA22" s="5"/>
      <c r="AB22" s="5"/>
      <c r="AC22" s="5"/>
      <c r="AD22" s="5"/>
    </row>
    <row r="23" spans="1:30" x14ac:dyDescent="0.35">
      <c r="A23" s="2">
        <v>1</v>
      </c>
      <c r="B23" s="1" t="s">
        <v>5</v>
      </c>
      <c r="C23" s="1">
        <v>51</v>
      </c>
      <c r="D23" s="1">
        <v>51</v>
      </c>
      <c r="E23" s="1">
        <v>152</v>
      </c>
      <c r="F23" s="1">
        <v>32</v>
      </c>
      <c r="G23" s="1">
        <v>0</v>
      </c>
      <c r="H23" s="1">
        <v>0</v>
      </c>
      <c r="I23" s="1">
        <v>1214</v>
      </c>
      <c r="J23" s="1">
        <v>86</v>
      </c>
      <c r="K23" s="1">
        <v>5361</v>
      </c>
      <c r="L23" s="1">
        <v>881</v>
      </c>
      <c r="M23" s="1">
        <v>689</v>
      </c>
      <c r="N23" s="1">
        <v>243</v>
      </c>
      <c r="O23" s="1">
        <v>41081</v>
      </c>
      <c r="P23" s="1">
        <v>1422</v>
      </c>
      <c r="Q23" s="1">
        <v>5125</v>
      </c>
      <c r="R23" s="1">
        <v>2151</v>
      </c>
      <c r="S23" s="1">
        <v>8700</v>
      </c>
      <c r="T23" s="1">
        <v>2918</v>
      </c>
      <c r="U23" s="1">
        <v>1045</v>
      </c>
      <c r="V23" s="1">
        <v>209</v>
      </c>
      <c r="W23" s="5"/>
      <c r="X23" s="5"/>
      <c r="Y23" s="5"/>
      <c r="Z23" s="5"/>
      <c r="AA23" s="5"/>
      <c r="AB23" s="5"/>
      <c r="AC23" s="5"/>
      <c r="AD23" s="5"/>
    </row>
    <row r="24" spans="1:30" x14ac:dyDescent="0.35">
      <c r="A24" s="2">
        <v>2</v>
      </c>
      <c r="B24" s="1" t="s">
        <v>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5"/>
      <c r="X24" s="5"/>
      <c r="Y24" s="5"/>
      <c r="Z24" s="5"/>
      <c r="AA24" s="5"/>
      <c r="AB24" s="5"/>
      <c r="AC24" s="5"/>
      <c r="AD24" s="5"/>
    </row>
    <row r="25" spans="1:30" x14ac:dyDescent="0.35">
      <c r="A25" s="2">
        <v>3</v>
      </c>
      <c r="B25" s="1" t="s">
        <v>7</v>
      </c>
      <c r="C25" s="1">
        <v>192</v>
      </c>
      <c r="D25" s="1">
        <v>115</v>
      </c>
      <c r="E25" s="1">
        <v>0</v>
      </c>
      <c r="F25" s="1">
        <v>1</v>
      </c>
      <c r="G25" s="1">
        <v>54</v>
      </c>
      <c r="H25" s="1">
        <v>57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5"/>
      <c r="X25" s="5"/>
      <c r="Y25" s="5"/>
      <c r="Z25" s="5"/>
      <c r="AA25" s="5"/>
      <c r="AB25" s="5"/>
      <c r="AC25" s="5"/>
      <c r="AD25" s="5"/>
    </row>
    <row r="26" spans="1:30" x14ac:dyDescent="0.35">
      <c r="A26" s="2">
        <v>4</v>
      </c>
      <c r="B26" s="1" t="s">
        <v>8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3208</v>
      </c>
      <c r="T26" s="1">
        <v>163</v>
      </c>
      <c r="U26" s="1">
        <v>0</v>
      </c>
      <c r="V26" s="1">
        <v>0</v>
      </c>
      <c r="W26" s="5"/>
      <c r="X26" s="5"/>
      <c r="Y26" s="5"/>
      <c r="Z26" s="5"/>
      <c r="AA26" s="5"/>
      <c r="AB26" s="5"/>
      <c r="AC26" s="5"/>
      <c r="AD26" s="5"/>
    </row>
    <row r="27" spans="1:30" x14ac:dyDescent="0.35">
      <c r="A27" s="2">
        <v>5</v>
      </c>
      <c r="B27" s="1" t="s">
        <v>9</v>
      </c>
      <c r="C27" s="1">
        <v>111</v>
      </c>
      <c r="D27" s="1">
        <v>94</v>
      </c>
      <c r="E27" s="1">
        <v>2</v>
      </c>
      <c r="F27" s="1">
        <v>37</v>
      </c>
      <c r="G27" s="1">
        <v>67</v>
      </c>
      <c r="H27" s="1">
        <v>20</v>
      </c>
      <c r="I27" s="1">
        <v>0</v>
      </c>
      <c r="J27" s="1">
        <v>5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5"/>
      <c r="X27" s="5"/>
      <c r="Y27" s="5"/>
      <c r="Z27" s="5"/>
      <c r="AA27" s="5"/>
      <c r="AB27" s="5"/>
      <c r="AC27" s="5"/>
      <c r="AD27" s="5"/>
    </row>
    <row r="28" spans="1:30" s="11" customFormat="1" x14ac:dyDescent="0.35">
      <c r="A28" s="24"/>
      <c r="B28" s="25" t="s">
        <v>32</v>
      </c>
      <c r="C28" s="24">
        <f t="shared" ref="C28:V28" si="0">SUM(C23:C27)</f>
        <v>354</v>
      </c>
      <c r="D28" s="24">
        <f t="shared" si="0"/>
        <v>260</v>
      </c>
      <c r="E28" s="24">
        <f t="shared" si="0"/>
        <v>154</v>
      </c>
      <c r="F28" s="24">
        <f t="shared" si="0"/>
        <v>70</v>
      </c>
      <c r="G28" s="24">
        <f t="shared" si="0"/>
        <v>121</v>
      </c>
      <c r="H28" s="24">
        <f t="shared" si="0"/>
        <v>77</v>
      </c>
      <c r="I28" s="24">
        <f t="shared" si="0"/>
        <v>1214</v>
      </c>
      <c r="J28" s="24">
        <f t="shared" si="0"/>
        <v>91</v>
      </c>
      <c r="K28" s="24">
        <f t="shared" si="0"/>
        <v>5361</v>
      </c>
      <c r="L28" s="24">
        <f t="shared" si="0"/>
        <v>881</v>
      </c>
      <c r="M28" s="24">
        <f t="shared" si="0"/>
        <v>689</v>
      </c>
      <c r="N28" s="24">
        <f t="shared" si="0"/>
        <v>243</v>
      </c>
      <c r="O28" s="24">
        <f t="shared" si="0"/>
        <v>41081</v>
      </c>
      <c r="P28" s="24">
        <f t="shared" si="0"/>
        <v>1422</v>
      </c>
      <c r="Q28" s="24">
        <f t="shared" si="0"/>
        <v>5125</v>
      </c>
      <c r="R28" s="24">
        <f t="shared" si="0"/>
        <v>2151</v>
      </c>
      <c r="S28" s="24">
        <f t="shared" si="0"/>
        <v>11908</v>
      </c>
      <c r="T28" s="24">
        <f t="shared" si="0"/>
        <v>3081</v>
      </c>
      <c r="U28" s="24">
        <f t="shared" si="0"/>
        <v>1045</v>
      </c>
      <c r="V28" s="24">
        <f t="shared" si="0"/>
        <v>209</v>
      </c>
      <c r="W28" s="14"/>
      <c r="X28" s="14"/>
      <c r="Y28" s="14"/>
      <c r="Z28" s="14"/>
      <c r="AA28" s="14"/>
      <c r="AB28" s="14"/>
      <c r="AC28" s="14"/>
      <c r="AD28" s="14"/>
    </row>
    <row r="29" spans="1:30" x14ac:dyDescent="0.35">
      <c r="Q29" s="5"/>
      <c r="R29" s="5"/>
      <c r="S29" s="16"/>
      <c r="T29" s="16"/>
      <c r="U29" s="16"/>
      <c r="V29" s="16"/>
      <c r="W29" s="5"/>
      <c r="X29" s="5"/>
      <c r="Y29" s="5"/>
      <c r="Z29" s="5"/>
      <c r="AA29" s="5"/>
      <c r="AB29" s="5"/>
      <c r="AC29" s="5"/>
      <c r="AD29" s="5"/>
    </row>
    <row r="30" spans="1:30" s="11" customFormat="1" x14ac:dyDescent="0.35">
      <c r="A30" s="24" t="s">
        <v>11</v>
      </c>
      <c r="B30" s="24" t="s">
        <v>24</v>
      </c>
      <c r="C30" s="24" t="s">
        <v>25</v>
      </c>
      <c r="D30" s="24" t="s">
        <v>32</v>
      </c>
      <c r="E30" s="24" t="s">
        <v>37</v>
      </c>
      <c r="F30" s="24" t="s">
        <v>38</v>
      </c>
      <c r="J30" s="24" t="s">
        <v>30</v>
      </c>
      <c r="K30" s="24" t="s">
        <v>24</v>
      </c>
      <c r="L30" s="24" t="s">
        <v>25</v>
      </c>
      <c r="M30" s="24" t="s">
        <v>32</v>
      </c>
      <c r="N30" s="24" t="s">
        <v>37</v>
      </c>
      <c r="O30" s="24" t="s">
        <v>38</v>
      </c>
      <c r="Q30" s="15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x14ac:dyDescent="0.35">
      <c r="A31" s="1" t="s">
        <v>0</v>
      </c>
      <c r="B31" s="1">
        <f>D28</f>
        <v>260</v>
      </c>
      <c r="C31" s="1">
        <f>F28</f>
        <v>70</v>
      </c>
      <c r="D31" s="20">
        <f>SUM(B31:C31)</f>
        <v>330</v>
      </c>
      <c r="E31" s="21">
        <f>B31/D31</f>
        <v>0.78787878787878785</v>
      </c>
      <c r="F31" s="21">
        <f>100%-E31</f>
        <v>0.21212121212121215</v>
      </c>
      <c r="J31" s="1" t="s">
        <v>0</v>
      </c>
      <c r="K31" s="1">
        <f>C28</f>
        <v>354</v>
      </c>
      <c r="L31" s="1">
        <f>E28</f>
        <v>154</v>
      </c>
      <c r="M31" s="24">
        <f>SUM(K31:L31)</f>
        <v>508</v>
      </c>
      <c r="N31" s="21">
        <f>K31/M31</f>
        <v>0.69685039370078738</v>
      </c>
      <c r="O31" s="21">
        <f>100%-N31</f>
        <v>0.30314960629921262</v>
      </c>
      <c r="Q31" s="10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x14ac:dyDescent="0.35">
      <c r="A32" s="1" t="s">
        <v>1</v>
      </c>
      <c r="B32" s="1">
        <f>H28</f>
        <v>77</v>
      </c>
      <c r="C32" s="1">
        <f>J28</f>
        <v>91</v>
      </c>
      <c r="D32" s="20">
        <f t="shared" ref="D32:D35" si="1">SUM(B32:C32)</f>
        <v>168</v>
      </c>
      <c r="E32" s="21">
        <f t="shared" ref="E32:E35" si="2">B32/D32</f>
        <v>0.45833333333333331</v>
      </c>
      <c r="F32" s="21">
        <f t="shared" ref="F32:F35" si="3">100%-E32</f>
        <v>0.54166666666666674</v>
      </c>
      <c r="J32" s="1" t="s">
        <v>1</v>
      </c>
      <c r="K32" s="1">
        <f>G28</f>
        <v>121</v>
      </c>
      <c r="L32" s="1">
        <f>I28</f>
        <v>1214</v>
      </c>
      <c r="M32" s="24">
        <f t="shared" ref="M32:M35" si="4">SUM(K32:L32)</f>
        <v>1335</v>
      </c>
      <c r="N32" s="21">
        <f t="shared" ref="N32:N35" si="5">K32/M32</f>
        <v>9.0636704119850184E-2</v>
      </c>
      <c r="O32" s="21">
        <f t="shared" ref="O32:O35" si="6">100%-N32</f>
        <v>0.90936329588014986</v>
      </c>
      <c r="Q32" s="10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x14ac:dyDescent="0.35">
      <c r="A33" s="1" t="s">
        <v>33</v>
      </c>
      <c r="B33" s="1">
        <f>K28</f>
        <v>5361</v>
      </c>
      <c r="C33" s="1">
        <f>N28</f>
        <v>243</v>
      </c>
      <c r="D33" s="20">
        <f t="shared" si="1"/>
        <v>5604</v>
      </c>
      <c r="E33" s="21">
        <f t="shared" si="2"/>
        <v>0.95663811563169165</v>
      </c>
      <c r="F33" s="21">
        <f t="shared" si="3"/>
        <v>4.3361884368308345E-2</v>
      </c>
      <c r="J33" s="1" t="s">
        <v>33</v>
      </c>
      <c r="K33" s="1">
        <f>K28</f>
        <v>5361</v>
      </c>
      <c r="L33" s="1">
        <f>M28</f>
        <v>689</v>
      </c>
      <c r="M33" s="24">
        <f t="shared" si="4"/>
        <v>6050</v>
      </c>
      <c r="N33" s="21">
        <f t="shared" si="5"/>
        <v>0.8861157024793388</v>
      </c>
      <c r="O33" s="21">
        <f t="shared" si="6"/>
        <v>0.1138842975206612</v>
      </c>
      <c r="Q33" s="10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x14ac:dyDescent="0.35">
      <c r="A34" s="1" t="s">
        <v>34</v>
      </c>
      <c r="B34" s="1">
        <f>P28</f>
        <v>1422</v>
      </c>
      <c r="C34" s="1">
        <f>R28</f>
        <v>2151</v>
      </c>
      <c r="D34" s="20">
        <f t="shared" si="1"/>
        <v>3573</v>
      </c>
      <c r="E34" s="21">
        <f t="shared" si="2"/>
        <v>0.39798488664987408</v>
      </c>
      <c r="F34" s="21">
        <f t="shared" si="3"/>
        <v>0.60201511335012592</v>
      </c>
      <c r="J34" s="1" t="s">
        <v>34</v>
      </c>
      <c r="K34" s="1">
        <f>O28</f>
        <v>41081</v>
      </c>
      <c r="L34" s="1">
        <f>Q28</f>
        <v>5125</v>
      </c>
      <c r="M34" s="24">
        <f t="shared" si="4"/>
        <v>46206</v>
      </c>
      <c r="N34" s="21">
        <f t="shared" si="5"/>
        <v>0.88908366878760337</v>
      </c>
      <c r="O34" s="21">
        <f t="shared" si="6"/>
        <v>0.11091633121239663</v>
      </c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x14ac:dyDescent="0.35">
      <c r="A35" s="1" t="s">
        <v>35</v>
      </c>
      <c r="B35" s="1">
        <f>T28</f>
        <v>3081</v>
      </c>
      <c r="C35" s="1">
        <f>V28</f>
        <v>209</v>
      </c>
      <c r="D35" s="20">
        <f t="shared" si="1"/>
        <v>3290</v>
      </c>
      <c r="E35" s="21">
        <f t="shared" si="2"/>
        <v>0.93647416413373863</v>
      </c>
      <c r="F35" s="21">
        <f t="shared" si="3"/>
        <v>6.3525835866261371E-2</v>
      </c>
      <c r="J35" s="1" t="s">
        <v>35</v>
      </c>
      <c r="K35" s="1">
        <f>S28</f>
        <v>11908</v>
      </c>
      <c r="L35" s="1">
        <f>U28</f>
        <v>1045</v>
      </c>
      <c r="M35" s="24">
        <f t="shared" si="4"/>
        <v>12953</v>
      </c>
      <c r="N35" s="21">
        <f t="shared" si="5"/>
        <v>0.9193237087933297</v>
      </c>
      <c r="O35" s="21">
        <f t="shared" si="6"/>
        <v>8.0676291206670303E-2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x14ac:dyDescent="0.35"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s="11" customFormat="1" x14ac:dyDescent="0.35">
      <c r="A37" s="24" t="s">
        <v>11</v>
      </c>
      <c r="B37" s="24" t="s">
        <v>24</v>
      </c>
      <c r="C37" s="24" t="s">
        <v>25</v>
      </c>
      <c r="D37" s="24" t="s">
        <v>32</v>
      </c>
      <c r="E37" s="24" t="s">
        <v>37</v>
      </c>
      <c r="F37" s="24" t="s">
        <v>38</v>
      </c>
      <c r="J37" s="24" t="s">
        <v>30</v>
      </c>
      <c r="K37" s="24" t="s">
        <v>24</v>
      </c>
      <c r="L37" s="24" t="s">
        <v>25</v>
      </c>
      <c r="M37" s="24" t="s">
        <v>32</v>
      </c>
      <c r="N37" s="24" t="s">
        <v>37</v>
      </c>
      <c r="O37" s="24" t="s">
        <v>38</v>
      </c>
    </row>
    <row r="38" spans="1:30" x14ac:dyDescent="0.35">
      <c r="A38" s="19" t="s">
        <v>5</v>
      </c>
      <c r="B38" s="19">
        <f>SUM(D23,H23,L23,P23,T23)</f>
        <v>5272</v>
      </c>
      <c r="C38" s="19">
        <f>SUM(F23,J23,N23,R23,V23)</f>
        <v>2721</v>
      </c>
      <c r="D38" s="20">
        <f>SUM(B38:C38)</f>
        <v>7993</v>
      </c>
      <c r="E38" s="21">
        <f>B38/D38</f>
        <v>0.65957712998874019</v>
      </c>
      <c r="F38" s="21">
        <f>100%-E38</f>
        <v>0.34042287001125981</v>
      </c>
      <c r="J38" s="20" t="s">
        <v>5</v>
      </c>
      <c r="K38" s="20">
        <f>SUM(C23,G23,K23,O23,S23)</f>
        <v>55193</v>
      </c>
      <c r="L38" s="20">
        <f>SUM(E23,I23,M23,Q23,U23)</f>
        <v>8225</v>
      </c>
      <c r="M38" s="20">
        <f>SUM(K38:L38)</f>
        <v>63418</v>
      </c>
      <c r="N38" s="21">
        <f>K38/M38</f>
        <v>0.87030496073669938</v>
      </c>
      <c r="O38" s="21">
        <f>100%-N38</f>
        <v>0.12969503926330062</v>
      </c>
    </row>
    <row r="39" spans="1:30" x14ac:dyDescent="0.35">
      <c r="A39" s="19" t="s">
        <v>7</v>
      </c>
      <c r="B39" s="19">
        <f>SUM(D25,H25,L25,P25,T25)</f>
        <v>172</v>
      </c>
      <c r="C39" s="20">
        <f>SUM(F25,J25,N25,R25,V25)</f>
        <v>1</v>
      </c>
      <c r="D39" s="20">
        <f t="shared" ref="D39:D42" si="7">SUM(B39:C39)</f>
        <v>173</v>
      </c>
      <c r="E39" s="21">
        <f t="shared" ref="E39:E42" si="8">B39/D39</f>
        <v>0.9942196531791907</v>
      </c>
      <c r="F39" s="21">
        <f t="shared" ref="F39:F42" si="9">100%-E39</f>
        <v>5.7803468208093012E-3</v>
      </c>
      <c r="J39" s="20" t="s">
        <v>6</v>
      </c>
      <c r="K39" s="20">
        <f>SUM(C24,G24,K24,O24,S24)</f>
        <v>0</v>
      </c>
      <c r="L39" s="20">
        <f>SUM(E24,I24,M24,Q24,U24)</f>
        <v>0</v>
      </c>
      <c r="M39" s="20">
        <f>SUM(K39:L39)</f>
        <v>0</v>
      </c>
      <c r="N39" s="21" t="e">
        <f>K39/M39</f>
        <v>#DIV/0!</v>
      </c>
      <c r="O39" s="21" t="e">
        <f>100%-N39</f>
        <v>#DIV/0!</v>
      </c>
    </row>
    <row r="40" spans="1:30" x14ac:dyDescent="0.35">
      <c r="A40" s="19" t="s">
        <v>36</v>
      </c>
      <c r="B40" s="19">
        <f>SUM(D27,H27,L27,P27,T27)</f>
        <v>114</v>
      </c>
      <c r="C40" s="20">
        <f>SUM(F27,J27,N27,R27,V27)</f>
        <v>42</v>
      </c>
      <c r="D40" s="20">
        <f t="shared" si="7"/>
        <v>156</v>
      </c>
      <c r="E40" s="21">
        <f t="shared" si="8"/>
        <v>0.73076923076923073</v>
      </c>
      <c r="F40" s="21">
        <f t="shared" si="9"/>
        <v>0.26923076923076927</v>
      </c>
      <c r="J40" s="20" t="s">
        <v>7</v>
      </c>
      <c r="K40" s="20">
        <f>SUM(C25,G25,K25,O25,S25)</f>
        <v>246</v>
      </c>
      <c r="L40" s="20">
        <f>SUM(E25,I25,M25,Q25,U25)</f>
        <v>0</v>
      </c>
      <c r="M40" s="20">
        <f>SUM(K40:L40)</f>
        <v>246</v>
      </c>
      <c r="N40" s="21">
        <f>K40/M40</f>
        <v>1</v>
      </c>
      <c r="O40" s="21">
        <f>100%-N40</f>
        <v>0</v>
      </c>
    </row>
    <row r="41" spans="1:30" x14ac:dyDescent="0.35">
      <c r="A41" s="19" t="s">
        <v>6</v>
      </c>
      <c r="B41" s="19">
        <f>SUM(D24,H24,L24,P24,T24)</f>
        <v>0</v>
      </c>
      <c r="C41" s="20">
        <f>SUM(F24,J24,N24,R24,V24)</f>
        <v>0</v>
      </c>
      <c r="D41" s="20">
        <f t="shared" si="7"/>
        <v>0</v>
      </c>
      <c r="E41" s="21" t="e">
        <f t="shared" si="8"/>
        <v>#DIV/0!</v>
      </c>
      <c r="F41" s="21" t="e">
        <f t="shared" si="9"/>
        <v>#DIV/0!</v>
      </c>
      <c r="J41" s="20" t="s">
        <v>8</v>
      </c>
      <c r="K41" s="20">
        <f>SUM(C26,G26,K26,O26,S26)</f>
        <v>3208</v>
      </c>
      <c r="L41" s="20">
        <f>SUM(E26,I26,M26,Q26,U26)</f>
        <v>0</v>
      </c>
      <c r="M41" s="20">
        <f>SUM(K41:L41)</f>
        <v>3208</v>
      </c>
      <c r="N41" s="21">
        <f>K41/M41</f>
        <v>1</v>
      </c>
      <c r="O41" s="21">
        <f>100%-N41</f>
        <v>0</v>
      </c>
    </row>
    <row r="42" spans="1:30" x14ac:dyDescent="0.35">
      <c r="A42" s="19" t="s">
        <v>8</v>
      </c>
      <c r="B42" s="19">
        <f>SUM(D26,H26,L26,P26,T26)</f>
        <v>163</v>
      </c>
      <c r="C42" s="20">
        <f>SUM(F26,J26,N26,R26,V26)</f>
        <v>0</v>
      </c>
      <c r="D42" s="20">
        <f t="shared" si="7"/>
        <v>163</v>
      </c>
      <c r="E42" s="21">
        <f t="shared" si="8"/>
        <v>1</v>
      </c>
      <c r="F42" s="21">
        <f t="shared" si="9"/>
        <v>0</v>
      </c>
      <c r="J42" s="20" t="s">
        <v>36</v>
      </c>
      <c r="K42" s="20">
        <f>SUM(C27,G27,K27,O27,S27)</f>
        <v>178</v>
      </c>
      <c r="L42" s="20">
        <f>SUM(E27,I27,M27,Q27,U27)</f>
        <v>2</v>
      </c>
      <c r="M42" s="20">
        <f>SUM(K42:L42)</f>
        <v>180</v>
      </c>
      <c r="N42" s="21">
        <f>K42/M42</f>
        <v>0.98888888888888893</v>
      </c>
      <c r="O42" s="21">
        <f>100%-N42</f>
        <v>1.1111111111111072E-2</v>
      </c>
    </row>
    <row r="43" spans="1:30" x14ac:dyDescent="0.35"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6" spans="1:30" x14ac:dyDescent="0.35">
      <c r="A46" s="28" t="s">
        <v>39</v>
      </c>
      <c r="B46" s="28" t="s">
        <v>24</v>
      </c>
      <c r="C46" s="28" t="s">
        <v>25</v>
      </c>
      <c r="F46" s="28" t="s">
        <v>39</v>
      </c>
      <c r="G46" s="28" t="s">
        <v>24</v>
      </c>
      <c r="H46" s="28" t="s">
        <v>25</v>
      </c>
      <c r="J46" s="118" t="s">
        <v>30</v>
      </c>
      <c r="K46" s="118" t="s">
        <v>24</v>
      </c>
      <c r="L46" s="118" t="s">
        <v>25</v>
      </c>
      <c r="M46" s="118" t="s">
        <v>32</v>
      </c>
      <c r="N46" s="118" t="s">
        <v>37</v>
      </c>
      <c r="O46" s="118" t="s">
        <v>38</v>
      </c>
      <c r="Q46" s="122" t="s">
        <v>39</v>
      </c>
      <c r="R46" s="122" t="s">
        <v>24</v>
      </c>
      <c r="S46" s="122" t="s">
        <v>25</v>
      </c>
      <c r="T46" s="122" t="s">
        <v>32</v>
      </c>
      <c r="U46" s="122" t="s">
        <v>37</v>
      </c>
      <c r="V46" s="122" t="s">
        <v>38</v>
      </c>
    </row>
    <row r="47" spans="1:30" x14ac:dyDescent="0.35">
      <c r="A47" s="28" t="s">
        <v>0</v>
      </c>
      <c r="B47" s="28">
        <v>260</v>
      </c>
      <c r="C47" s="28">
        <v>70</v>
      </c>
      <c r="F47" s="28" t="s">
        <v>0</v>
      </c>
      <c r="G47" s="29">
        <v>354</v>
      </c>
      <c r="H47" s="29">
        <v>154</v>
      </c>
      <c r="J47" s="118" t="s">
        <v>0</v>
      </c>
      <c r="K47" s="118">
        <v>408</v>
      </c>
      <c r="L47" s="118">
        <v>154</v>
      </c>
      <c r="M47" s="119">
        <f>SUM(K47:L47)</f>
        <v>562</v>
      </c>
      <c r="N47" s="120">
        <f>K47/M47</f>
        <v>0.72597864768683273</v>
      </c>
      <c r="O47" s="120">
        <f>100%-N47</f>
        <v>0.27402135231316727</v>
      </c>
      <c r="Q47" s="122" t="s">
        <v>0</v>
      </c>
      <c r="R47" s="122">
        <v>399</v>
      </c>
      <c r="S47" s="122">
        <v>89</v>
      </c>
      <c r="T47" s="123">
        <f>SUM(R47:S47)</f>
        <v>488</v>
      </c>
      <c r="U47" s="84">
        <f>R47/T47</f>
        <v>0.81762295081967218</v>
      </c>
      <c r="V47" s="84">
        <f>100%-U47</f>
        <v>0.18237704918032782</v>
      </c>
    </row>
    <row r="48" spans="1:30" x14ac:dyDescent="0.35">
      <c r="A48" s="28" t="s">
        <v>1</v>
      </c>
      <c r="B48" s="28">
        <v>77</v>
      </c>
      <c r="C48" s="28">
        <v>91</v>
      </c>
      <c r="F48" s="28" t="s">
        <v>1</v>
      </c>
      <c r="G48" s="29">
        <v>121</v>
      </c>
      <c r="H48" s="29">
        <v>1214</v>
      </c>
      <c r="J48" s="118" t="s">
        <v>1</v>
      </c>
      <c r="K48" s="118">
        <v>168</v>
      </c>
      <c r="L48" s="118">
        <v>1255</v>
      </c>
      <c r="M48" s="119">
        <f t="shared" ref="M48:M51" si="10">SUM(K48:L48)</f>
        <v>1423</v>
      </c>
      <c r="N48" s="120">
        <f t="shared" ref="N48:N51" si="11">K48/M48</f>
        <v>0.11806043569922699</v>
      </c>
      <c r="O48" s="120">
        <f t="shared" ref="O48:O51" si="12">100%-N48</f>
        <v>0.88193956430077303</v>
      </c>
      <c r="Q48" s="122" t="s">
        <v>1</v>
      </c>
      <c r="R48" s="122">
        <v>72</v>
      </c>
      <c r="S48" s="122">
        <v>92</v>
      </c>
      <c r="T48" s="123">
        <f t="shared" ref="T48:T51" si="13">SUM(R48:S48)</f>
        <v>164</v>
      </c>
      <c r="U48" s="84">
        <f t="shared" ref="U48:U51" si="14">R48/T48</f>
        <v>0.43902439024390244</v>
      </c>
      <c r="V48" s="84">
        <f t="shared" ref="V48:V51" si="15">100%-U48</f>
        <v>0.56097560975609762</v>
      </c>
    </row>
    <row r="49" spans="1:30" x14ac:dyDescent="0.35">
      <c r="A49" s="28" t="s">
        <v>33</v>
      </c>
      <c r="B49" s="28">
        <v>5361</v>
      </c>
      <c r="C49" s="28">
        <v>243</v>
      </c>
      <c r="F49" s="28" t="s">
        <v>33</v>
      </c>
      <c r="G49" s="29">
        <v>5361</v>
      </c>
      <c r="H49" s="29">
        <v>689</v>
      </c>
      <c r="J49" s="118" t="s">
        <v>33</v>
      </c>
      <c r="K49" s="118">
        <v>5361</v>
      </c>
      <c r="L49" s="118">
        <v>689</v>
      </c>
      <c r="M49" s="119">
        <f t="shared" si="10"/>
        <v>6050</v>
      </c>
      <c r="N49" s="120">
        <f t="shared" si="11"/>
        <v>0.8861157024793388</v>
      </c>
      <c r="O49" s="120">
        <f t="shared" si="12"/>
        <v>0.1138842975206612</v>
      </c>
      <c r="Q49" s="122" t="s">
        <v>66</v>
      </c>
      <c r="R49" s="122">
        <v>1230</v>
      </c>
      <c r="S49" s="122">
        <v>243</v>
      </c>
      <c r="T49" s="123">
        <f t="shared" si="13"/>
        <v>1473</v>
      </c>
      <c r="U49" s="84">
        <f t="shared" si="14"/>
        <v>0.83503054989816705</v>
      </c>
      <c r="V49" s="84">
        <f t="shared" si="15"/>
        <v>0.16496945010183295</v>
      </c>
    </row>
    <row r="50" spans="1:30" x14ac:dyDescent="0.35">
      <c r="A50" s="28" t="s">
        <v>34</v>
      </c>
      <c r="B50" s="28">
        <v>1422</v>
      </c>
      <c r="C50" s="28">
        <v>2151</v>
      </c>
      <c r="F50" s="28" t="s">
        <v>34</v>
      </c>
      <c r="G50" s="29">
        <v>41081</v>
      </c>
      <c r="H50" s="29">
        <v>5125</v>
      </c>
      <c r="J50" s="118" t="s">
        <v>34</v>
      </c>
      <c r="K50" s="118">
        <v>41081</v>
      </c>
      <c r="L50" s="118">
        <v>5125</v>
      </c>
      <c r="M50" s="119">
        <f t="shared" si="10"/>
        <v>46206</v>
      </c>
      <c r="N50" s="120">
        <f t="shared" si="11"/>
        <v>0.88908366878760337</v>
      </c>
      <c r="O50" s="120">
        <f t="shared" si="12"/>
        <v>0.11091633121239663</v>
      </c>
      <c r="Q50" s="122" t="s">
        <v>67</v>
      </c>
      <c r="R50" s="122">
        <v>1445</v>
      </c>
      <c r="S50" s="122">
        <v>4288</v>
      </c>
      <c r="T50" s="123">
        <f t="shared" si="13"/>
        <v>5733</v>
      </c>
      <c r="U50" s="84">
        <f t="shared" si="14"/>
        <v>0.25204953776382349</v>
      </c>
      <c r="V50" s="84">
        <f t="shared" si="15"/>
        <v>0.74795046223617656</v>
      </c>
    </row>
    <row r="51" spans="1:30" x14ac:dyDescent="0.35">
      <c r="A51" s="28" t="s">
        <v>35</v>
      </c>
      <c r="B51" s="28">
        <v>3081</v>
      </c>
      <c r="C51" s="28">
        <v>209</v>
      </c>
      <c r="F51" s="28" t="s">
        <v>35</v>
      </c>
      <c r="G51" s="29">
        <v>11908</v>
      </c>
      <c r="H51" s="29">
        <v>1045</v>
      </c>
      <c r="J51" s="118" t="s">
        <v>35</v>
      </c>
      <c r="K51" s="118">
        <v>11908</v>
      </c>
      <c r="L51" s="118">
        <v>1045</v>
      </c>
      <c r="M51" s="119">
        <f t="shared" si="10"/>
        <v>12953</v>
      </c>
      <c r="N51" s="120">
        <f t="shared" si="11"/>
        <v>0.9193237087933297</v>
      </c>
      <c r="O51" s="120">
        <f t="shared" si="12"/>
        <v>8.0676291206670303E-2</v>
      </c>
      <c r="Q51" s="124" t="s">
        <v>68</v>
      </c>
      <c r="R51" s="124">
        <v>3699</v>
      </c>
      <c r="S51" s="124">
        <v>968</v>
      </c>
      <c r="T51" s="123">
        <f t="shared" si="13"/>
        <v>4667</v>
      </c>
      <c r="U51" s="84">
        <f t="shared" si="14"/>
        <v>0.79258624383972576</v>
      </c>
      <c r="V51" s="84">
        <f t="shared" si="15"/>
        <v>0.20741375616027424</v>
      </c>
      <c r="W51" s="5"/>
      <c r="X51" s="5"/>
      <c r="Y51" s="5"/>
      <c r="Z51" s="5"/>
      <c r="AA51" s="5"/>
      <c r="AB51" s="5"/>
      <c r="AC51" s="5"/>
      <c r="AD51" s="5"/>
    </row>
    <row r="52" spans="1:30" x14ac:dyDescent="0.35">
      <c r="F52" s="28"/>
      <c r="G52" s="28"/>
      <c r="H52" s="28"/>
      <c r="J52" s="118"/>
      <c r="K52" s="118"/>
      <c r="L52" s="126">
        <f>SUM(K47:L51)</f>
        <v>67194</v>
      </c>
      <c r="M52" s="118"/>
      <c r="N52" s="118"/>
      <c r="O52" s="118"/>
      <c r="Q52" s="124"/>
      <c r="R52" s="124"/>
      <c r="S52" s="126">
        <f>SUM(R47:S51)</f>
        <v>12525</v>
      </c>
      <c r="T52" s="124"/>
      <c r="U52" s="124"/>
      <c r="V52" s="124"/>
      <c r="W52" s="5"/>
      <c r="X52" s="5"/>
      <c r="Y52" s="5"/>
      <c r="Z52" s="5"/>
      <c r="AA52" s="5"/>
      <c r="AB52" s="5"/>
      <c r="AC52" s="5"/>
      <c r="AD52" s="5"/>
    </row>
    <row r="53" spans="1:30" x14ac:dyDescent="0.35">
      <c r="A53" s="28" t="s">
        <v>39</v>
      </c>
      <c r="B53" s="28" t="s">
        <v>24</v>
      </c>
      <c r="C53" s="28" t="s">
        <v>25</v>
      </c>
      <c r="J53" s="118" t="s">
        <v>30</v>
      </c>
      <c r="K53" s="118" t="s">
        <v>24</v>
      </c>
      <c r="L53" s="118" t="s">
        <v>25</v>
      </c>
      <c r="M53" s="119" t="s">
        <v>32</v>
      </c>
      <c r="N53" s="119" t="s">
        <v>37</v>
      </c>
      <c r="O53" s="119" t="s">
        <v>38</v>
      </c>
      <c r="Q53" s="124" t="s">
        <v>39</v>
      </c>
      <c r="R53" s="124" t="s">
        <v>24</v>
      </c>
      <c r="S53" s="124" t="s">
        <v>25</v>
      </c>
      <c r="T53" s="123" t="s">
        <v>32</v>
      </c>
      <c r="U53" s="123" t="s">
        <v>37</v>
      </c>
      <c r="V53" s="123" t="s">
        <v>38</v>
      </c>
      <c r="W53" s="5"/>
      <c r="X53" s="5"/>
      <c r="Y53" s="5"/>
      <c r="Z53" s="5"/>
      <c r="AA53" s="5"/>
      <c r="AB53" s="5"/>
      <c r="AC53" s="5"/>
      <c r="AD53" s="5"/>
    </row>
    <row r="54" spans="1:30" x14ac:dyDescent="0.35">
      <c r="A54" s="28" t="s">
        <v>5</v>
      </c>
      <c r="B54" s="28">
        <v>5272</v>
      </c>
      <c r="C54" s="28">
        <v>2721</v>
      </c>
      <c r="F54" s="101" t="s">
        <v>39</v>
      </c>
      <c r="G54" s="101" t="s">
        <v>24</v>
      </c>
      <c r="H54" s="101" t="s">
        <v>25</v>
      </c>
      <c r="J54" s="118" t="s">
        <v>5</v>
      </c>
      <c r="K54" s="118">
        <v>55247</v>
      </c>
      <c r="L54" s="118">
        <v>8225</v>
      </c>
      <c r="M54" s="121">
        <f>SUM(K54:L54)</f>
        <v>63472</v>
      </c>
      <c r="N54" s="120">
        <f>K54/M54</f>
        <v>0.87041530123519029</v>
      </c>
      <c r="O54" s="120">
        <f>100%-N54</f>
        <v>0.12958469876480971</v>
      </c>
      <c r="Q54" s="124" t="s">
        <v>5</v>
      </c>
      <c r="R54" s="124">
        <v>6156</v>
      </c>
      <c r="S54" s="124">
        <v>5633</v>
      </c>
      <c r="T54" s="125">
        <f>SUM(R54:S54)</f>
        <v>11789</v>
      </c>
      <c r="U54" s="84">
        <f>R54/T54</f>
        <v>0.52218169480023746</v>
      </c>
      <c r="V54" s="84">
        <f>100%-U54</f>
        <v>0.47781830519976254</v>
      </c>
      <c r="W54" s="5"/>
      <c r="X54" s="5"/>
      <c r="Y54" s="5"/>
      <c r="Z54" s="5"/>
      <c r="AA54" s="5"/>
      <c r="AB54" s="5"/>
      <c r="AC54" s="5"/>
      <c r="AD54" s="5"/>
    </row>
    <row r="55" spans="1:30" x14ac:dyDescent="0.35">
      <c r="A55" s="28" t="s">
        <v>7</v>
      </c>
      <c r="B55" s="28">
        <v>172</v>
      </c>
      <c r="C55" s="28">
        <v>1</v>
      </c>
      <c r="F55" s="101" t="s">
        <v>5</v>
      </c>
      <c r="G55" s="102">
        <v>55193</v>
      </c>
      <c r="H55" s="102">
        <v>8225</v>
      </c>
      <c r="J55" s="118" t="s">
        <v>6</v>
      </c>
      <c r="K55" s="118">
        <v>0</v>
      </c>
      <c r="L55" s="118">
        <v>0</v>
      </c>
      <c r="M55" s="121">
        <f t="shared" ref="M55:M58" si="16">SUM(K55:L55)</f>
        <v>0</v>
      </c>
      <c r="N55" s="120" t="e">
        <f t="shared" ref="N55:N58" si="17">K55/M55</f>
        <v>#DIV/0!</v>
      </c>
      <c r="O55" s="120" t="e">
        <f t="shared" ref="O55:O58" si="18">100%-N55</f>
        <v>#DIV/0!</v>
      </c>
      <c r="Q55" s="122" t="s">
        <v>6</v>
      </c>
      <c r="R55" s="122"/>
      <c r="S55" s="122"/>
      <c r="T55" s="125">
        <f>SUM(R55:S55)</f>
        <v>0</v>
      </c>
      <c r="U55" s="84" t="e">
        <f>R55/T55</f>
        <v>#DIV/0!</v>
      </c>
      <c r="V55" s="84" t="e">
        <f>100%-U55</f>
        <v>#DIV/0!</v>
      </c>
      <c r="W55" s="5"/>
      <c r="X55" s="5"/>
      <c r="Y55" s="5"/>
      <c r="Z55" s="5"/>
      <c r="AA55" s="5"/>
      <c r="AB55" s="5"/>
      <c r="AC55" s="5"/>
      <c r="AD55" s="5"/>
    </row>
    <row r="56" spans="1:30" x14ac:dyDescent="0.35">
      <c r="A56" s="28" t="s">
        <v>36</v>
      </c>
      <c r="B56" s="28">
        <v>114</v>
      </c>
      <c r="C56" s="28">
        <v>42</v>
      </c>
      <c r="F56" s="101" t="s">
        <v>7</v>
      </c>
      <c r="G56" s="102">
        <v>246</v>
      </c>
      <c r="H56" s="102"/>
      <c r="J56" s="118" t="s">
        <v>7</v>
      </c>
      <c r="K56" s="118">
        <v>274</v>
      </c>
      <c r="L56" s="118">
        <v>0</v>
      </c>
      <c r="M56" s="121">
        <f t="shared" si="16"/>
        <v>274</v>
      </c>
      <c r="N56" s="120">
        <f t="shared" si="17"/>
        <v>1</v>
      </c>
      <c r="O56" s="120">
        <f t="shared" si="18"/>
        <v>0</v>
      </c>
      <c r="Q56" s="124" t="s">
        <v>7</v>
      </c>
      <c r="R56" s="124">
        <v>245</v>
      </c>
      <c r="S56" s="124">
        <v>1</v>
      </c>
      <c r="T56" s="125">
        <f>SUM(R56:S56)</f>
        <v>246</v>
      </c>
      <c r="U56" s="84">
        <f>R56/T56</f>
        <v>0.99593495934959353</v>
      </c>
      <c r="V56" s="84">
        <f>100%-U56</f>
        <v>4.0650406504064707E-3</v>
      </c>
      <c r="W56" s="5"/>
      <c r="X56" s="5"/>
      <c r="Y56" s="5"/>
      <c r="Z56" s="5"/>
      <c r="AA56" s="5"/>
      <c r="AB56" s="5"/>
      <c r="AC56" s="5"/>
      <c r="AD56" s="5"/>
    </row>
    <row r="57" spans="1:30" x14ac:dyDescent="0.35">
      <c r="A57" s="28" t="s">
        <v>6</v>
      </c>
      <c r="B57" s="28"/>
      <c r="C57" s="28"/>
      <c r="F57" s="101" t="s">
        <v>36</v>
      </c>
      <c r="G57" s="102">
        <v>178</v>
      </c>
      <c r="H57" s="102">
        <v>2</v>
      </c>
      <c r="J57" s="118" t="s">
        <v>8</v>
      </c>
      <c r="K57" s="118">
        <v>3208</v>
      </c>
      <c r="L57" s="118">
        <v>0</v>
      </c>
      <c r="M57" s="121">
        <f t="shared" si="16"/>
        <v>3208</v>
      </c>
      <c r="N57" s="120">
        <f t="shared" si="17"/>
        <v>1</v>
      </c>
      <c r="O57" s="120">
        <f t="shared" si="18"/>
        <v>0</v>
      </c>
      <c r="Q57" s="122" t="s">
        <v>8</v>
      </c>
      <c r="R57" s="122">
        <v>271</v>
      </c>
      <c r="S57" s="122"/>
      <c r="T57" s="125">
        <f>SUM(R57:S57)</f>
        <v>271</v>
      </c>
      <c r="U57" s="84">
        <f>R57/T57</f>
        <v>1</v>
      </c>
      <c r="V57" s="84">
        <f>100%-U57</f>
        <v>0</v>
      </c>
    </row>
    <row r="58" spans="1:30" x14ac:dyDescent="0.35">
      <c r="A58" s="28" t="s">
        <v>8</v>
      </c>
      <c r="B58" s="28">
        <v>163</v>
      </c>
      <c r="C58" s="28"/>
      <c r="F58" s="101" t="s">
        <v>6</v>
      </c>
      <c r="G58" s="102"/>
      <c r="H58" s="102"/>
      <c r="J58" s="118" t="s">
        <v>36</v>
      </c>
      <c r="K58" s="118">
        <v>197</v>
      </c>
      <c r="L58" s="118">
        <v>43</v>
      </c>
      <c r="M58" s="121">
        <f t="shared" si="16"/>
        <v>240</v>
      </c>
      <c r="N58" s="120">
        <f t="shared" si="17"/>
        <v>0.8208333333333333</v>
      </c>
      <c r="O58" s="120">
        <f t="shared" si="18"/>
        <v>0.1791666666666667</v>
      </c>
      <c r="Q58" s="124" t="s">
        <v>36</v>
      </c>
      <c r="R58" s="124">
        <v>176</v>
      </c>
      <c r="S58" s="124">
        <v>43</v>
      </c>
      <c r="T58" s="125">
        <f>SUM(R58:S58)</f>
        <v>219</v>
      </c>
      <c r="U58" s="84">
        <f>R58/T58</f>
        <v>0.80365296803652964</v>
      </c>
      <c r="V58" s="84">
        <f>100%-U58</f>
        <v>0.19634703196347036</v>
      </c>
    </row>
    <row r="59" spans="1:30" x14ac:dyDescent="0.35">
      <c r="F59" s="101" t="s">
        <v>8</v>
      </c>
      <c r="G59" s="102">
        <v>3208</v>
      </c>
      <c r="H59" s="102"/>
      <c r="L59" s="127">
        <f>SUM(K54:L58)</f>
        <v>67194</v>
      </c>
      <c r="S59" s="127">
        <f>SUM(R54:S58)</f>
        <v>12525</v>
      </c>
    </row>
    <row r="60" spans="1:30" x14ac:dyDescent="0.35">
      <c r="L60">
        <f>L59-L52</f>
        <v>0</v>
      </c>
      <c r="S60" s="101">
        <f>S59-S52</f>
        <v>0</v>
      </c>
    </row>
  </sheetData>
  <mergeCells count="30">
    <mergeCell ref="S21:T21"/>
    <mergeCell ref="U21:V21"/>
    <mergeCell ref="K2:L2"/>
    <mergeCell ref="C11:D11"/>
    <mergeCell ref="E11:F11"/>
    <mergeCell ref="O20:R20"/>
    <mergeCell ref="O21:P21"/>
    <mergeCell ref="Q21:R21"/>
    <mergeCell ref="I2:J2"/>
    <mergeCell ref="K20:N20"/>
    <mergeCell ref="K21:L21"/>
    <mergeCell ref="M21:N21"/>
    <mergeCell ref="C20:F20"/>
    <mergeCell ref="A2:A3"/>
    <mergeCell ref="B2:B3"/>
    <mergeCell ref="C2:D2"/>
    <mergeCell ref="E2:F2"/>
    <mergeCell ref="G2:H2"/>
    <mergeCell ref="B20:B22"/>
    <mergeCell ref="A20:A22"/>
    <mergeCell ref="C21:D21"/>
    <mergeCell ref="E21:F21"/>
    <mergeCell ref="G20:J20"/>
    <mergeCell ref="G21:H21"/>
    <mergeCell ref="I21:J21"/>
    <mergeCell ref="AA19:AB19"/>
    <mergeCell ref="U19:V19"/>
    <mergeCell ref="W19:X19"/>
    <mergeCell ref="Y19:Z19"/>
    <mergeCell ref="S20:V20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5"/>
  <sheetViews>
    <sheetView topLeftCell="A75" workbookViewId="0">
      <selection activeCell="A74" sqref="A74:XFD95"/>
    </sheetView>
  </sheetViews>
  <sheetFormatPr defaultRowHeight="14.5" x14ac:dyDescent="0.35"/>
  <cols>
    <col min="1" max="1" width="24.08984375" bestFit="1" customWidth="1"/>
    <col min="2" max="5" width="8.36328125" customWidth="1"/>
    <col min="6" max="7" width="8.36328125" style="28" customWidth="1"/>
    <col min="8" max="11" width="8.36328125" customWidth="1"/>
    <col min="12" max="13" width="8.36328125" style="28" customWidth="1"/>
    <col min="14" max="17" width="8.36328125" customWidth="1"/>
    <col min="18" max="19" width="8.36328125" style="28" customWidth="1"/>
    <col min="20" max="23" width="8.36328125" customWidth="1"/>
    <col min="24" max="25" width="8.36328125" style="28" customWidth="1"/>
    <col min="26" max="31" width="8.36328125" customWidth="1"/>
  </cols>
  <sheetData>
    <row r="1" spans="1:16" hidden="1" x14ac:dyDescent="0.35">
      <c r="A1" s="11" t="s">
        <v>28</v>
      </c>
    </row>
    <row r="2" spans="1:16" hidden="1" x14ac:dyDescent="0.35">
      <c r="A2" s="246" t="s">
        <v>10</v>
      </c>
      <c r="B2" s="246" t="s">
        <v>21</v>
      </c>
      <c r="C2" s="233" t="s">
        <v>0</v>
      </c>
      <c r="D2" s="233"/>
      <c r="E2" s="233" t="s">
        <v>1</v>
      </c>
      <c r="F2" s="233"/>
      <c r="G2" s="233"/>
      <c r="H2" s="233"/>
      <c r="I2" s="233" t="s">
        <v>2</v>
      </c>
      <c r="J2" s="233"/>
      <c r="K2" s="233" t="s">
        <v>3</v>
      </c>
      <c r="L2" s="233"/>
      <c r="M2" s="233"/>
      <c r="N2" s="233"/>
      <c r="O2" s="233" t="s">
        <v>4</v>
      </c>
      <c r="P2" s="233"/>
    </row>
    <row r="3" spans="1:16" hidden="1" x14ac:dyDescent="0.35">
      <c r="A3" s="246"/>
      <c r="B3" s="246"/>
      <c r="C3" s="22" t="s">
        <v>30</v>
      </c>
      <c r="D3" s="22" t="s">
        <v>11</v>
      </c>
      <c r="E3" s="22" t="s">
        <v>30</v>
      </c>
      <c r="F3" s="76"/>
      <c r="G3" s="76"/>
      <c r="H3" s="22" t="s">
        <v>11</v>
      </c>
      <c r="I3" s="22" t="s">
        <v>30</v>
      </c>
      <c r="J3" s="22" t="s">
        <v>11</v>
      </c>
      <c r="K3" s="22" t="s">
        <v>30</v>
      </c>
      <c r="L3" s="76"/>
      <c r="M3" s="76"/>
      <c r="N3" s="22" t="s">
        <v>11</v>
      </c>
      <c r="O3" s="22" t="s">
        <v>30</v>
      </c>
      <c r="P3" s="22" t="s">
        <v>11</v>
      </c>
    </row>
    <row r="4" spans="1:16" hidden="1" x14ac:dyDescent="0.35">
      <c r="A4" s="2">
        <v>1</v>
      </c>
      <c r="B4" s="20" t="s">
        <v>5</v>
      </c>
      <c r="C4" s="20"/>
      <c r="D4" s="20"/>
      <c r="E4" s="20"/>
      <c r="F4" s="29"/>
      <c r="G4" s="29"/>
      <c r="H4" s="20"/>
      <c r="I4" s="20"/>
      <c r="J4" s="20"/>
      <c r="K4" s="20"/>
      <c r="L4" s="29"/>
      <c r="M4" s="29"/>
      <c r="N4" s="20"/>
      <c r="O4" s="20"/>
      <c r="P4" s="20"/>
    </row>
    <row r="5" spans="1:16" hidden="1" x14ac:dyDescent="0.35">
      <c r="A5" s="2">
        <v>2</v>
      </c>
      <c r="B5" s="20" t="s">
        <v>7</v>
      </c>
      <c r="C5" s="20"/>
      <c r="D5" s="20"/>
      <c r="E5" s="20"/>
      <c r="F5" s="29"/>
      <c r="G5" s="29"/>
      <c r="H5" s="20"/>
      <c r="I5" s="20"/>
      <c r="J5" s="20"/>
      <c r="K5" s="20"/>
      <c r="L5" s="29"/>
      <c r="M5" s="29"/>
      <c r="N5" s="20"/>
      <c r="O5" s="20"/>
      <c r="P5" s="20"/>
    </row>
    <row r="6" spans="1:16" hidden="1" x14ac:dyDescent="0.35">
      <c r="A6" s="2">
        <v>3</v>
      </c>
      <c r="B6" s="20" t="s">
        <v>9</v>
      </c>
      <c r="C6" s="20"/>
      <c r="D6" s="20"/>
      <c r="E6" s="20"/>
      <c r="F6" s="29"/>
      <c r="G6" s="29"/>
      <c r="H6" s="20"/>
      <c r="I6" s="20"/>
      <c r="J6" s="20"/>
      <c r="K6" s="20"/>
      <c r="L6" s="29"/>
      <c r="M6" s="29"/>
      <c r="N6" s="20"/>
      <c r="O6" s="20"/>
      <c r="P6" s="20"/>
    </row>
    <row r="7" spans="1:16" hidden="1" x14ac:dyDescent="0.35">
      <c r="A7" s="2">
        <v>4</v>
      </c>
      <c r="B7" s="20" t="s">
        <v>6</v>
      </c>
      <c r="C7" s="20"/>
      <c r="D7" s="20"/>
      <c r="E7" s="20"/>
      <c r="F7" s="29"/>
      <c r="G7" s="29"/>
      <c r="H7" s="20"/>
      <c r="I7" s="20"/>
      <c r="J7" s="20"/>
      <c r="K7" s="20"/>
      <c r="L7" s="29"/>
      <c r="M7" s="29"/>
      <c r="N7" s="20"/>
      <c r="O7" s="20"/>
      <c r="P7" s="20"/>
    </row>
    <row r="8" spans="1:16" hidden="1" x14ac:dyDescent="0.35">
      <c r="A8" s="2">
        <v>5</v>
      </c>
      <c r="B8" s="20" t="s">
        <v>8</v>
      </c>
      <c r="C8" s="20"/>
      <c r="D8" s="20"/>
      <c r="E8" s="20"/>
      <c r="F8" s="29"/>
      <c r="G8" s="29"/>
      <c r="H8" s="20"/>
      <c r="I8" s="20"/>
      <c r="J8" s="20"/>
      <c r="K8" s="20"/>
      <c r="L8" s="29"/>
      <c r="M8" s="29"/>
      <c r="N8" s="20"/>
      <c r="O8" s="20"/>
      <c r="P8" s="20"/>
    </row>
    <row r="9" spans="1:16" hidden="1" x14ac:dyDescent="0.35">
      <c r="A9" s="10"/>
      <c r="B9" s="5"/>
      <c r="C9" s="5">
        <f>SUM(C4:C8)</f>
        <v>0</v>
      </c>
      <c r="D9" s="5">
        <f>SUM(D4:D8)</f>
        <v>0</v>
      </c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hidden="1" x14ac:dyDescent="0.35">
      <c r="A10" s="23" t="s">
        <v>29</v>
      </c>
      <c r="B10" s="5"/>
      <c r="C10" s="5"/>
      <c r="D10" s="5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hidden="1" x14ac:dyDescent="0.35">
      <c r="C11" s="245" t="s">
        <v>24</v>
      </c>
      <c r="D11" s="239"/>
      <c r="E11" s="245" t="s">
        <v>25</v>
      </c>
      <c r="F11" s="238"/>
      <c r="G11" s="238"/>
      <c r="H11" s="239"/>
    </row>
    <row r="12" spans="1:16" hidden="1" x14ac:dyDescent="0.35">
      <c r="C12" s="22" t="s">
        <v>30</v>
      </c>
      <c r="D12" s="22" t="s">
        <v>11</v>
      </c>
      <c r="E12" s="22" t="s">
        <v>30</v>
      </c>
      <c r="F12" s="76"/>
      <c r="G12" s="76"/>
      <c r="H12" s="22" t="s">
        <v>11</v>
      </c>
    </row>
    <row r="13" spans="1:16" hidden="1" x14ac:dyDescent="0.35">
      <c r="A13" s="2">
        <v>1</v>
      </c>
      <c r="B13" s="20" t="s">
        <v>5</v>
      </c>
      <c r="C13" s="20">
        <v>54600</v>
      </c>
      <c r="D13" s="20">
        <v>6600</v>
      </c>
      <c r="E13" s="20">
        <v>8300</v>
      </c>
      <c r="F13" s="29"/>
      <c r="G13" s="29"/>
      <c r="H13" s="20">
        <v>3600</v>
      </c>
    </row>
    <row r="14" spans="1:16" hidden="1" x14ac:dyDescent="0.35">
      <c r="A14" s="2">
        <v>2</v>
      </c>
      <c r="B14" s="20" t="s">
        <v>7</v>
      </c>
      <c r="C14" s="20">
        <v>156</v>
      </c>
      <c r="D14" s="20">
        <v>156</v>
      </c>
      <c r="E14" s="20">
        <v>1</v>
      </c>
      <c r="F14" s="29"/>
      <c r="G14" s="29"/>
      <c r="H14" s="20">
        <v>1</v>
      </c>
    </row>
    <row r="15" spans="1:16" hidden="1" x14ac:dyDescent="0.35">
      <c r="A15" s="2">
        <v>3</v>
      </c>
      <c r="B15" s="20" t="s">
        <v>9</v>
      </c>
      <c r="C15" s="20">
        <v>237</v>
      </c>
      <c r="D15" s="20">
        <v>237</v>
      </c>
      <c r="E15" s="20">
        <v>43</v>
      </c>
      <c r="F15" s="29"/>
      <c r="G15" s="29"/>
      <c r="H15" s="20">
        <v>43</v>
      </c>
    </row>
    <row r="16" spans="1:16" hidden="1" x14ac:dyDescent="0.35">
      <c r="A16" s="2">
        <v>4</v>
      </c>
      <c r="B16" s="20" t="s">
        <v>6</v>
      </c>
      <c r="C16" s="20">
        <v>0</v>
      </c>
      <c r="D16" s="20">
        <v>0</v>
      </c>
      <c r="E16" s="20">
        <v>0</v>
      </c>
      <c r="F16" s="29"/>
      <c r="G16" s="29"/>
      <c r="H16" s="20">
        <v>0</v>
      </c>
    </row>
    <row r="17" spans="1:38" hidden="1" x14ac:dyDescent="0.35">
      <c r="A17" s="2">
        <v>5</v>
      </c>
      <c r="B17" s="20" t="s">
        <v>8</v>
      </c>
      <c r="C17" s="20">
        <v>3200</v>
      </c>
      <c r="D17" s="20">
        <v>272</v>
      </c>
      <c r="E17" s="20">
        <v>0</v>
      </c>
      <c r="F17" s="29"/>
      <c r="G17" s="29"/>
      <c r="H17" s="20">
        <v>0</v>
      </c>
    </row>
    <row r="18" spans="1:38" hidden="1" x14ac:dyDescent="0.35">
      <c r="W18" s="14"/>
      <c r="X18" s="14"/>
      <c r="Y18" s="14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hidden="1" x14ac:dyDescent="0.35">
      <c r="A19" s="11" t="s">
        <v>27</v>
      </c>
      <c r="W19" s="17"/>
      <c r="X19" s="17"/>
      <c r="Y19" s="17"/>
      <c r="Z19" s="17"/>
      <c r="AA19" s="18"/>
      <c r="AB19" s="18"/>
      <c r="AC19" s="237"/>
      <c r="AD19" s="237"/>
      <c r="AE19" s="237"/>
      <c r="AF19" s="237"/>
      <c r="AG19" s="237"/>
      <c r="AH19" s="237"/>
      <c r="AI19" s="237"/>
      <c r="AJ19" s="237"/>
      <c r="AK19" s="5"/>
      <c r="AL19" s="5"/>
    </row>
    <row r="20" spans="1:38" hidden="1" x14ac:dyDescent="0.35">
      <c r="A20" s="240" t="s">
        <v>10</v>
      </c>
      <c r="B20" s="240" t="s">
        <v>21</v>
      </c>
      <c r="C20" s="245" t="s">
        <v>26</v>
      </c>
      <c r="D20" s="238"/>
      <c r="E20" s="238"/>
      <c r="F20" s="238"/>
      <c r="G20" s="238"/>
      <c r="H20" s="239"/>
      <c r="I20" s="245" t="s">
        <v>1</v>
      </c>
      <c r="J20" s="238"/>
      <c r="K20" s="238"/>
      <c r="L20" s="238"/>
      <c r="M20" s="238"/>
      <c r="N20" s="239"/>
      <c r="O20" s="233" t="s">
        <v>2</v>
      </c>
      <c r="P20" s="238"/>
      <c r="Q20" s="238"/>
      <c r="R20" s="238"/>
      <c r="S20" s="238"/>
      <c r="T20" s="239"/>
      <c r="U20" s="233" t="s">
        <v>3</v>
      </c>
      <c r="V20" s="238"/>
      <c r="W20" s="238"/>
      <c r="X20" s="238"/>
      <c r="Y20" s="238"/>
      <c r="Z20" s="239"/>
      <c r="AA20" s="233" t="s">
        <v>4</v>
      </c>
      <c r="AB20" s="238"/>
      <c r="AC20" s="238"/>
      <c r="AD20" s="239"/>
      <c r="AE20" s="16"/>
      <c r="AF20" s="16"/>
      <c r="AG20" s="16"/>
      <c r="AH20" s="16"/>
      <c r="AI20" s="16"/>
      <c r="AJ20" s="16"/>
      <c r="AK20" s="5"/>
      <c r="AL20" s="5"/>
    </row>
    <row r="21" spans="1:38" hidden="1" x14ac:dyDescent="0.35">
      <c r="A21" s="241"/>
      <c r="B21" s="241"/>
      <c r="C21" s="243" t="s">
        <v>24</v>
      </c>
      <c r="D21" s="244"/>
      <c r="E21" s="243" t="s">
        <v>25</v>
      </c>
      <c r="F21" s="252"/>
      <c r="G21" s="252"/>
      <c r="H21" s="244"/>
      <c r="I21" s="243" t="s">
        <v>24</v>
      </c>
      <c r="J21" s="244"/>
      <c r="K21" s="243" t="s">
        <v>25</v>
      </c>
      <c r="L21" s="252"/>
      <c r="M21" s="252"/>
      <c r="N21" s="244"/>
      <c r="O21" s="243" t="s">
        <v>24</v>
      </c>
      <c r="P21" s="244"/>
      <c r="Q21" s="243" t="s">
        <v>25</v>
      </c>
      <c r="R21" s="252"/>
      <c r="S21" s="252"/>
      <c r="T21" s="244"/>
      <c r="U21" s="243" t="s">
        <v>24</v>
      </c>
      <c r="V21" s="244"/>
      <c r="W21" s="243" t="s">
        <v>25</v>
      </c>
      <c r="X21" s="252"/>
      <c r="Y21" s="252"/>
      <c r="Z21" s="244"/>
      <c r="AA21" s="243" t="s">
        <v>24</v>
      </c>
      <c r="AB21" s="244"/>
      <c r="AC21" s="243" t="s">
        <v>25</v>
      </c>
      <c r="AD21" s="244"/>
      <c r="AE21" s="5"/>
      <c r="AF21" s="5"/>
      <c r="AG21" s="5"/>
      <c r="AH21" s="5"/>
      <c r="AI21" s="5"/>
      <c r="AJ21" s="5"/>
      <c r="AK21" s="5"/>
      <c r="AL21" s="5"/>
    </row>
    <row r="22" spans="1:38" hidden="1" x14ac:dyDescent="0.35">
      <c r="A22" s="242"/>
      <c r="B22" s="242"/>
      <c r="C22" s="22" t="s">
        <v>31</v>
      </c>
      <c r="D22" s="22" t="s">
        <v>11</v>
      </c>
      <c r="E22" s="22" t="s">
        <v>31</v>
      </c>
      <c r="F22" s="76"/>
      <c r="G22" s="76"/>
      <c r="H22" s="22" t="s">
        <v>11</v>
      </c>
      <c r="I22" s="22" t="s">
        <v>31</v>
      </c>
      <c r="J22" s="22" t="s">
        <v>11</v>
      </c>
      <c r="K22" s="22" t="s">
        <v>31</v>
      </c>
      <c r="L22" s="76"/>
      <c r="M22" s="76"/>
      <c r="N22" s="22" t="s">
        <v>11</v>
      </c>
      <c r="O22" s="22" t="s">
        <v>31</v>
      </c>
      <c r="P22" s="22" t="s">
        <v>11</v>
      </c>
      <c r="Q22" s="22" t="s">
        <v>31</v>
      </c>
      <c r="R22" s="76"/>
      <c r="S22" s="76"/>
      <c r="T22" s="22" t="s">
        <v>11</v>
      </c>
      <c r="U22" s="22" t="s">
        <v>31</v>
      </c>
      <c r="V22" s="22" t="s">
        <v>11</v>
      </c>
      <c r="W22" s="22" t="s">
        <v>31</v>
      </c>
      <c r="X22" s="76"/>
      <c r="Y22" s="76"/>
      <c r="Z22" s="22" t="s">
        <v>11</v>
      </c>
      <c r="AA22" s="22" t="s">
        <v>31</v>
      </c>
      <c r="AB22" s="22" t="s">
        <v>11</v>
      </c>
      <c r="AC22" s="22" t="s">
        <v>31</v>
      </c>
      <c r="AD22" s="22" t="s">
        <v>11</v>
      </c>
      <c r="AE22" s="5"/>
      <c r="AF22" s="5"/>
      <c r="AG22" s="5"/>
      <c r="AH22" s="5"/>
      <c r="AI22" s="5"/>
      <c r="AJ22" s="5"/>
      <c r="AK22" s="5"/>
      <c r="AL22" s="5"/>
    </row>
    <row r="23" spans="1:38" hidden="1" x14ac:dyDescent="0.35">
      <c r="A23" s="2">
        <v>1</v>
      </c>
      <c r="B23" s="20" t="s">
        <v>5</v>
      </c>
      <c r="C23" s="20">
        <v>51</v>
      </c>
      <c r="D23" s="20">
        <v>51</v>
      </c>
      <c r="E23" s="20">
        <v>152</v>
      </c>
      <c r="F23" s="29"/>
      <c r="G23" s="29"/>
      <c r="H23" s="20">
        <v>32</v>
      </c>
      <c r="I23" s="20">
        <v>0</v>
      </c>
      <c r="J23" s="20">
        <v>0</v>
      </c>
      <c r="K23" s="20">
        <v>1214</v>
      </c>
      <c r="L23" s="29"/>
      <c r="M23" s="29"/>
      <c r="N23" s="20">
        <v>86</v>
      </c>
      <c r="O23" s="20">
        <v>5361</v>
      </c>
      <c r="P23" s="20">
        <v>881</v>
      </c>
      <c r="Q23" s="20">
        <v>689</v>
      </c>
      <c r="R23" s="29"/>
      <c r="S23" s="29"/>
      <c r="T23" s="20">
        <v>243</v>
      </c>
      <c r="U23" s="20">
        <v>41081</v>
      </c>
      <c r="V23" s="20">
        <v>1422</v>
      </c>
      <c r="W23" s="20">
        <v>5125</v>
      </c>
      <c r="X23" s="29"/>
      <c r="Y23" s="29"/>
      <c r="Z23" s="20">
        <v>2151</v>
      </c>
      <c r="AA23" s="20">
        <v>8700</v>
      </c>
      <c r="AB23" s="20">
        <v>2918</v>
      </c>
      <c r="AC23" s="20">
        <v>1045</v>
      </c>
      <c r="AD23" s="20">
        <v>209</v>
      </c>
      <c r="AE23" s="5"/>
      <c r="AF23" s="5"/>
      <c r="AG23" s="5"/>
      <c r="AH23" s="5"/>
      <c r="AI23" s="5"/>
      <c r="AJ23" s="5"/>
      <c r="AK23" s="5"/>
      <c r="AL23" s="5"/>
    </row>
    <row r="24" spans="1:38" hidden="1" x14ac:dyDescent="0.35">
      <c r="A24" s="2">
        <v>2</v>
      </c>
      <c r="B24" s="20" t="s">
        <v>7</v>
      </c>
      <c r="C24" s="20">
        <v>192</v>
      </c>
      <c r="D24" s="20">
        <v>115</v>
      </c>
      <c r="E24" s="20">
        <v>0</v>
      </c>
      <c r="F24" s="29"/>
      <c r="G24" s="29"/>
      <c r="H24" s="20">
        <v>1</v>
      </c>
      <c r="I24" s="20">
        <v>54</v>
      </c>
      <c r="J24" s="20">
        <v>57</v>
      </c>
      <c r="K24" s="20">
        <v>0</v>
      </c>
      <c r="L24" s="29"/>
      <c r="M24" s="29"/>
      <c r="N24" s="20">
        <v>0</v>
      </c>
      <c r="O24" s="20">
        <v>0</v>
      </c>
      <c r="P24" s="20">
        <v>0</v>
      </c>
      <c r="Q24" s="20">
        <v>0</v>
      </c>
      <c r="R24" s="29"/>
      <c r="S24" s="29"/>
      <c r="T24" s="20">
        <v>0</v>
      </c>
      <c r="U24" s="20">
        <v>0</v>
      </c>
      <c r="V24" s="20">
        <v>0</v>
      </c>
      <c r="W24" s="20">
        <v>0</v>
      </c>
      <c r="X24" s="29"/>
      <c r="Y24" s="29"/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5"/>
      <c r="AF24" s="5"/>
      <c r="AG24" s="5"/>
      <c r="AH24" s="5"/>
      <c r="AI24" s="5"/>
      <c r="AJ24" s="5"/>
      <c r="AK24" s="5"/>
      <c r="AL24" s="5"/>
    </row>
    <row r="25" spans="1:38" hidden="1" x14ac:dyDescent="0.35">
      <c r="A25" s="2">
        <v>3</v>
      </c>
      <c r="B25" s="20" t="s">
        <v>9</v>
      </c>
      <c r="C25" s="20">
        <v>111</v>
      </c>
      <c r="D25" s="20">
        <v>94</v>
      </c>
      <c r="E25" s="20">
        <v>2</v>
      </c>
      <c r="F25" s="29"/>
      <c r="G25" s="29"/>
      <c r="H25" s="20">
        <v>37</v>
      </c>
      <c r="I25" s="20">
        <v>67</v>
      </c>
      <c r="J25" s="20">
        <v>20</v>
      </c>
      <c r="K25" s="20">
        <v>0</v>
      </c>
      <c r="L25" s="29"/>
      <c r="M25" s="29"/>
      <c r="N25" s="20">
        <v>5</v>
      </c>
      <c r="O25" s="20">
        <v>0</v>
      </c>
      <c r="P25" s="20">
        <v>0</v>
      </c>
      <c r="Q25" s="20">
        <v>0</v>
      </c>
      <c r="R25" s="29"/>
      <c r="S25" s="29"/>
      <c r="T25" s="20">
        <v>0</v>
      </c>
      <c r="U25" s="20">
        <v>0</v>
      </c>
      <c r="V25" s="20">
        <v>0</v>
      </c>
      <c r="W25" s="20">
        <v>0</v>
      </c>
      <c r="X25" s="29"/>
      <c r="Y25" s="29"/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5"/>
      <c r="AF25" s="5"/>
      <c r="AG25" s="5"/>
      <c r="AH25" s="5"/>
      <c r="AI25" s="5"/>
      <c r="AJ25" s="5"/>
      <c r="AK25" s="5"/>
      <c r="AL25" s="5"/>
    </row>
    <row r="26" spans="1:38" hidden="1" x14ac:dyDescent="0.35">
      <c r="A26" s="2">
        <v>4</v>
      </c>
      <c r="B26" s="20" t="s">
        <v>6</v>
      </c>
      <c r="C26" s="20">
        <v>0</v>
      </c>
      <c r="D26" s="20">
        <v>0</v>
      </c>
      <c r="E26" s="20">
        <v>0</v>
      </c>
      <c r="F26" s="29"/>
      <c r="G26" s="29"/>
      <c r="H26" s="20">
        <v>0</v>
      </c>
      <c r="I26" s="20">
        <v>0</v>
      </c>
      <c r="J26" s="20">
        <v>0</v>
      </c>
      <c r="K26" s="20">
        <v>0</v>
      </c>
      <c r="L26" s="29"/>
      <c r="M26" s="29"/>
      <c r="N26" s="20">
        <v>0</v>
      </c>
      <c r="O26" s="20">
        <v>0</v>
      </c>
      <c r="P26" s="20">
        <v>0</v>
      </c>
      <c r="Q26" s="20">
        <v>0</v>
      </c>
      <c r="R26" s="29"/>
      <c r="S26" s="29"/>
      <c r="T26" s="20">
        <v>0</v>
      </c>
      <c r="U26" s="20">
        <v>0</v>
      </c>
      <c r="V26" s="20">
        <v>0</v>
      </c>
      <c r="W26" s="20">
        <v>0</v>
      </c>
      <c r="X26" s="29"/>
      <c r="Y26" s="29"/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5"/>
      <c r="AF26" s="5"/>
      <c r="AG26" s="5"/>
      <c r="AH26" s="5"/>
      <c r="AI26" s="5"/>
      <c r="AJ26" s="5"/>
      <c r="AK26" s="5"/>
      <c r="AL26" s="5"/>
    </row>
    <row r="27" spans="1:38" hidden="1" x14ac:dyDescent="0.35">
      <c r="A27" s="2">
        <v>5</v>
      </c>
      <c r="B27" s="20" t="s">
        <v>8</v>
      </c>
      <c r="C27" s="20">
        <v>0</v>
      </c>
      <c r="D27" s="20">
        <v>0</v>
      </c>
      <c r="E27" s="20">
        <v>0</v>
      </c>
      <c r="F27" s="29"/>
      <c r="G27" s="29"/>
      <c r="H27" s="20">
        <v>0</v>
      </c>
      <c r="I27" s="20">
        <v>0</v>
      </c>
      <c r="J27" s="20">
        <v>0</v>
      </c>
      <c r="K27" s="20">
        <v>0</v>
      </c>
      <c r="L27" s="29"/>
      <c r="M27" s="29"/>
      <c r="N27" s="20">
        <v>0</v>
      </c>
      <c r="O27" s="20">
        <v>0</v>
      </c>
      <c r="P27" s="20">
        <v>0</v>
      </c>
      <c r="Q27" s="20">
        <v>0</v>
      </c>
      <c r="R27" s="29"/>
      <c r="S27" s="29"/>
      <c r="T27" s="20">
        <v>0</v>
      </c>
      <c r="U27" s="20">
        <v>0</v>
      </c>
      <c r="V27" s="20">
        <v>0</v>
      </c>
      <c r="W27" s="20">
        <v>0</v>
      </c>
      <c r="X27" s="29"/>
      <c r="Y27" s="29"/>
      <c r="Z27" s="20">
        <v>0</v>
      </c>
      <c r="AA27" s="20">
        <v>3208</v>
      </c>
      <c r="AB27" s="20">
        <v>163</v>
      </c>
      <c r="AC27" s="20">
        <v>0</v>
      </c>
      <c r="AD27" s="20">
        <v>0</v>
      </c>
      <c r="AE27" s="5"/>
      <c r="AF27" s="5"/>
      <c r="AG27" s="5"/>
      <c r="AH27" s="5"/>
      <c r="AI27" s="5"/>
      <c r="AJ27" s="5"/>
      <c r="AK27" s="5"/>
      <c r="AL27" s="5"/>
    </row>
    <row r="28" spans="1:38" s="11" customFormat="1" hidden="1" x14ac:dyDescent="0.35">
      <c r="A28" s="24"/>
      <c r="B28" s="25" t="s">
        <v>32</v>
      </c>
      <c r="C28" s="24">
        <f t="shared" ref="C28:AD28" si="0">SUM(C23:C27)</f>
        <v>354</v>
      </c>
      <c r="D28" s="24">
        <f t="shared" si="0"/>
        <v>260</v>
      </c>
      <c r="E28" s="24">
        <f t="shared" si="0"/>
        <v>154</v>
      </c>
      <c r="F28" s="24"/>
      <c r="G28" s="24"/>
      <c r="H28" s="24">
        <f t="shared" si="0"/>
        <v>70</v>
      </c>
      <c r="I28" s="24">
        <f t="shared" si="0"/>
        <v>121</v>
      </c>
      <c r="J28" s="24">
        <f t="shared" si="0"/>
        <v>77</v>
      </c>
      <c r="K28" s="24">
        <f t="shared" si="0"/>
        <v>1214</v>
      </c>
      <c r="L28" s="24"/>
      <c r="M28" s="24"/>
      <c r="N28" s="24">
        <f t="shared" si="0"/>
        <v>91</v>
      </c>
      <c r="O28" s="24">
        <f t="shared" si="0"/>
        <v>5361</v>
      </c>
      <c r="P28" s="24">
        <f t="shared" si="0"/>
        <v>881</v>
      </c>
      <c r="Q28" s="24">
        <f t="shared" si="0"/>
        <v>689</v>
      </c>
      <c r="R28" s="24"/>
      <c r="S28" s="24"/>
      <c r="T28" s="24">
        <f t="shared" si="0"/>
        <v>243</v>
      </c>
      <c r="U28" s="24">
        <f t="shared" si="0"/>
        <v>41081</v>
      </c>
      <c r="V28" s="24">
        <f t="shared" si="0"/>
        <v>1422</v>
      </c>
      <c r="W28" s="24">
        <f t="shared" si="0"/>
        <v>5125</v>
      </c>
      <c r="X28" s="24"/>
      <c r="Y28" s="24"/>
      <c r="Z28" s="24">
        <f t="shared" si="0"/>
        <v>2151</v>
      </c>
      <c r="AA28" s="24">
        <f t="shared" si="0"/>
        <v>11908</v>
      </c>
      <c r="AB28" s="24">
        <f t="shared" si="0"/>
        <v>3081</v>
      </c>
      <c r="AC28" s="24">
        <f t="shared" si="0"/>
        <v>1045</v>
      </c>
      <c r="AD28" s="24">
        <f t="shared" si="0"/>
        <v>209</v>
      </c>
      <c r="AE28" s="14"/>
      <c r="AF28" s="14"/>
      <c r="AG28" s="14"/>
      <c r="AH28" s="14"/>
      <c r="AI28" s="14"/>
      <c r="AJ28" s="14"/>
      <c r="AK28" s="14"/>
      <c r="AL28" s="14"/>
    </row>
    <row r="29" spans="1:38" hidden="1" x14ac:dyDescent="0.35">
      <c r="W29" s="5"/>
      <c r="X29" s="5"/>
      <c r="Y29" s="5"/>
      <c r="Z29" s="5"/>
      <c r="AA29" s="16"/>
      <c r="AB29" s="16"/>
      <c r="AC29" s="16"/>
      <c r="AD29" s="16"/>
      <c r="AE29" s="5"/>
      <c r="AF29" s="5"/>
      <c r="AG29" s="5"/>
      <c r="AH29" s="5"/>
      <c r="AI29" s="5"/>
      <c r="AJ29" s="5"/>
      <c r="AK29" s="5"/>
      <c r="AL29" s="5"/>
    </row>
    <row r="30" spans="1:38" s="11" customFormat="1" hidden="1" x14ac:dyDescent="0.35">
      <c r="A30" s="24" t="s">
        <v>11</v>
      </c>
      <c r="B30" s="24" t="s">
        <v>24</v>
      </c>
      <c r="C30" s="24" t="s">
        <v>25</v>
      </c>
      <c r="D30" s="24" t="s">
        <v>32</v>
      </c>
      <c r="E30" s="24" t="s">
        <v>37</v>
      </c>
      <c r="F30" s="24"/>
      <c r="G30" s="24"/>
      <c r="H30" s="24" t="s">
        <v>38</v>
      </c>
      <c r="N30" s="24" t="s">
        <v>30</v>
      </c>
      <c r="O30" s="24" t="s">
        <v>24</v>
      </c>
      <c r="P30" s="24" t="s">
        <v>25</v>
      </c>
      <c r="Q30" s="24" t="s">
        <v>32</v>
      </c>
      <c r="R30" s="24"/>
      <c r="S30" s="24"/>
      <c r="T30" s="24" t="s">
        <v>37</v>
      </c>
      <c r="U30" s="24" t="s">
        <v>38</v>
      </c>
      <c r="W30" s="23"/>
      <c r="X30" s="74"/>
      <c r="Y30" s="7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</row>
    <row r="31" spans="1:38" hidden="1" x14ac:dyDescent="0.35">
      <c r="A31" s="20" t="s">
        <v>0</v>
      </c>
      <c r="B31" s="20">
        <f>D28</f>
        <v>260</v>
      </c>
      <c r="C31" s="20">
        <f>H28</f>
        <v>70</v>
      </c>
      <c r="D31" s="20">
        <f>SUM(B31:C31)</f>
        <v>330</v>
      </c>
      <c r="E31" s="21">
        <f>B31/D31</f>
        <v>0.78787878787878785</v>
      </c>
      <c r="F31" s="21"/>
      <c r="G31" s="21"/>
      <c r="H31" s="21">
        <f>100%-E31</f>
        <v>0.21212121212121215</v>
      </c>
      <c r="N31" s="20" t="s">
        <v>0</v>
      </c>
      <c r="O31" s="20">
        <f>C28</f>
        <v>354</v>
      </c>
      <c r="P31" s="20">
        <f>E28</f>
        <v>154</v>
      </c>
      <c r="Q31" s="20">
        <f>SUM(O31:P31)</f>
        <v>508</v>
      </c>
      <c r="R31" s="29"/>
      <c r="S31" s="29"/>
      <c r="T31" s="21">
        <f>O31/Q31</f>
        <v>0.69685039370078738</v>
      </c>
      <c r="U31" s="21">
        <f>100%-T31</f>
        <v>0.30314960629921262</v>
      </c>
      <c r="W31" s="10"/>
      <c r="X31" s="10"/>
      <c r="Y31" s="10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hidden="1" x14ac:dyDescent="0.35">
      <c r="A32" s="20" t="s">
        <v>1</v>
      </c>
      <c r="B32" s="20">
        <f>J28</f>
        <v>77</v>
      </c>
      <c r="C32" s="20">
        <f>N28</f>
        <v>91</v>
      </c>
      <c r="D32" s="20">
        <f t="shared" ref="D32:D35" si="1">SUM(B32:C32)</f>
        <v>168</v>
      </c>
      <c r="E32" s="21">
        <f t="shared" ref="E32:E35" si="2">B32/D32</f>
        <v>0.45833333333333331</v>
      </c>
      <c r="F32" s="21"/>
      <c r="G32" s="21"/>
      <c r="H32" s="21">
        <f t="shared" ref="H32:H35" si="3">100%-E32</f>
        <v>0.54166666666666674</v>
      </c>
      <c r="N32" s="20" t="s">
        <v>1</v>
      </c>
      <c r="O32" s="20">
        <f>I28</f>
        <v>121</v>
      </c>
      <c r="P32" s="20">
        <f>K28</f>
        <v>1214</v>
      </c>
      <c r="Q32" s="20">
        <f t="shared" ref="Q32:Q35" si="4">SUM(O32:P32)</f>
        <v>1335</v>
      </c>
      <c r="R32" s="29"/>
      <c r="S32" s="29"/>
      <c r="T32" s="21">
        <f t="shared" ref="T32:T35" si="5">O32/Q32</f>
        <v>9.0636704119850184E-2</v>
      </c>
      <c r="U32" s="21">
        <f t="shared" ref="U32:U35" si="6">100%-T32</f>
        <v>0.90936329588014986</v>
      </c>
      <c r="W32" s="10"/>
      <c r="X32" s="10"/>
      <c r="Y32" s="10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hidden="1" x14ac:dyDescent="0.35">
      <c r="A33" s="20" t="s">
        <v>33</v>
      </c>
      <c r="B33" s="20">
        <f>O28</f>
        <v>5361</v>
      </c>
      <c r="C33" s="20">
        <f>T28</f>
        <v>243</v>
      </c>
      <c r="D33" s="20">
        <f t="shared" si="1"/>
        <v>5604</v>
      </c>
      <c r="E33" s="21">
        <f t="shared" si="2"/>
        <v>0.95663811563169165</v>
      </c>
      <c r="F33" s="21"/>
      <c r="G33" s="21"/>
      <c r="H33" s="21">
        <f t="shared" si="3"/>
        <v>4.3361884368308345E-2</v>
      </c>
      <c r="N33" s="20" t="s">
        <v>33</v>
      </c>
      <c r="O33" s="20">
        <f>O28</f>
        <v>5361</v>
      </c>
      <c r="P33" s="20">
        <f>Q28</f>
        <v>689</v>
      </c>
      <c r="Q33" s="20">
        <f t="shared" si="4"/>
        <v>6050</v>
      </c>
      <c r="R33" s="29"/>
      <c r="S33" s="29"/>
      <c r="T33" s="21">
        <f t="shared" si="5"/>
        <v>0.8861157024793388</v>
      </c>
      <c r="U33" s="21">
        <f t="shared" si="6"/>
        <v>0.1138842975206612</v>
      </c>
      <c r="W33" s="10"/>
      <c r="X33" s="10"/>
      <c r="Y33" s="10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hidden="1" x14ac:dyDescent="0.35">
      <c r="A34" s="20" t="s">
        <v>34</v>
      </c>
      <c r="B34" s="20">
        <f>V28</f>
        <v>1422</v>
      </c>
      <c r="C34" s="20">
        <f>Z28</f>
        <v>2151</v>
      </c>
      <c r="D34" s="20">
        <f t="shared" si="1"/>
        <v>3573</v>
      </c>
      <c r="E34" s="21">
        <f t="shared" si="2"/>
        <v>0.39798488664987408</v>
      </c>
      <c r="F34" s="21"/>
      <c r="G34" s="21"/>
      <c r="H34" s="21">
        <f t="shared" si="3"/>
        <v>0.60201511335012592</v>
      </c>
      <c r="N34" s="20" t="s">
        <v>34</v>
      </c>
      <c r="O34" s="20">
        <f>U28</f>
        <v>41081</v>
      </c>
      <c r="P34" s="20">
        <f>W28</f>
        <v>5125</v>
      </c>
      <c r="Q34" s="20">
        <f t="shared" si="4"/>
        <v>46206</v>
      </c>
      <c r="R34" s="29"/>
      <c r="S34" s="29"/>
      <c r="T34" s="21">
        <f t="shared" si="5"/>
        <v>0.88908366878760337</v>
      </c>
      <c r="U34" s="21">
        <f t="shared" si="6"/>
        <v>0.11091633121239663</v>
      </c>
      <c r="W34" s="10"/>
      <c r="X34" s="10"/>
      <c r="Y34" s="10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hidden="1" x14ac:dyDescent="0.35">
      <c r="A35" s="20" t="s">
        <v>35</v>
      </c>
      <c r="B35" s="20">
        <f>AB28</f>
        <v>3081</v>
      </c>
      <c r="C35" s="20">
        <f>AD28</f>
        <v>209</v>
      </c>
      <c r="D35" s="20">
        <f t="shared" si="1"/>
        <v>3290</v>
      </c>
      <c r="E35" s="21">
        <f t="shared" si="2"/>
        <v>0.93647416413373863</v>
      </c>
      <c r="F35" s="21"/>
      <c r="G35" s="21"/>
      <c r="H35" s="21">
        <f t="shared" si="3"/>
        <v>6.3525835866261371E-2</v>
      </c>
      <c r="N35" s="20" t="s">
        <v>35</v>
      </c>
      <c r="O35" s="20">
        <f>AA28</f>
        <v>11908</v>
      </c>
      <c r="P35" s="20">
        <f>AC28</f>
        <v>1045</v>
      </c>
      <c r="Q35" s="20">
        <f t="shared" si="4"/>
        <v>12953</v>
      </c>
      <c r="R35" s="29"/>
      <c r="S35" s="29"/>
      <c r="T35" s="21">
        <f t="shared" si="5"/>
        <v>0.9193237087933297</v>
      </c>
      <c r="U35" s="21">
        <f t="shared" si="6"/>
        <v>8.0676291206670303E-2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hidden="1" x14ac:dyDescent="0.35"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s="11" customFormat="1" hidden="1" x14ac:dyDescent="0.35">
      <c r="A37" s="24" t="s">
        <v>11</v>
      </c>
      <c r="B37" s="24" t="s">
        <v>24</v>
      </c>
      <c r="C37" s="24" t="s">
        <v>25</v>
      </c>
      <c r="D37" s="24" t="s">
        <v>32</v>
      </c>
      <c r="E37" s="24" t="s">
        <v>37</v>
      </c>
      <c r="F37" s="24"/>
      <c r="G37" s="24"/>
      <c r="H37" s="24" t="s">
        <v>38</v>
      </c>
      <c r="N37" s="24" t="s">
        <v>30</v>
      </c>
      <c r="O37" s="24" t="s">
        <v>24</v>
      </c>
      <c r="P37" s="24" t="s">
        <v>25</v>
      </c>
      <c r="Q37" s="24" t="s">
        <v>32</v>
      </c>
      <c r="R37" s="24"/>
      <c r="S37" s="24"/>
      <c r="T37" s="24" t="s">
        <v>37</v>
      </c>
      <c r="U37" s="24" t="s">
        <v>38</v>
      </c>
    </row>
    <row r="38" spans="1:38" hidden="1" x14ac:dyDescent="0.35">
      <c r="A38" s="20" t="s">
        <v>5</v>
      </c>
      <c r="B38" s="20">
        <f>SUM(D23,J23,P23,V23,AB23)</f>
        <v>5272</v>
      </c>
      <c r="C38" s="20">
        <f>SUM(H23,N23,T23,Z23,AD23)</f>
        <v>2721</v>
      </c>
      <c r="D38" s="20">
        <f>SUM(B38:C38)</f>
        <v>7993</v>
      </c>
      <c r="E38" s="21">
        <f>B38/D38</f>
        <v>0.65957712998874019</v>
      </c>
      <c r="F38" s="21"/>
      <c r="G38" s="21"/>
      <c r="H38" s="21">
        <f>100%-E38</f>
        <v>0.34042287001125981</v>
      </c>
      <c r="N38" s="20" t="s">
        <v>5</v>
      </c>
      <c r="O38" s="20">
        <f>SUM(C23,I23,O23,U23,AA23)</f>
        <v>55193</v>
      </c>
      <c r="P38" s="20">
        <f>SUM(E23,K23,Q23,W23,AC23)</f>
        <v>8225</v>
      </c>
      <c r="Q38" s="20">
        <f>SUM(O38:P38)</f>
        <v>63418</v>
      </c>
      <c r="R38" s="29"/>
      <c r="S38" s="29"/>
      <c r="T38" s="21">
        <f>O38/Q38</f>
        <v>0.87030496073669938</v>
      </c>
      <c r="U38" s="21">
        <f>100%-T38</f>
        <v>0.12969503926330062</v>
      </c>
    </row>
    <row r="39" spans="1:38" hidden="1" x14ac:dyDescent="0.35">
      <c r="A39" s="20" t="s">
        <v>7</v>
      </c>
      <c r="B39" s="20">
        <f>SUM(D24,J24,P24,V24,AB24)</f>
        <v>172</v>
      </c>
      <c r="C39" s="20">
        <f>SUM(H24,N24,T24,Z24,AD24)</f>
        <v>1</v>
      </c>
      <c r="D39" s="20">
        <f t="shared" ref="D39:D42" si="7">SUM(B39:C39)</f>
        <v>173</v>
      </c>
      <c r="E39" s="21">
        <f t="shared" ref="E39:E42" si="8">B39/D39</f>
        <v>0.9942196531791907</v>
      </c>
      <c r="F39" s="21"/>
      <c r="G39" s="21"/>
      <c r="H39" s="21">
        <f t="shared" ref="H39:H42" si="9">100%-E39</f>
        <v>5.7803468208093012E-3</v>
      </c>
      <c r="N39" s="20" t="s">
        <v>7</v>
      </c>
      <c r="O39" s="20">
        <f>SUM(C24,I24,O24,U24,AA24)</f>
        <v>246</v>
      </c>
      <c r="P39" s="20">
        <f>SUM(E24,K24,Q24,W24,AC24)</f>
        <v>0</v>
      </c>
      <c r="Q39" s="20">
        <f t="shared" ref="Q39:Q42" si="10">SUM(O39:P39)</f>
        <v>246</v>
      </c>
      <c r="R39" s="29"/>
      <c r="S39" s="29"/>
      <c r="T39" s="21">
        <f t="shared" ref="T39:T42" si="11">O39/Q39</f>
        <v>1</v>
      </c>
      <c r="U39" s="21">
        <f t="shared" ref="U39:U42" si="12">100%-T39</f>
        <v>0</v>
      </c>
    </row>
    <row r="40" spans="1:38" hidden="1" x14ac:dyDescent="0.35">
      <c r="A40" s="20" t="s">
        <v>36</v>
      </c>
      <c r="B40" s="20">
        <f>SUM(D25,J25,P25,V25,AB25)</f>
        <v>114</v>
      </c>
      <c r="C40" s="20">
        <f>SUM(H25,N25,T25,Z25,AD25)</f>
        <v>42</v>
      </c>
      <c r="D40" s="20">
        <f t="shared" si="7"/>
        <v>156</v>
      </c>
      <c r="E40" s="21">
        <f t="shared" si="8"/>
        <v>0.73076923076923073</v>
      </c>
      <c r="F40" s="21"/>
      <c r="G40" s="21"/>
      <c r="H40" s="21">
        <f t="shared" si="9"/>
        <v>0.26923076923076927</v>
      </c>
      <c r="N40" s="20" t="s">
        <v>36</v>
      </c>
      <c r="O40" s="20">
        <f>SUM(C25,I25,O25,U25,AA25)</f>
        <v>178</v>
      </c>
      <c r="P40" s="20">
        <f>SUM(E25,K25,Q25,W25,AC25)</f>
        <v>2</v>
      </c>
      <c r="Q40" s="20">
        <f t="shared" si="10"/>
        <v>180</v>
      </c>
      <c r="R40" s="29"/>
      <c r="S40" s="29"/>
      <c r="T40" s="21">
        <f t="shared" si="11"/>
        <v>0.98888888888888893</v>
      </c>
      <c r="U40" s="21">
        <f t="shared" si="12"/>
        <v>1.1111111111111072E-2</v>
      </c>
    </row>
    <row r="41" spans="1:38" hidden="1" x14ac:dyDescent="0.35">
      <c r="A41" s="20" t="s">
        <v>6</v>
      </c>
      <c r="B41" s="20">
        <f>SUM(D26,J26,P26,V26,AB26)</f>
        <v>0</v>
      </c>
      <c r="C41" s="20">
        <f>SUM(H26,N26,T26,Z26,AD26)</f>
        <v>0</v>
      </c>
      <c r="D41" s="20">
        <f t="shared" si="7"/>
        <v>0</v>
      </c>
      <c r="E41" s="21" t="e">
        <f t="shared" si="8"/>
        <v>#DIV/0!</v>
      </c>
      <c r="F41" s="21"/>
      <c r="G41" s="21"/>
      <c r="H41" s="21" t="e">
        <f t="shared" si="9"/>
        <v>#DIV/0!</v>
      </c>
      <c r="N41" s="20" t="s">
        <v>6</v>
      </c>
      <c r="O41" s="20">
        <f>SUM(C26,I26,O26,U26,AA26)</f>
        <v>0</v>
      </c>
      <c r="P41" s="20">
        <f>SUM(E26,K26,Q26,W26,AC26)</f>
        <v>0</v>
      </c>
      <c r="Q41" s="20">
        <f t="shared" si="10"/>
        <v>0</v>
      </c>
      <c r="R41" s="29"/>
      <c r="S41" s="29"/>
      <c r="T41" s="21" t="e">
        <f t="shared" si="11"/>
        <v>#DIV/0!</v>
      </c>
      <c r="U41" s="21" t="e">
        <f t="shared" si="12"/>
        <v>#DIV/0!</v>
      </c>
    </row>
    <row r="42" spans="1:38" hidden="1" x14ac:dyDescent="0.35">
      <c r="A42" s="20" t="s">
        <v>8</v>
      </c>
      <c r="B42" s="20">
        <f>SUM(D27,J27,P27,V27,AB27)</f>
        <v>163</v>
      </c>
      <c r="C42" s="20">
        <f>SUM(H27,N27,T27,Z27,AD27)</f>
        <v>0</v>
      </c>
      <c r="D42" s="20">
        <f t="shared" si="7"/>
        <v>163</v>
      </c>
      <c r="E42" s="21">
        <f t="shared" si="8"/>
        <v>1</v>
      </c>
      <c r="F42" s="21"/>
      <c r="G42" s="21"/>
      <c r="H42" s="21">
        <f t="shared" si="9"/>
        <v>0</v>
      </c>
      <c r="N42" s="20" t="s">
        <v>8</v>
      </c>
      <c r="O42" s="20">
        <f>SUM(C27,I27,O27,U27,AA27)</f>
        <v>3208</v>
      </c>
      <c r="P42" s="20">
        <f>SUM(E27,K27,Q27,W27,AC27)</f>
        <v>0</v>
      </c>
      <c r="Q42" s="20">
        <f t="shared" si="10"/>
        <v>3208</v>
      </c>
      <c r="R42" s="29"/>
      <c r="S42" s="29"/>
      <c r="T42" s="21">
        <f t="shared" si="11"/>
        <v>1</v>
      </c>
      <c r="U42" s="21">
        <f t="shared" si="12"/>
        <v>0</v>
      </c>
    </row>
    <row r="43" spans="1:38" s="48" customFormat="1" ht="42" hidden="1" customHeight="1" x14ac:dyDescent="0.35">
      <c r="A43" s="230" t="s">
        <v>50</v>
      </c>
      <c r="B43" s="230"/>
      <c r="C43" s="230"/>
      <c r="D43" s="230"/>
      <c r="E43" s="230"/>
      <c r="F43" s="230"/>
      <c r="G43" s="230"/>
      <c r="H43" s="230"/>
      <c r="I43" s="230"/>
      <c r="J43" s="230"/>
      <c r="K43" s="230"/>
      <c r="L43" s="230"/>
      <c r="M43" s="230"/>
      <c r="N43" s="230"/>
      <c r="O43" s="230"/>
      <c r="P43" s="230"/>
    </row>
    <row r="44" spans="1:38" s="31" customFormat="1" hidden="1" x14ac:dyDescent="0.35">
      <c r="A44" s="225" t="s">
        <v>10</v>
      </c>
      <c r="B44" s="24"/>
      <c r="C44" s="233" t="s">
        <v>44</v>
      </c>
      <c r="D44" s="233"/>
      <c r="E44" s="233" t="s">
        <v>1</v>
      </c>
      <c r="F44" s="233"/>
      <c r="G44" s="233"/>
      <c r="H44" s="233"/>
      <c r="I44" s="233" t="s">
        <v>2</v>
      </c>
      <c r="J44" s="233"/>
      <c r="K44" s="233" t="s">
        <v>3</v>
      </c>
      <c r="L44" s="233"/>
      <c r="M44" s="233"/>
      <c r="N44" s="233"/>
      <c r="O44" s="233" t="s">
        <v>4</v>
      </c>
      <c r="P44" s="233"/>
      <c r="Q44" s="231" t="s">
        <v>46</v>
      </c>
      <c r="R44" s="231"/>
      <c r="S44" s="231"/>
      <c r="T44" s="231"/>
      <c r="U44" s="232" t="s">
        <v>45</v>
      </c>
    </row>
    <row r="45" spans="1:38" s="31" customFormat="1" hidden="1" x14ac:dyDescent="0.35">
      <c r="A45" s="225"/>
      <c r="B45" s="29" t="s">
        <v>39</v>
      </c>
      <c r="C45" s="29" t="s">
        <v>24</v>
      </c>
      <c r="D45" s="29" t="s">
        <v>25</v>
      </c>
      <c r="E45" s="29" t="s">
        <v>24</v>
      </c>
      <c r="F45" s="29"/>
      <c r="G45" s="29"/>
      <c r="H45" s="29" t="s">
        <v>43</v>
      </c>
      <c r="I45" s="29" t="s">
        <v>24</v>
      </c>
      <c r="J45" s="29" t="s">
        <v>43</v>
      </c>
      <c r="K45" s="29" t="s">
        <v>24</v>
      </c>
      <c r="L45" s="29"/>
      <c r="M45" s="29"/>
      <c r="N45" s="29" t="s">
        <v>43</v>
      </c>
      <c r="O45" s="29" t="s">
        <v>24</v>
      </c>
      <c r="P45" s="29" t="s">
        <v>43</v>
      </c>
      <c r="Q45" s="40" t="s">
        <v>24</v>
      </c>
      <c r="R45" s="73"/>
      <c r="S45" s="73"/>
      <c r="T45" s="40" t="s">
        <v>25</v>
      </c>
      <c r="U45" s="232"/>
    </row>
    <row r="46" spans="1:38" s="31" customFormat="1" hidden="1" x14ac:dyDescent="0.35">
      <c r="A46" s="33">
        <v>1</v>
      </c>
      <c r="B46" s="29" t="s">
        <v>5</v>
      </c>
      <c r="C46" s="29">
        <v>54</v>
      </c>
      <c r="D46" s="29">
        <v>50</v>
      </c>
      <c r="E46" s="29">
        <v>0</v>
      </c>
      <c r="F46" s="29"/>
      <c r="G46" s="29"/>
      <c r="H46" s="29">
        <v>84</v>
      </c>
      <c r="I46" s="29">
        <v>1230</v>
      </c>
      <c r="J46" s="29">
        <v>243</v>
      </c>
      <c r="K46" s="29">
        <v>1445</v>
      </c>
      <c r="L46" s="29"/>
      <c r="M46" s="29"/>
      <c r="N46" s="29">
        <v>4288</v>
      </c>
      <c r="O46" s="29">
        <v>3427</v>
      </c>
      <c r="P46" s="29">
        <v>968</v>
      </c>
      <c r="Q46" s="41">
        <f>SUM($C46,$E46,$I46,$K46,$O46)</f>
        <v>6156</v>
      </c>
      <c r="R46" s="41"/>
      <c r="S46" s="41"/>
      <c r="T46" s="41">
        <f>SUM($D46,$H46,$J46,$N46,$P46)</f>
        <v>5633</v>
      </c>
      <c r="U46" s="30">
        <f>SUM(Q46:T46)</f>
        <v>11789</v>
      </c>
    </row>
    <row r="47" spans="1:38" s="31" customFormat="1" ht="29" hidden="1" x14ac:dyDescent="0.35">
      <c r="A47" s="33">
        <v>2</v>
      </c>
      <c r="B47" s="34" t="s">
        <v>6</v>
      </c>
      <c r="C47" s="29"/>
      <c r="D47" s="29"/>
      <c r="E47" s="29"/>
      <c r="F47" s="29"/>
      <c r="G47" s="29"/>
      <c r="H47" s="29"/>
      <c r="I47" s="29">
        <v>0</v>
      </c>
      <c r="J47" s="29">
        <v>0</v>
      </c>
      <c r="K47" s="29">
        <v>0</v>
      </c>
      <c r="L47" s="29"/>
      <c r="M47" s="29"/>
      <c r="N47" s="29">
        <v>0</v>
      </c>
      <c r="O47" s="29"/>
      <c r="P47" s="29"/>
      <c r="Q47" s="41">
        <f>SUM($C47,$E47,$I47,$K47,$O47)</f>
        <v>0</v>
      </c>
      <c r="R47" s="41"/>
      <c r="S47" s="41"/>
      <c r="T47" s="41">
        <f>SUM($D47,$H47,$J47,$N47,$P47)</f>
        <v>0</v>
      </c>
      <c r="U47" s="30">
        <f>SUM(Q47:T47)</f>
        <v>0</v>
      </c>
    </row>
    <row r="48" spans="1:38" s="31" customFormat="1" hidden="1" x14ac:dyDescent="0.35">
      <c r="A48" s="33">
        <v>3</v>
      </c>
      <c r="B48" s="29" t="s">
        <v>7</v>
      </c>
      <c r="C48" s="54">
        <v>194</v>
      </c>
      <c r="D48" s="29">
        <v>1</v>
      </c>
      <c r="E48" s="54">
        <v>53</v>
      </c>
      <c r="F48" s="54"/>
      <c r="G48" s="54"/>
      <c r="H48" s="29">
        <v>0</v>
      </c>
      <c r="I48" s="29">
        <v>0</v>
      </c>
      <c r="J48" s="29">
        <v>0</v>
      </c>
      <c r="K48" s="29">
        <v>0</v>
      </c>
      <c r="L48" s="29"/>
      <c r="M48" s="29"/>
      <c r="N48" s="29">
        <v>0</v>
      </c>
      <c r="O48" s="29"/>
      <c r="P48" s="29"/>
      <c r="Q48" s="41">
        <f>SUM($C48,$E48,$I48,$K48,$O48)</f>
        <v>247</v>
      </c>
      <c r="R48" s="41"/>
      <c r="S48" s="41"/>
      <c r="T48" s="41">
        <f>SUM($D48,$H48,$J48,$N48,$P48)</f>
        <v>1</v>
      </c>
      <c r="U48" s="30">
        <f t="shared" ref="U48:U50" si="13">SUM(Q48:T48)</f>
        <v>248</v>
      </c>
    </row>
    <row r="49" spans="1:38" s="31" customFormat="1" hidden="1" x14ac:dyDescent="0.35">
      <c r="A49" s="33">
        <v>4</v>
      </c>
      <c r="B49" s="29" t="s">
        <v>8</v>
      </c>
      <c r="C49" s="29"/>
      <c r="D49" s="29"/>
      <c r="E49" s="29"/>
      <c r="F49" s="29"/>
      <c r="G49" s="29"/>
      <c r="H49" s="29"/>
      <c r="I49" s="29">
        <v>0</v>
      </c>
      <c r="J49" s="29">
        <v>0</v>
      </c>
      <c r="K49" s="29">
        <v>0</v>
      </c>
      <c r="L49" s="29"/>
      <c r="M49" s="29"/>
      <c r="N49" s="29">
        <v>0</v>
      </c>
      <c r="O49" s="29">
        <v>272</v>
      </c>
      <c r="P49" s="29">
        <v>0</v>
      </c>
      <c r="Q49" s="41">
        <f>SUM($C49,$E49,$I49,$K49,$O49)</f>
        <v>272</v>
      </c>
      <c r="R49" s="41"/>
      <c r="S49" s="41"/>
      <c r="T49" s="41">
        <f>SUM($D49,$H49,$J49,$N49,$P49)</f>
        <v>0</v>
      </c>
      <c r="U49" s="30">
        <f t="shared" si="13"/>
        <v>272</v>
      </c>
    </row>
    <row r="50" spans="1:38" s="31" customFormat="1" hidden="1" x14ac:dyDescent="0.35">
      <c r="A50" s="45">
        <v>5</v>
      </c>
      <c r="B50" s="38" t="s">
        <v>36</v>
      </c>
      <c r="C50" s="4">
        <v>151</v>
      </c>
      <c r="D50" s="4">
        <v>38</v>
      </c>
      <c r="E50" s="60">
        <v>19</v>
      </c>
      <c r="F50" s="60"/>
      <c r="G50" s="60"/>
      <c r="H50" s="4">
        <v>5</v>
      </c>
      <c r="I50" s="4">
        <v>0</v>
      </c>
      <c r="J50" s="4">
        <v>0</v>
      </c>
      <c r="K50" s="4">
        <v>0</v>
      </c>
      <c r="L50" s="4"/>
      <c r="M50" s="4"/>
      <c r="N50" s="4">
        <v>0</v>
      </c>
      <c r="O50" s="4"/>
      <c r="P50" s="4"/>
      <c r="Q50" s="61">
        <f>SUM($C50,$E50,$I50,$K50,$O50)</f>
        <v>170</v>
      </c>
      <c r="R50" s="61"/>
      <c r="S50" s="61"/>
      <c r="T50" s="61">
        <f>SUM($D50,$H50,$J50,$N50,$P50)</f>
        <v>43</v>
      </c>
      <c r="U50" s="62">
        <f t="shared" si="13"/>
        <v>213</v>
      </c>
    </row>
    <row r="51" spans="1:38" s="31" customFormat="1" hidden="1" x14ac:dyDescent="0.35">
      <c r="A51" s="36"/>
      <c r="B51" s="37"/>
      <c r="C51" s="5"/>
      <c r="D51" s="5"/>
      <c r="E51" s="55"/>
      <c r="F51" s="55"/>
      <c r="G51" s="55"/>
      <c r="H51" s="5"/>
      <c r="I51" s="5"/>
      <c r="J51" s="5"/>
      <c r="K51" s="5"/>
      <c r="L51" s="5"/>
      <c r="M51" s="5"/>
      <c r="N51" s="5"/>
      <c r="O51" s="5"/>
      <c r="P51" s="5"/>
      <c r="Q51" s="56"/>
      <c r="R51" s="56"/>
      <c r="S51" s="56"/>
      <c r="T51" s="56"/>
      <c r="U51" s="57"/>
    </row>
    <row r="52" spans="1:38" s="64" customFormat="1" ht="19.25" customHeight="1" x14ac:dyDescent="0.35">
      <c r="A52" s="63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65"/>
      <c r="R52" s="65"/>
      <c r="S52" s="65"/>
      <c r="T52" s="65"/>
      <c r="U52" s="66"/>
    </row>
    <row r="53" spans="1:38" s="11" customFormat="1" ht="45" customHeight="1" x14ac:dyDescent="0.35">
      <c r="A53" s="68" t="s">
        <v>59</v>
      </c>
      <c r="B53" s="253" t="s">
        <v>54</v>
      </c>
      <c r="C53" s="253"/>
      <c r="D53" s="253" t="s">
        <v>58</v>
      </c>
      <c r="E53" s="253"/>
      <c r="F53" s="82"/>
      <c r="G53" s="82"/>
      <c r="J53" s="27"/>
      <c r="K53" s="27"/>
      <c r="L53" s="77"/>
      <c r="M53" s="77"/>
      <c r="N53" s="27"/>
      <c r="O53" s="27"/>
    </row>
    <row r="54" spans="1:38" s="28" customFormat="1" x14ac:dyDescent="0.35">
      <c r="A54" s="67" t="s">
        <v>39</v>
      </c>
      <c r="B54" s="245" t="s">
        <v>44</v>
      </c>
      <c r="C54" s="238"/>
      <c r="D54" s="238"/>
      <c r="E54" s="239"/>
      <c r="F54" s="75"/>
      <c r="G54" s="75"/>
      <c r="H54" s="245" t="s">
        <v>55</v>
      </c>
      <c r="I54" s="238"/>
      <c r="J54" s="238"/>
      <c r="K54" s="239"/>
      <c r="L54" s="75"/>
      <c r="M54" s="75"/>
      <c r="N54" s="245" t="s">
        <v>56</v>
      </c>
      <c r="O54" s="238"/>
      <c r="P54" s="238"/>
      <c r="Q54" s="239"/>
      <c r="R54" s="75"/>
      <c r="S54" s="75"/>
      <c r="T54" s="245" t="s">
        <v>3</v>
      </c>
      <c r="U54" s="238"/>
      <c r="V54" s="238"/>
      <c r="W54" s="239"/>
      <c r="X54" s="75"/>
      <c r="Y54" s="75"/>
      <c r="Z54" s="245" t="s">
        <v>57</v>
      </c>
      <c r="AA54" s="238"/>
      <c r="AB54" s="238"/>
      <c r="AC54" s="239"/>
      <c r="AD54" s="5"/>
      <c r="AE54" s="5"/>
      <c r="AF54" s="5"/>
      <c r="AG54" s="5"/>
      <c r="AH54" s="5"/>
      <c r="AI54" s="5"/>
      <c r="AJ54" s="5"/>
      <c r="AK54" s="5"/>
      <c r="AL54" s="5"/>
    </row>
    <row r="55" spans="1:38" s="28" customFormat="1" x14ac:dyDescent="0.35">
      <c r="B55" s="51"/>
      <c r="C55" s="51"/>
      <c r="D55" s="53" t="s">
        <v>24</v>
      </c>
      <c r="E55" s="53" t="s">
        <v>25</v>
      </c>
      <c r="F55" s="83" t="s">
        <v>24</v>
      </c>
      <c r="G55" s="83" t="s">
        <v>25</v>
      </c>
      <c r="H55" s="51"/>
      <c r="I55" s="51"/>
      <c r="J55" s="53" t="s">
        <v>24</v>
      </c>
      <c r="K55" s="53" t="s">
        <v>25</v>
      </c>
      <c r="L55" s="83" t="s">
        <v>24</v>
      </c>
      <c r="M55" s="83" t="s">
        <v>25</v>
      </c>
      <c r="N55" s="51"/>
      <c r="O55" s="51"/>
      <c r="P55" s="53" t="s">
        <v>24</v>
      </c>
      <c r="Q55" s="53" t="s">
        <v>25</v>
      </c>
      <c r="R55" s="83" t="s">
        <v>24</v>
      </c>
      <c r="S55" s="83" t="s">
        <v>25</v>
      </c>
      <c r="T55" s="51"/>
      <c r="U55" s="51"/>
      <c r="V55" s="53" t="s">
        <v>24</v>
      </c>
      <c r="W55" s="53" t="s">
        <v>25</v>
      </c>
      <c r="X55" s="83" t="s">
        <v>24</v>
      </c>
      <c r="Y55" s="83" t="s">
        <v>25</v>
      </c>
      <c r="Z55" s="51"/>
      <c r="AA55" s="51"/>
      <c r="AB55" s="53" t="s">
        <v>24</v>
      </c>
      <c r="AC55" s="53" t="s">
        <v>25</v>
      </c>
      <c r="AD55" s="83" t="s">
        <v>24</v>
      </c>
      <c r="AE55" s="83" t="s">
        <v>25</v>
      </c>
    </row>
    <row r="56" spans="1:38" s="28" customFormat="1" x14ac:dyDescent="0.35">
      <c r="A56" s="29" t="s">
        <v>5</v>
      </c>
      <c r="B56" s="52"/>
      <c r="C56" s="52"/>
      <c r="D56" s="29">
        <v>54</v>
      </c>
      <c r="E56" s="29">
        <v>50</v>
      </c>
      <c r="F56" s="84">
        <f>D56/SUM($D56:$E56)</f>
        <v>0.51923076923076927</v>
      </c>
      <c r="G56" s="84">
        <f>E56/SUM($D56:$E56)</f>
        <v>0.48076923076923078</v>
      </c>
      <c r="H56" s="52"/>
      <c r="I56" s="52"/>
      <c r="J56" s="29">
        <v>0</v>
      </c>
      <c r="K56" s="29">
        <v>84</v>
      </c>
      <c r="L56" s="84">
        <f>J56/SUM($J56:$K56)</f>
        <v>0</v>
      </c>
      <c r="M56" s="84">
        <f>K56/SUM($J56:$K56)</f>
        <v>1</v>
      </c>
      <c r="N56" s="52"/>
      <c r="O56" s="52"/>
      <c r="P56" s="29">
        <v>1230</v>
      </c>
      <c r="Q56" s="29">
        <v>243</v>
      </c>
      <c r="R56" s="84">
        <f>P56/SUM(P56:Q56)</f>
        <v>0.83503054989816705</v>
      </c>
      <c r="S56" s="84">
        <f>Q56/SUM(P56:Q56)</f>
        <v>0.164969450101833</v>
      </c>
      <c r="T56" s="52"/>
      <c r="U56" s="52"/>
      <c r="V56" s="29">
        <v>1445</v>
      </c>
      <c r="W56" s="29">
        <v>4288</v>
      </c>
      <c r="X56" s="84">
        <f>V56/SUM(V56:W56)</f>
        <v>0.25204953776382349</v>
      </c>
      <c r="Y56" s="84">
        <f>W56/SUM(V56:W56)</f>
        <v>0.74795046223617656</v>
      </c>
      <c r="Z56" s="52"/>
      <c r="AA56" s="52"/>
      <c r="AB56" s="29">
        <v>3427</v>
      </c>
      <c r="AC56" s="29">
        <v>968</v>
      </c>
      <c r="AD56" s="84">
        <f>AB56/SUM(AB56:AC56)</f>
        <v>0.77974971558589301</v>
      </c>
      <c r="AE56" s="84">
        <f>AC56/SUM(AB56:AC56)</f>
        <v>0.22025028441410693</v>
      </c>
    </row>
    <row r="57" spans="1:38" s="28" customFormat="1" x14ac:dyDescent="0.35">
      <c r="A57" s="34" t="s">
        <v>6</v>
      </c>
      <c r="B57" s="52"/>
      <c r="C57" s="52"/>
      <c r="D57" s="29"/>
      <c r="E57" s="29"/>
      <c r="F57" s="84" t="e">
        <f t="shared" ref="F57:F60" si="14">D57/SUM($D57:$E57)</f>
        <v>#DIV/0!</v>
      </c>
      <c r="G57" s="84" t="e">
        <f t="shared" ref="G57:G60" si="15">E57/SUM($D57:$E57)</f>
        <v>#DIV/0!</v>
      </c>
      <c r="H57" s="52"/>
      <c r="I57" s="52"/>
      <c r="J57" s="29"/>
      <c r="K57" s="29"/>
      <c r="L57" s="84" t="e">
        <f t="shared" ref="L57:L60" si="16">J57/SUM($J57:$K57)</f>
        <v>#DIV/0!</v>
      </c>
      <c r="M57" s="84" t="e">
        <f t="shared" ref="M57:M60" si="17">K57/SUM($J57:$K57)</f>
        <v>#DIV/0!</v>
      </c>
      <c r="N57" s="52"/>
      <c r="O57" s="52"/>
      <c r="P57" s="29">
        <v>0</v>
      </c>
      <c r="Q57" s="29">
        <v>0</v>
      </c>
      <c r="R57" s="84" t="e">
        <f t="shared" ref="R57:R60" si="18">P57/SUM(P57:Q57)</f>
        <v>#DIV/0!</v>
      </c>
      <c r="S57" s="84" t="e">
        <f t="shared" ref="S57:S60" si="19">Q57/SUM(P57:Q57)</f>
        <v>#DIV/0!</v>
      </c>
      <c r="T57" s="52"/>
      <c r="U57" s="52"/>
      <c r="V57" s="29">
        <v>0</v>
      </c>
      <c r="W57" s="29">
        <v>0</v>
      </c>
      <c r="X57" s="84" t="e">
        <f t="shared" ref="X57:X60" si="20">V57/SUM(V57:W57)</f>
        <v>#DIV/0!</v>
      </c>
      <c r="Y57" s="84" t="e">
        <f t="shared" ref="Y57:Y60" si="21">W57/SUM(V57:W57)</f>
        <v>#DIV/0!</v>
      </c>
      <c r="Z57" s="52"/>
      <c r="AA57" s="52"/>
      <c r="AB57" s="29"/>
      <c r="AC57" s="29"/>
      <c r="AD57" s="84" t="e">
        <f t="shared" ref="AD57:AD60" si="22">AB57/SUM(AB57:AC57)</f>
        <v>#DIV/0!</v>
      </c>
      <c r="AE57" s="84" t="e">
        <f t="shared" ref="AE57:AE60" si="23">AC57/SUM(AB57:AC57)</f>
        <v>#DIV/0!</v>
      </c>
    </row>
    <row r="58" spans="1:38" s="28" customFormat="1" x14ac:dyDescent="0.35">
      <c r="A58" s="29" t="s">
        <v>7</v>
      </c>
      <c r="B58" s="52"/>
      <c r="C58" s="52"/>
      <c r="D58" s="54">
        <v>115</v>
      </c>
      <c r="E58" s="29">
        <v>1</v>
      </c>
      <c r="F58" s="84">
        <f t="shared" si="14"/>
        <v>0.99137931034482762</v>
      </c>
      <c r="G58" s="84">
        <f t="shared" si="15"/>
        <v>8.6206896551724137E-3</v>
      </c>
      <c r="H58" s="52"/>
      <c r="I58" s="52"/>
      <c r="J58" s="54">
        <v>57</v>
      </c>
      <c r="K58" s="29">
        <v>0</v>
      </c>
      <c r="L58" s="84">
        <f t="shared" si="16"/>
        <v>1</v>
      </c>
      <c r="M58" s="84">
        <f t="shared" si="17"/>
        <v>0</v>
      </c>
      <c r="N58" s="52"/>
      <c r="O58" s="52"/>
      <c r="P58" s="29">
        <v>0</v>
      </c>
      <c r="Q58" s="29">
        <v>0</v>
      </c>
      <c r="R58" s="84" t="e">
        <f t="shared" si="18"/>
        <v>#DIV/0!</v>
      </c>
      <c r="S58" s="84" t="e">
        <f t="shared" si="19"/>
        <v>#DIV/0!</v>
      </c>
      <c r="T58" s="52"/>
      <c r="U58" s="52"/>
      <c r="V58" s="29">
        <v>0</v>
      </c>
      <c r="W58" s="29">
        <v>0</v>
      </c>
      <c r="X58" s="84" t="e">
        <f t="shared" si="20"/>
        <v>#DIV/0!</v>
      </c>
      <c r="Y58" s="84" t="e">
        <f t="shared" si="21"/>
        <v>#DIV/0!</v>
      </c>
      <c r="Z58" s="52"/>
      <c r="AA58" s="52"/>
      <c r="AB58" s="29"/>
      <c r="AC58" s="29"/>
      <c r="AD58" s="84" t="e">
        <f t="shared" si="22"/>
        <v>#DIV/0!</v>
      </c>
      <c r="AE58" s="84" t="e">
        <f t="shared" si="23"/>
        <v>#DIV/0!</v>
      </c>
    </row>
    <row r="59" spans="1:38" s="28" customFormat="1" x14ac:dyDescent="0.35">
      <c r="A59" s="29" t="s">
        <v>8</v>
      </c>
      <c r="B59" s="52"/>
      <c r="C59" s="52"/>
      <c r="D59" s="29"/>
      <c r="E59" s="29"/>
      <c r="F59" s="84" t="e">
        <f t="shared" si="14"/>
        <v>#DIV/0!</v>
      </c>
      <c r="G59" s="84" t="e">
        <f t="shared" si="15"/>
        <v>#DIV/0!</v>
      </c>
      <c r="H59" s="52"/>
      <c r="I59" s="52"/>
      <c r="J59" s="29"/>
      <c r="K59" s="29"/>
      <c r="L59" s="84" t="e">
        <f t="shared" si="16"/>
        <v>#DIV/0!</v>
      </c>
      <c r="M59" s="84" t="e">
        <f t="shared" si="17"/>
        <v>#DIV/0!</v>
      </c>
      <c r="N59" s="52"/>
      <c r="O59" s="52"/>
      <c r="P59" s="29">
        <v>0</v>
      </c>
      <c r="Q59" s="29">
        <v>0</v>
      </c>
      <c r="R59" s="84" t="e">
        <f t="shared" si="18"/>
        <v>#DIV/0!</v>
      </c>
      <c r="S59" s="84" t="e">
        <f t="shared" si="19"/>
        <v>#DIV/0!</v>
      </c>
      <c r="T59" s="52"/>
      <c r="U59" s="52"/>
      <c r="V59" s="29">
        <v>0</v>
      </c>
      <c r="W59" s="29">
        <v>0</v>
      </c>
      <c r="X59" s="84" t="e">
        <f t="shared" si="20"/>
        <v>#DIV/0!</v>
      </c>
      <c r="Y59" s="84" t="e">
        <f t="shared" si="21"/>
        <v>#DIV/0!</v>
      </c>
      <c r="Z59" s="52"/>
      <c r="AA59" s="52"/>
      <c r="AB59" s="29">
        <v>272</v>
      </c>
      <c r="AC59" s="29">
        <v>0</v>
      </c>
      <c r="AD59" s="84">
        <f t="shared" si="22"/>
        <v>1</v>
      </c>
      <c r="AE59" s="84">
        <f t="shared" si="23"/>
        <v>0</v>
      </c>
    </row>
    <row r="60" spans="1:38" s="58" customFormat="1" x14ac:dyDescent="0.35">
      <c r="A60" s="34" t="s">
        <v>36</v>
      </c>
      <c r="B60" s="52"/>
      <c r="C60" s="52"/>
      <c r="D60" s="29">
        <v>90</v>
      </c>
      <c r="E60" s="29">
        <v>38</v>
      </c>
      <c r="F60" s="84">
        <f t="shared" si="14"/>
        <v>0.703125</v>
      </c>
      <c r="G60" s="84">
        <f t="shared" si="15"/>
        <v>0.296875</v>
      </c>
      <c r="H60" s="52"/>
      <c r="I60" s="52"/>
      <c r="J60" s="26">
        <v>86</v>
      </c>
      <c r="K60" s="29">
        <v>5</v>
      </c>
      <c r="L60" s="84">
        <f t="shared" si="16"/>
        <v>0.94505494505494503</v>
      </c>
      <c r="M60" s="84">
        <f t="shared" si="17"/>
        <v>5.4945054945054944E-2</v>
      </c>
      <c r="N60" s="52"/>
      <c r="O60" s="52"/>
      <c r="P60" s="29">
        <v>0</v>
      </c>
      <c r="Q60" s="29">
        <v>0</v>
      </c>
      <c r="R60" s="84" t="e">
        <f t="shared" si="18"/>
        <v>#DIV/0!</v>
      </c>
      <c r="S60" s="84" t="e">
        <f t="shared" si="19"/>
        <v>#DIV/0!</v>
      </c>
      <c r="T60" s="52"/>
      <c r="U60" s="52"/>
      <c r="V60" s="29">
        <v>0</v>
      </c>
      <c r="W60" s="29">
        <v>0</v>
      </c>
      <c r="X60" s="84" t="e">
        <f t="shared" si="20"/>
        <v>#DIV/0!</v>
      </c>
      <c r="Y60" s="84" t="e">
        <f t="shared" si="21"/>
        <v>#DIV/0!</v>
      </c>
      <c r="Z60" s="52"/>
      <c r="AA60" s="52"/>
      <c r="AB60" s="29"/>
      <c r="AC60" s="29"/>
      <c r="AD60" s="84" t="e">
        <f t="shared" si="22"/>
        <v>#DIV/0!</v>
      </c>
      <c r="AE60" s="84" t="e">
        <f t="shared" si="23"/>
        <v>#DIV/0!</v>
      </c>
    </row>
    <row r="61" spans="1:38" s="58" customFormat="1" x14ac:dyDescent="0.35">
      <c r="A61" s="64"/>
      <c r="B61" s="59"/>
      <c r="C61" s="59"/>
      <c r="D61" s="58">
        <f>SUM(D56:D60)</f>
        <v>259</v>
      </c>
      <c r="E61" s="58">
        <f>SUM(E56:E60)</f>
        <v>89</v>
      </c>
      <c r="H61" s="59"/>
      <c r="I61" s="59"/>
      <c r="J61" s="58">
        <f>SUM(J56:J60)</f>
        <v>143</v>
      </c>
      <c r="K61" s="58">
        <f>SUM(K56:K60)</f>
        <v>89</v>
      </c>
      <c r="N61" s="59"/>
      <c r="O61" s="59"/>
      <c r="P61" s="58">
        <f>SUM(P56:P60)</f>
        <v>1230</v>
      </c>
      <c r="Q61" s="58">
        <f>SUM(Q56:Q60)</f>
        <v>243</v>
      </c>
      <c r="T61" s="59"/>
      <c r="U61" s="59"/>
      <c r="V61" s="58">
        <f>SUM(V56:V60)</f>
        <v>1445</v>
      </c>
      <c r="W61" s="58">
        <f>SUM(W56:W60)</f>
        <v>4288</v>
      </c>
      <c r="Z61" s="59"/>
      <c r="AA61" s="59"/>
      <c r="AB61" s="58">
        <f>SUM(AB56:AB60)</f>
        <v>3699</v>
      </c>
      <c r="AC61" s="58">
        <f>SUM(AC56:AC60)</f>
        <v>968</v>
      </c>
    </row>
    <row r="62" spans="1:38" s="93" customFormat="1" x14ac:dyDescent="0.35">
      <c r="B62" s="94"/>
      <c r="C62" s="94"/>
      <c r="D62" s="94">
        <v>0.81762295081967218</v>
      </c>
      <c r="E62" s="94">
        <v>0.18237704918032788</v>
      </c>
      <c r="H62" s="94"/>
      <c r="I62" s="94"/>
      <c r="J62" s="94">
        <v>0.44720496894409939</v>
      </c>
      <c r="K62" s="94">
        <v>0.55279503105590067</v>
      </c>
      <c r="N62" s="94"/>
      <c r="O62" s="94"/>
      <c r="P62" s="94">
        <v>0.83503054989816705</v>
      </c>
      <c r="Q62" s="94">
        <v>0.164969450101833</v>
      </c>
      <c r="R62" s="14"/>
      <c r="S62" s="14"/>
      <c r="T62" s="94"/>
      <c r="U62" s="94"/>
      <c r="V62" s="94">
        <v>0.25204953776382349</v>
      </c>
      <c r="W62" s="94">
        <v>0.74795046223617656</v>
      </c>
      <c r="Z62" s="94"/>
      <c r="AA62" s="94"/>
      <c r="AB62" s="94">
        <v>0.79258624383972576</v>
      </c>
      <c r="AC62" s="94">
        <v>0.20741375616027427</v>
      </c>
    </row>
    <row r="63" spans="1:38" s="11" customFormat="1" ht="45" customHeight="1" x14ac:dyDescent="0.35">
      <c r="A63" s="68" t="s">
        <v>60</v>
      </c>
      <c r="B63" s="68"/>
      <c r="C63" s="68"/>
      <c r="D63" s="253" t="s">
        <v>52</v>
      </c>
      <c r="E63" s="253"/>
      <c r="F63" s="78"/>
      <c r="G63" s="78"/>
      <c r="H63" s="253" t="s">
        <v>53</v>
      </c>
      <c r="I63" s="253"/>
      <c r="J63" s="27"/>
      <c r="K63" s="27"/>
      <c r="L63" s="77"/>
      <c r="M63" s="77"/>
      <c r="N63" s="27"/>
      <c r="O63" s="27"/>
    </row>
    <row r="64" spans="1:38" s="28" customFormat="1" x14ac:dyDescent="0.35">
      <c r="A64" s="67" t="s">
        <v>39</v>
      </c>
      <c r="B64" s="245" t="s">
        <v>44</v>
      </c>
      <c r="C64" s="238"/>
      <c r="D64" s="238"/>
      <c r="E64" s="239"/>
      <c r="F64" s="75"/>
      <c r="G64" s="75"/>
      <c r="H64" s="245" t="s">
        <v>55</v>
      </c>
      <c r="I64" s="238"/>
      <c r="J64" s="238"/>
      <c r="K64" s="239"/>
      <c r="L64" s="75"/>
      <c r="M64" s="75"/>
      <c r="N64" s="245" t="s">
        <v>56</v>
      </c>
      <c r="O64" s="238"/>
      <c r="P64" s="238"/>
      <c r="Q64" s="239"/>
      <c r="R64" s="75"/>
      <c r="S64" s="75"/>
      <c r="T64" s="245" t="s">
        <v>3</v>
      </c>
      <c r="U64" s="238"/>
      <c r="V64" s="238"/>
      <c r="W64" s="239"/>
      <c r="X64" s="75"/>
      <c r="Y64" s="75"/>
      <c r="Z64" s="245" t="s">
        <v>57</v>
      </c>
      <c r="AA64" s="238"/>
      <c r="AB64" s="238"/>
      <c r="AC64" s="239"/>
      <c r="AD64" s="5"/>
      <c r="AE64" s="5"/>
      <c r="AF64" s="5"/>
      <c r="AG64" s="5"/>
      <c r="AH64" s="5"/>
      <c r="AI64" s="5"/>
      <c r="AJ64" s="5"/>
      <c r="AK64" s="5"/>
      <c r="AL64" s="5"/>
    </row>
    <row r="65" spans="1:34" s="28" customFormat="1" x14ac:dyDescent="0.35">
      <c r="B65" s="51"/>
      <c r="C65" s="51"/>
      <c r="D65" s="53" t="s">
        <v>24</v>
      </c>
      <c r="E65" s="53" t="s">
        <v>25</v>
      </c>
      <c r="F65" s="83" t="s">
        <v>24</v>
      </c>
      <c r="G65" s="83" t="s">
        <v>25</v>
      </c>
      <c r="H65" s="51"/>
      <c r="I65" s="51"/>
      <c r="J65" s="53" t="s">
        <v>24</v>
      </c>
      <c r="K65" s="53" t="s">
        <v>25</v>
      </c>
      <c r="L65" s="83" t="s">
        <v>24</v>
      </c>
      <c r="M65" s="83" t="s">
        <v>25</v>
      </c>
      <c r="N65" s="51"/>
      <c r="O65" s="51"/>
      <c r="P65" s="53" t="s">
        <v>24</v>
      </c>
      <c r="Q65" s="53" t="s">
        <v>25</v>
      </c>
      <c r="R65" s="83" t="s">
        <v>24</v>
      </c>
      <c r="S65" s="83" t="s">
        <v>25</v>
      </c>
      <c r="T65" s="51"/>
      <c r="U65" s="51"/>
      <c r="V65" s="53" t="s">
        <v>24</v>
      </c>
      <c r="W65" s="53" t="s">
        <v>25</v>
      </c>
      <c r="X65" s="83" t="s">
        <v>24</v>
      </c>
      <c r="Y65" s="83" t="s">
        <v>25</v>
      </c>
      <c r="Z65" s="51"/>
      <c r="AA65" s="51"/>
      <c r="AB65" s="53" t="s">
        <v>24</v>
      </c>
      <c r="AC65" s="53" t="s">
        <v>25</v>
      </c>
      <c r="AD65" s="83" t="s">
        <v>24</v>
      </c>
      <c r="AE65" s="83" t="s">
        <v>25</v>
      </c>
    </row>
    <row r="66" spans="1:34" s="28" customFormat="1" x14ac:dyDescent="0.35">
      <c r="A66" s="29" t="s">
        <v>5</v>
      </c>
      <c r="B66" s="52"/>
      <c r="C66" s="52"/>
      <c r="D66" s="29">
        <v>105</v>
      </c>
      <c r="E66" s="29">
        <v>152</v>
      </c>
      <c r="F66" s="84">
        <f>D66/SUM($D66:$E66)</f>
        <v>0.40856031128404668</v>
      </c>
      <c r="G66" s="84">
        <f>E66/SUM($D66:$E66)</f>
        <v>0.59143968871595332</v>
      </c>
      <c r="H66" s="52"/>
      <c r="I66" s="52"/>
      <c r="J66" s="29"/>
      <c r="K66" s="29">
        <v>1214</v>
      </c>
      <c r="L66" s="84">
        <f>J66/SUM($J66:$K66)</f>
        <v>0</v>
      </c>
      <c r="M66" s="84">
        <f>K66/SUM($J66:$K66)</f>
        <v>1</v>
      </c>
      <c r="N66" s="52"/>
      <c r="O66" s="52"/>
      <c r="P66" s="29">
        <v>5361</v>
      </c>
      <c r="Q66" s="29">
        <v>689</v>
      </c>
      <c r="R66" s="84">
        <f>P66/SUM(P66:Q66)</f>
        <v>0.8861157024793388</v>
      </c>
      <c r="S66" s="84">
        <f>Q66/SUM(P66:Q66)</f>
        <v>0.11388429752066116</v>
      </c>
      <c r="T66" s="52"/>
      <c r="U66" s="52"/>
      <c r="V66" s="29">
        <v>41081</v>
      </c>
      <c r="W66" s="29">
        <v>5125</v>
      </c>
      <c r="X66" s="84">
        <f>V66/SUM(V66:W66)</f>
        <v>0.88908366878760337</v>
      </c>
      <c r="Y66" s="84">
        <f>W66/SUM(V66:W66)</f>
        <v>0.11091633121239666</v>
      </c>
      <c r="Z66" s="52"/>
      <c r="AA66" s="52"/>
      <c r="AB66" s="29">
        <v>8700</v>
      </c>
      <c r="AC66" s="29">
        <v>1045</v>
      </c>
      <c r="AD66" s="84">
        <f>AB66/SUM(AB66:AC66)</f>
        <v>0.89276552077988713</v>
      </c>
      <c r="AE66" s="84">
        <f>AC66/SUM(AB66:AC66)</f>
        <v>0.10723447922011288</v>
      </c>
      <c r="AF66" s="28">
        <f>D66+J66+P66+V66+AB66</f>
        <v>55247</v>
      </c>
      <c r="AG66" s="101">
        <f>E66+K66+Q66+W66+AC66</f>
        <v>8225</v>
      </c>
      <c r="AH66" s="11">
        <f>SUM(AF66:AG66)</f>
        <v>63472</v>
      </c>
    </row>
    <row r="67" spans="1:34" s="28" customFormat="1" x14ac:dyDescent="0.35">
      <c r="A67" s="34" t="s">
        <v>6</v>
      </c>
      <c r="B67" s="52"/>
      <c r="C67" s="52"/>
      <c r="D67" s="29"/>
      <c r="E67" s="29"/>
      <c r="F67" s="84" t="e">
        <f t="shared" ref="F67:F70" si="24">D67/SUM($D67:$E67)</f>
        <v>#DIV/0!</v>
      </c>
      <c r="G67" s="84" t="e">
        <f t="shared" ref="G67:G70" si="25">E67/SUM($D67:$E67)</f>
        <v>#DIV/0!</v>
      </c>
      <c r="H67" s="52"/>
      <c r="I67" s="52"/>
      <c r="J67" s="29"/>
      <c r="K67" s="29"/>
      <c r="L67" s="84" t="e">
        <f t="shared" ref="L67:L70" si="26">J67/SUM($J67:$K67)</f>
        <v>#DIV/0!</v>
      </c>
      <c r="M67" s="84" t="e">
        <f t="shared" ref="M67:M70" si="27">K67/SUM($J67:$K67)</f>
        <v>#DIV/0!</v>
      </c>
      <c r="N67" s="52"/>
      <c r="O67" s="52"/>
      <c r="P67" s="29"/>
      <c r="Q67" s="29"/>
      <c r="R67" s="84" t="e">
        <f t="shared" ref="R67:R70" si="28">P67/SUM(P67:Q67)</f>
        <v>#DIV/0!</v>
      </c>
      <c r="S67" s="84" t="e">
        <f t="shared" ref="S67:S70" si="29">Q67/SUM(P67:Q67)</f>
        <v>#DIV/0!</v>
      </c>
      <c r="T67" s="52"/>
      <c r="U67" s="52"/>
      <c r="V67" s="29"/>
      <c r="W67" s="29"/>
      <c r="X67" s="84" t="e">
        <f t="shared" ref="X67:X70" si="30">V67/SUM(V67:W67)</f>
        <v>#DIV/0!</v>
      </c>
      <c r="Y67" s="84" t="e">
        <f t="shared" ref="Y67:Y70" si="31">W67/SUM(V67:W67)</f>
        <v>#DIV/0!</v>
      </c>
      <c r="Z67" s="52"/>
      <c r="AA67" s="52"/>
      <c r="AB67" s="29"/>
      <c r="AC67" s="29"/>
      <c r="AD67" s="84" t="e">
        <f t="shared" ref="AD67:AD70" si="32">AB67/SUM(AB67:AC67)</f>
        <v>#DIV/0!</v>
      </c>
      <c r="AE67" s="84" t="e">
        <f t="shared" ref="AE67:AE70" si="33">AC67/SUM(AB67:AC67)</f>
        <v>#DIV/0!</v>
      </c>
      <c r="AF67" s="101">
        <f t="shared" ref="AF67:AF70" si="34">D67+J67+P67+V67+AB67</f>
        <v>0</v>
      </c>
      <c r="AG67" s="101">
        <f t="shared" ref="AG67:AG70" si="35">E67+K67+Q67+W67+AC67</f>
        <v>0</v>
      </c>
      <c r="AH67" s="11">
        <f t="shared" ref="AH67:AH70" si="36">SUM(AF67:AG67)</f>
        <v>0</v>
      </c>
    </row>
    <row r="68" spans="1:34" s="28" customFormat="1" x14ac:dyDescent="0.35">
      <c r="A68" s="29" t="s">
        <v>7</v>
      </c>
      <c r="B68" s="52"/>
      <c r="C68" s="52"/>
      <c r="D68" s="26">
        <v>192</v>
      </c>
      <c r="E68" s="29"/>
      <c r="F68" s="84">
        <f t="shared" si="24"/>
        <v>1</v>
      </c>
      <c r="G68" s="84">
        <f t="shared" si="25"/>
        <v>0</v>
      </c>
      <c r="H68" s="52"/>
      <c r="I68" s="52"/>
      <c r="J68" s="26">
        <v>82</v>
      </c>
      <c r="K68" s="29"/>
      <c r="L68" s="84">
        <f t="shared" si="26"/>
        <v>1</v>
      </c>
      <c r="M68" s="84">
        <f t="shared" si="27"/>
        <v>0</v>
      </c>
      <c r="N68" s="52"/>
      <c r="O68" s="52"/>
      <c r="P68" s="29"/>
      <c r="Q68" s="29"/>
      <c r="R68" s="84" t="e">
        <f t="shared" si="28"/>
        <v>#DIV/0!</v>
      </c>
      <c r="S68" s="84" t="e">
        <f t="shared" si="29"/>
        <v>#DIV/0!</v>
      </c>
      <c r="T68" s="52"/>
      <c r="U68" s="52"/>
      <c r="V68" s="29"/>
      <c r="W68" s="29"/>
      <c r="X68" s="84" t="e">
        <f t="shared" si="30"/>
        <v>#DIV/0!</v>
      </c>
      <c r="Y68" s="84" t="e">
        <f t="shared" si="31"/>
        <v>#DIV/0!</v>
      </c>
      <c r="Z68" s="52"/>
      <c r="AA68" s="52"/>
      <c r="AB68" s="29"/>
      <c r="AC68" s="29"/>
      <c r="AD68" s="84" t="e">
        <f t="shared" si="32"/>
        <v>#DIV/0!</v>
      </c>
      <c r="AE68" s="84" t="e">
        <f t="shared" si="33"/>
        <v>#DIV/0!</v>
      </c>
      <c r="AF68" s="101">
        <f t="shared" si="34"/>
        <v>274</v>
      </c>
      <c r="AG68" s="101">
        <f t="shared" si="35"/>
        <v>0</v>
      </c>
      <c r="AH68" s="11">
        <f t="shared" si="36"/>
        <v>274</v>
      </c>
    </row>
    <row r="69" spans="1:34" s="28" customFormat="1" x14ac:dyDescent="0.35">
      <c r="A69" s="29" t="s">
        <v>8</v>
      </c>
      <c r="B69" s="52"/>
      <c r="C69" s="52"/>
      <c r="D69" s="29"/>
      <c r="E69" s="29"/>
      <c r="F69" s="84" t="e">
        <f t="shared" si="24"/>
        <v>#DIV/0!</v>
      </c>
      <c r="G69" s="84" t="e">
        <f t="shared" si="25"/>
        <v>#DIV/0!</v>
      </c>
      <c r="H69" s="52"/>
      <c r="I69" s="52"/>
      <c r="J69" s="29"/>
      <c r="K69" s="29"/>
      <c r="L69" s="84" t="e">
        <f t="shared" si="26"/>
        <v>#DIV/0!</v>
      </c>
      <c r="M69" s="84" t="e">
        <f t="shared" si="27"/>
        <v>#DIV/0!</v>
      </c>
      <c r="N69" s="52"/>
      <c r="O69" s="52"/>
      <c r="P69" s="29"/>
      <c r="Q69" s="29"/>
      <c r="R69" s="84" t="e">
        <f t="shared" si="28"/>
        <v>#DIV/0!</v>
      </c>
      <c r="S69" s="84" t="e">
        <f t="shared" si="29"/>
        <v>#DIV/0!</v>
      </c>
      <c r="T69" s="52"/>
      <c r="U69" s="52"/>
      <c r="V69" s="29"/>
      <c r="W69" s="29"/>
      <c r="X69" s="84" t="e">
        <f t="shared" si="30"/>
        <v>#DIV/0!</v>
      </c>
      <c r="Y69" s="84" t="e">
        <f t="shared" si="31"/>
        <v>#DIV/0!</v>
      </c>
      <c r="Z69" s="52"/>
      <c r="AA69" s="52"/>
      <c r="AB69" s="29">
        <v>3208</v>
      </c>
      <c r="AC69" s="29"/>
      <c r="AD69" s="84">
        <f t="shared" si="32"/>
        <v>1</v>
      </c>
      <c r="AE69" s="84">
        <f t="shared" si="33"/>
        <v>0</v>
      </c>
      <c r="AF69" s="101">
        <f t="shared" si="34"/>
        <v>3208</v>
      </c>
      <c r="AG69" s="101">
        <f t="shared" si="35"/>
        <v>0</v>
      </c>
      <c r="AH69" s="11">
        <f t="shared" si="36"/>
        <v>3208</v>
      </c>
    </row>
    <row r="70" spans="1:34" s="58" customFormat="1" x14ac:dyDescent="0.35">
      <c r="A70" s="34" t="s">
        <v>36</v>
      </c>
      <c r="B70" s="52"/>
      <c r="C70" s="52"/>
      <c r="D70" s="26">
        <v>111</v>
      </c>
      <c r="E70" s="29">
        <v>2</v>
      </c>
      <c r="F70" s="84">
        <f t="shared" si="24"/>
        <v>0.98230088495575218</v>
      </c>
      <c r="G70" s="84">
        <f t="shared" si="25"/>
        <v>1.7699115044247787E-2</v>
      </c>
      <c r="H70" s="52"/>
      <c r="I70" s="52"/>
      <c r="J70" s="26">
        <v>86</v>
      </c>
      <c r="K70" s="29"/>
      <c r="L70" s="84">
        <f t="shared" si="26"/>
        <v>1</v>
      </c>
      <c r="M70" s="84">
        <f t="shared" si="27"/>
        <v>0</v>
      </c>
      <c r="N70" s="52"/>
      <c r="O70" s="52"/>
      <c r="P70" s="29"/>
      <c r="Q70" s="29"/>
      <c r="R70" s="84" t="e">
        <f t="shared" si="28"/>
        <v>#DIV/0!</v>
      </c>
      <c r="S70" s="84" t="e">
        <f t="shared" si="29"/>
        <v>#DIV/0!</v>
      </c>
      <c r="T70" s="52"/>
      <c r="U70" s="52"/>
      <c r="V70" s="29"/>
      <c r="W70" s="29"/>
      <c r="X70" s="84" t="e">
        <f t="shared" si="30"/>
        <v>#DIV/0!</v>
      </c>
      <c r="Y70" s="84" t="e">
        <f t="shared" si="31"/>
        <v>#DIV/0!</v>
      </c>
      <c r="Z70" s="52"/>
      <c r="AA70" s="52"/>
      <c r="AB70" s="29"/>
      <c r="AC70" s="29"/>
      <c r="AD70" s="84" t="e">
        <f t="shared" si="32"/>
        <v>#DIV/0!</v>
      </c>
      <c r="AE70" s="84" t="e">
        <f t="shared" si="33"/>
        <v>#DIV/0!</v>
      </c>
      <c r="AF70" s="101">
        <f t="shared" si="34"/>
        <v>197</v>
      </c>
      <c r="AG70" s="101">
        <f t="shared" si="35"/>
        <v>2</v>
      </c>
      <c r="AH70" s="11">
        <f t="shared" si="36"/>
        <v>199</v>
      </c>
    </row>
    <row r="71" spans="1:34" s="11" customFormat="1" x14ac:dyDescent="0.35">
      <c r="B71" s="251"/>
      <c r="C71" s="251"/>
      <c r="D71" s="58">
        <f>SUM(D66:D70)</f>
        <v>408</v>
      </c>
      <c r="E71" s="58">
        <f>SUM(E66:E70)</f>
        <v>154</v>
      </c>
      <c r="F71" s="77"/>
      <c r="G71" s="77"/>
      <c r="H71" s="251"/>
      <c r="I71" s="251"/>
      <c r="J71" s="58">
        <f>SUM(J66:J70)</f>
        <v>168</v>
      </c>
      <c r="K71" s="58">
        <f>SUM(K66:K70)</f>
        <v>1214</v>
      </c>
      <c r="L71" s="77"/>
      <c r="M71" s="77"/>
      <c r="N71" s="251"/>
      <c r="O71" s="251"/>
      <c r="P71" s="58">
        <f>SUM(P66:P70)</f>
        <v>5361</v>
      </c>
      <c r="Q71" s="58">
        <f>SUM(Q66:Q70)</f>
        <v>689</v>
      </c>
      <c r="V71" s="58">
        <f>SUM(V66:V70)</f>
        <v>41081</v>
      </c>
      <c r="W71" s="58">
        <f>SUM(W66:W70)</f>
        <v>5125</v>
      </c>
      <c r="AB71" s="58">
        <f>SUM(AB66:AB70)</f>
        <v>11908</v>
      </c>
      <c r="AC71" s="58">
        <f>SUM(AC66:AC70)</f>
        <v>1045</v>
      </c>
    </row>
    <row r="72" spans="1:34" s="11" customFormat="1" x14ac:dyDescent="0.35">
      <c r="D72" s="94">
        <f>D71/SUM(D71:E71)</f>
        <v>0.72597864768683273</v>
      </c>
      <c r="E72" s="94">
        <f>E71/SUM(D71:E71)</f>
        <v>0.27402135231316727</v>
      </c>
      <c r="J72" s="94">
        <v>9.0636704119850184E-2</v>
      </c>
      <c r="K72" s="94">
        <v>0.90936329588014986</v>
      </c>
      <c r="P72" s="94">
        <v>0.8861157024793388</v>
      </c>
      <c r="Q72" s="94">
        <v>0.11388429752066116</v>
      </c>
      <c r="V72" s="94">
        <v>0.88908366878760337</v>
      </c>
      <c r="W72" s="94">
        <v>0.11091633121239666</v>
      </c>
      <c r="AB72" s="94">
        <v>0.9193237087933297</v>
      </c>
      <c r="AC72" s="94">
        <v>8.0676291206670275E-2</v>
      </c>
    </row>
    <row r="74" spans="1:34" ht="41" customHeight="1" x14ac:dyDescent="0.35">
      <c r="A74" s="70" t="s">
        <v>51</v>
      </c>
      <c r="B74" s="71" t="s">
        <v>61</v>
      </c>
      <c r="C74" s="71"/>
      <c r="D74" s="71"/>
      <c r="E74" s="71"/>
      <c r="F74" s="71"/>
      <c r="G74" s="71"/>
      <c r="H74" s="249"/>
      <c r="I74" s="249"/>
      <c r="J74" s="249"/>
      <c r="K74" s="249"/>
      <c r="L74" s="249"/>
      <c r="M74" s="249"/>
      <c r="N74" s="249"/>
      <c r="O74" s="249"/>
    </row>
    <row r="75" spans="1:34" ht="15" customHeight="1" x14ac:dyDescent="0.35">
      <c r="A75" s="28"/>
      <c r="B75" s="58"/>
      <c r="C75" s="58"/>
      <c r="D75" s="58"/>
      <c r="E75" s="58"/>
      <c r="F75" s="58"/>
      <c r="G75" s="58"/>
      <c r="H75" s="250"/>
      <c r="I75" s="250"/>
      <c r="J75" s="250"/>
      <c r="K75" s="250"/>
      <c r="L75" s="250"/>
      <c r="M75" s="250"/>
      <c r="N75" s="250"/>
      <c r="O75" s="250"/>
    </row>
    <row r="76" spans="1:34" ht="58" x14ac:dyDescent="0.35">
      <c r="B76" s="69" t="s">
        <v>0</v>
      </c>
      <c r="C76" s="69" t="s">
        <v>1</v>
      </c>
      <c r="D76" s="69" t="s">
        <v>33</v>
      </c>
      <c r="E76" s="69" t="s">
        <v>34</v>
      </c>
      <c r="F76" s="72"/>
      <c r="G76" s="72"/>
      <c r="H76" s="69" t="s">
        <v>35</v>
      </c>
    </row>
    <row r="77" spans="1:34" s="81" customFormat="1" x14ac:dyDescent="0.35">
      <c r="A77" s="79" t="s">
        <v>40</v>
      </c>
      <c r="B77" s="80">
        <v>0.39200000000000002</v>
      </c>
      <c r="C77" s="80">
        <v>0.32</v>
      </c>
      <c r="D77" s="80">
        <v>0.41099999999999998</v>
      </c>
      <c r="E77" s="80">
        <v>0.34399999999999997</v>
      </c>
      <c r="F77" s="80"/>
      <c r="G77" s="80"/>
      <c r="H77" s="80">
        <v>0.14099999999999999</v>
      </c>
    </row>
    <row r="78" spans="1:34" s="81" customFormat="1" x14ac:dyDescent="0.35">
      <c r="A78" s="79" t="s">
        <v>41</v>
      </c>
      <c r="B78" s="80">
        <v>0.115</v>
      </c>
      <c r="C78" s="80">
        <v>0.08</v>
      </c>
      <c r="D78" s="80">
        <v>4.9000000000000002E-2</v>
      </c>
      <c r="E78" s="80">
        <v>1.4E-2</v>
      </c>
      <c r="F78" s="80"/>
      <c r="G78" s="80"/>
      <c r="H78" s="80">
        <v>0.13300000000000001</v>
      </c>
    </row>
    <row r="79" spans="1:34" s="81" customFormat="1" x14ac:dyDescent="0.35">
      <c r="A79" s="79" t="s">
        <v>42</v>
      </c>
      <c r="B79" s="80">
        <v>0.49199999999999999</v>
      </c>
      <c r="C79" s="80">
        <v>0.59799999999999998</v>
      </c>
      <c r="D79" s="80">
        <v>0.53800000000000003</v>
      </c>
      <c r="E79" s="80">
        <v>0.64100000000000001</v>
      </c>
      <c r="F79" s="80"/>
      <c r="G79" s="80"/>
      <c r="H79" s="80">
        <v>0.72499999999999998</v>
      </c>
    </row>
    <row r="81" spans="1:16" s="28" customFormat="1" x14ac:dyDescent="0.35">
      <c r="B81" s="247" t="s">
        <v>44</v>
      </c>
      <c r="C81" s="248"/>
      <c r="D81" s="248"/>
      <c r="E81" s="247" t="s">
        <v>55</v>
      </c>
      <c r="F81" s="248"/>
      <c r="G81" s="248"/>
      <c r="H81" s="247" t="s">
        <v>56</v>
      </c>
      <c r="I81" s="248"/>
      <c r="J81" s="248"/>
      <c r="K81" s="247" t="s">
        <v>3</v>
      </c>
      <c r="L81" s="248"/>
      <c r="M81" s="248"/>
      <c r="N81" s="247" t="s">
        <v>57</v>
      </c>
      <c r="O81" s="248"/>
      <c r="P81" s="248"/>
    </row>
    <row r="82" spans="1:16" s="11" customFormat="1" x14ac:dyDescent="0.35">
      <c r="A82" s="24" t="s">
        <v>39</v>
      </c>
      <c r="B82" s="24" t="s">
        <v>18</v>
      </c>
      <c r="C82" s="24" t="s">
        <v>19</v>
      </c>
      <c r="D82" s="24" t="s">
        <v>20</v>
      </c>
      <c r="E82" s="24" t="s">
        <v>18</v>
      </c>
      <c r="F82" s="24" t="s">
        <v>19</v>
      </c>
      <c r="G82" s="24" t="s">
        <v>20</v>
      </c>
      <c r="H82" s="24" t="s">
        <v>18</v>
      </c>
      <c r="I82" s="24" t="s">
        <v>19</v>
      </c>
      <c r="J82" s="24" t="s">
        <v>20</v>
      </c>
      <c r="K82" s="24" t="s">
        <v>18</v>
      </c>
      <c r="L82" s="24" t="s">
        <v>19</v>
      </c>
      <c r="M82" s="24" t="s">
        <v>20</v>
      </c>
      <c r="N82" s="24" t="s">
        <v>18</v>
      </c>
      <c r="O82" s="24" t="s">
        <v>19</v>
      </c>
      <c r="P82" s="24" t="s">
        <v>20</v>
      </c>
    </row>
    <row r="83" spans="1:16" s="28" customFormat="1" x14ac:dyDescent="0.35">
      <c r="A83" s="29" t="s">
        <v>5</v>
      </c>
      <c r="B83" s="96">
        <v>24.751999999999999</v>
      </c>
      <c r="C83" s="96">
        <v>2.3919999999999999</v>
      </c>
      <c r="D83" s="96">
        <v>76.751999999999995</v>
      </c>
      <c r="E83" s="96">
        <v>16.548000000000002</v>
      </c>
      <c r="F83" s="96">
        <v>1.008</v>
      </c>
      <c r="G83" s="96">
        <v>66.36</v>
      </c>
      <c r="H83" s="96">
        <v>605.40300000000002</v>
      </c>
      <c r="I83" s="96">
        <v>72.177000000000007</v>
      </c>
      <c r="J83" s="96">
        <v>792.47400000000005</v>
      </c>
      <c r="K83" s="96">
        <v>1949.22</v>
      </c>
      <c r="L83" s="96">
        <v>80.262</v>
      </c>
      <c r="M83" s="96">
        <v>3697.7850000000003</v>
      </c>
      <c r="N83" s="96">
        <v>509.82000000000005</v>
      </c>
      <c r="O83" s="96">
        <v>628.4849999999999</v>
      </c>
      <c r="P83" s="96">
        <v>3252.3</v>
      </c>
    </row>
    <row r="84" spans="1:16" s="28" customFormat="1" x14ac:dyDescent="0.35">
      <c r="A84" s="29" t="s">
        <v>6</v>
      </c>
      <c r="B84" s="96">
        <v>0</v>
      </c>
      <c r="C84" s="96">
        <v>0</v>
      </c>
      <c r="D84" s="96">
        <v>0</v>
      </c>
      <c r="E84" s="96">
        <v>0</v>
      </c>
      <c r="F84" s="96">
        <v>0</v>
      </c>
      <c r="G84" s="96">
        <v>0</v>
      </c>
      <c r="H84" s="96">
        <v>0</v>
      </c>
      <c r="I84" s="96">
        <v>0</v>
      </c>
      <c r="J84" s="96">
        <v>0</v>
      </c>
      <c r="K84" s="96">
        <v>0</v>
      </c>
      <c r="L84" s="96">
        <v>0</v>
      </c>
      <c r="M84" s="96">
        <v>0</v>
      </c>
      <c r="N84" s="96">
        <v>0</v>
      </c>
      <c r="O84" s="96">
        <v>0</v>
      </c>
      <c r="P84" s="96">
        <v>0</v>
      </c>
    </row>
    <row r="85" spans="1:16" s="28" customFormat="1" x14ac:dyDescent="0.35">
      <c r="A85" s="29" t="s">
        <v>7</v>
      </c>
      <c r="B85" s="96">
        <v>46.994999999999997</v>
      </c>
      <c r="C85" s="96">
        <v>38.61</v>
      </c>
      <c r="D85" s="96">
        <v>109.20000000000002</v>
      </c>
      <c r="E85" s="96">
        <v>13.939</v>
      </c>
      <c r="F85" s="96">
        <v>11.129999999999999</v>
      </c>
      <c r="G85" s="96">
        <v>27.878</v>
      </c>
      <c r="H85" s="96">
        <v>0</v>
      </c>
      <c r="I85" s="96">
        <v>0</v>
      </c>
      <c r="J85" s="96">
        <v>0</v>
      </c>
      <c r="K85" s="96">
        <v>0</v>
      </c>
      <c r="L85" s="96">
        <v>0</v>
      </c>
      <c r="M85" s="96">
        <v>0</v>
      </c>
      <c r="N85" s="96">
        <v>0</v>
      </c>
      <c r="O85" s="96">
        <v>0</v>
      </c>
      <c r="P85" s="96">
        <v>0</v>
      </c>
    </row>
    <row r="86" spans="1:16" s="28" customFormat="1" x14ac:dyDescent="0.35">
      <c r="A86" s="29" t="s">
        <v>8</v>
      </c>
      <c r="B86" s="96">
        <v>0</v>
      </c>
      <c r="C86" s="96">
        <v>0</v>
      </c>
      <c r="D86" s="96">
        <v>0</v>
      </c>
      <c r="E86" s="96">
        <v>0</v>
      </c>
      <c r="F86" s="96">
        <v>0</v>
      </c>
      <c r="G86" s="96">
        <v>0</v>
      </c>
      <c r="H86" s="96">
        <v>0</v>
      </c>
      <c r="I86" s="96">
        <v>0</v>
      </c>
      <c r="J86" s="96">
        <v>0</v>
      </c>
      <c r="K86" s="96">
        <v>0</v>
      </c>
      <c r="L86" s="96">
        <v>0</v>
      </c>
      <c r="M86" s="96">
        <v>0</v>
      </c>
      <c r="N86" s="96">
        <v>63.376000000000005</v>
      </c>
      <c r="O86" s="96">
        <v>25.024000000000001</v>
      </c>
      <c r="P86" s="96">
        <v>183.328</v>
      </c>
    </row>
    <row r="87" spans="1:16" s="28" customFormat="1" x14ac:dyDescent="0.35">
      <c r="A87" s="29" t="s">
        <v>36</v>
      </c>
      <c r="B87" s="96">
        <v>121.905</v>
      </c>
      <c r="C87" s="96">
        <v>18.144000000000002</v>
      </c>
      <c r="D87" s="96">
        <v>48.762</v>
      </c>
      <c r="E87" s="96">
        <v>21</v>
      </c>
      <c r="F87" s="96">
        <v>0</v>
      </c>
      <c r="G87" s="96">
        <v>3</v>
      </c>
      <c r="H87" s="96">
        <v>0</v>
      </c>
      <c r="I87" s="96">
        <v>0</v>
      </c>
      <c r="J87" s="96">
        <v>0</v>
      </c>
      <c r="K87" s="96">
        <v>0</v>
      </c>
      <c r="L87" s="96">
        <v>0</v>
      </c>
      <c r="M87" s="96">
        <v>0</v>
      </c>
      <c r="N87" s="96">
        <v>0</v>
      </c>
      <c r="O87" s="96">
        <v>0</v>
      </c>
      <c r="P87" s="96">
        <v>0</v>
      </c>
    </row>
    <row r="89" spans="1:16" x14ac:dyDescent="0.35">
      <c r="B89" s="247" t="s">
        <v>44</v>
      </c>
      <c r="C89" s="248"/>
      <c r="D89" s="248"/>
      <c r="E89" s="247" t="s">
        <v>55</v>
      </c>
      <c r="F89" s="248"/>
      <c r="G89" s="248"/>
      <c r="H89" s="247" t="s">
        <v>56</v>
      </c>
      <c r="I89" s="248"/>
      <c r="J89" s="248"/>
      <c r="K89" s="247" t="s">
        <v>3</v>
      </c>
      <c r="L89" s="248"/>
      <c r="M89" s="248"/>
      <c r="N89" s="247" t="s">
        <v>57</v>
      </c>
      <c r="O89" s="248"/>
      <c r="P89" s="248"/>
    </row>
    <row r="90" spans="1:16" s="11" customFormat="1" x14ac:dyDescent="0.35">
      <c r="A90" s="24" t="s">
        <v>39</v>
      </c>
      <c r="B90" s="24" t="s">
        <v>18</v>
      </c>
      <c r="C90" s="24" t="s">
        <v>19</v>
      </c>
      <c r="D90" s="24" t="s">
        <v>20</v>
      </c>
      <c r="E90" s="24" t="s">
        <v>18</v>
      </c>
      <c r="F90" s="24" t="s">
        <v>19</v>
      </c>
      <c r="G90" s="24" t="s">
        <v>20</v>
      </c>
      <c r="H90" s="24" t="s">
        <v>18</v>
      </c>
      <c r="I90" s="24" t="s">
        <v>19</v>
      </c>
      <c r="J90" s="24" t="s">
        <v>20</v>
      </c>
      <c r="K90" s="24" t="s">
        <v>18</v>
      </c>
      <c r="L90" s="24" t="s">
        <v>19</v>
      </c>
      <c r="M90" s="24" t="s">
        <v>20</v>
      </c>
      <c r="N90" s="24" t="s">
        <v>18</v>
      </c>
      <c r="O90" s="24" t="s">
        <v>19</v>
      </c>
      <c r="P90" s="24" t="s">
        <v>20</v>
      </c>
    </row>
    <row r="91" spans="1:16" x14ac:dyDescent="0.35">
      <c r="A91" s="29" t="s">
        <v>5</v>
      </c>
      <c r="B91" s="95">
        <v>0.23799999999999999</v>
      </c>
      <c r="C91" s="95">
        <v>2.3E-2</v>
      </c>
      <c r="D91" s="95">
        <v>0.73799999999999999</v>
      </c>
      <c r="E91" s="95">
        <v>0.19700000000000001</v>
      </c>
      <c r="F91" s="95">
        <v>1.2E-2</v>
      </c>
      <c r="G91" s="95">
        <v>0.79</v>
      </c>
      <c r="H91" s="95">
        <v>0.41099999999999998</v>
      </c>
      <c r="I91" s="95">
        <v>4.9000000000000002E-2</v>
      </c>
      <c r="J91" s="95">
        <v>0.53800000000000003</v>
      </c>
      <c r="K91" s="95">
        <v>0.34</v>
      </c>
      <c r="L91" s="95">
        <v>1.4E-2</v>
      </c>
      <c r="M91" s="95">
        <v>0.64500000000000002</v>
      </c>
      <c r="N91" s="95">
        <v>0.11600000000000001</v>
      </c>
      <c r="O91" s="95">
        <v>0.14299999999999999</v>
      </c>
      <c r="P91" s="95">
        <v>0.74</v>
      </c>
    </row>
    <row r="92" spans="1:16" x14ac:dyDescent="0.35">
      <c r="A92" s="29" t="s">
        <v>6</v>
      </c>
      <c r="B92" s="29"/>
      <c r="C92" s="29"/>
      <c r="D92" s="29"/>
      <c r="E92" s="95"/>
      <c r="F92" s="95"/>
      <c r="G92" s="95"/>
      <c r="H92" s="29"/>
      <c r="I92" s="29"/>
      <c r="J92" s="29"/>
      <c r="K92" s="29"/>
      <c r="L92" s="29"/>
      <c r="M92" s="29"/>
      <c r="N92" s="29"/>
      <c r="O92" s="29"/>
      <c r="P92" s="29"/>
    </row>
    <row r="93" spans="1:16" x14ac:dyDescent="0.35">
      <c r="A93" s="29" t="s">
        <v>7</v>
      </c>
      <c r="B93" s="95">
        <v>0.24099999999999999</v>
      </c>
      <c r="C93" s="95">
        <v>0.19800000000000001</v>
      </c>
      <c r="D93" s="95">
        <v>0.56000000000000005</v>
      </c>
      <c r="E93" s="95">
        <v>0.26300000000000001</v>
      </c>
      <c r="F93" s="95">
        <v>0.21</v>
      </c>
      <c r="G93" s="95">
        <v>0.52600000000000002</v>
      </c>
      <c r="H93" s="29"/>
      <c r="I93" s="29"/>
      <c r="J93" s="29"/>
      <c r="K93" s="29"/>
      <c r="L93" s="29"/>
      <c r="M93" s="29"/>
      <c r="N93" s="29"/>
      <c r="O93" s="29"/>
      <c r="P93" s="29"/>
    </row>
    <row r="94" spans="1:16" x14ac:dyDescent="0.35">
      <c r="A94" s="29" t="s">
        <v>8</v>
      </c>
      <c r="B94" s="29"/>
      <c r="C94" s="29"/>
      <c r="D94" s="29"/>
      <c r="E94" s="95"/>
      <c r="F94" s="29"/>
      <c r="G94" s="95"/>
      <c r="H94" s="29"/>
      <c r="I94" s="29"/>
      <c r="J94" s="29"/>
      <c r="K94" s="29"/>
      <c r="L94" s="29"/>
      <c r="M94" s="29"/>
      <c r="N94" s="95">
        <v>0.23300000000000001</v>
      </c>
      <c r="O94" s="95">
        <v>9.1999999999999998E-2</v>
      </c>
      <c r="P94" s="95">
        <v>0.67400000000000004</v>
      </c>
    </row>
    <row r="95" spans="1:16" x14ac:dyDescent="0.35">
      <c r="A95" s="29" t="s">
        <v>36</v>
      </c>
      <c r="B95" s="95">
        <v>0.64500000000000002</v>
      </c>
      <c r="C95" s="95">
        <v>9.6000000000000002E-2</v>
      </c>
      <c r="D95" s="95">
        <v>0.25800000000000001</v>
      </c>
      <c r="E95" s="95">
        <v>0.875</v>
      </c>
      <c r="F95" s="29"/>
      <c r="G95" s="95">
        <v>0.125</v>
      </c>
      <c r="H95" s="29"/>
      <c r="I95" s="29"/>
      <c r="J95" s="29"/>
      <c r="K95" s="29"/>
      <c r="L95" s="29"/>
      <c r="M95" s="29"/>
      <c r="N95" s="29"/>
      <c r="O95" s="29"/>
      <c r="P95" s="29"/>
    </row>
  </sheetData>
  <mergeCells count="70">
    <mergeCell ref="N89:P89"/>
    <mergeCell ref="B89:D89"/>
    <mergeCell ref="E89:G89"/>
    <mergeCell ref="H89:J89"/>
    <mergeCell ref="K89:M89"/>
    <mergeCell ref="N54:Q54"/>
    <mergeCell ref="T54:W54"/>
    <mergeCell ref="Z54:AC54"/>
    <mergeCell ref="B64:E64"/>
    <mergeCell ref="H64:K64"/>
    <mergeCell ref="N64:Q64"/>
    <mergeCell ref="T64:W64"/>
    <mergeCell ref="Z64:AC64"/>
    <mergeCell ref="D53:E53"/>
    <mergeCell ref="B53:C53"/>
    <mergeCell ref="B54:E54"/>
    <mergeCell ref="H54:K54"/>
    <mergeCell ref="D63:E63"/>
    <mergeCell ref="H63:I63"/>
    <mergeCell ref="Q21:T21"/>
    <mergeCell ref="U21:V21"/>
    <mergeCell ref="W21:Z21"/>
    <mergeCell ref="A43:P43"/>
    <mergeCell ref="A44:A45"/>
    <mergeCell ref="C44:D44"/>
    <mergeCell ref="E44:H44"/>
    <mergeCell ref="I44:J44"/>
    <mergeCell ref="K44:N44"/>
    <mergeCell ref="O44:P44"/>
    <mergeCell ref="Q44:T44"/>
    <mergeCell ref="U44:U45"/>
    <mergeCell ref="AI19:AJ19"/>
    <mergeCell ref="A20:A22"/>
    <mergeCell ref="B20:B22"/>
    <mergeCell ref="C20:H20"/>
    <mergeCell ref="I20:N20"/>
    <mergeCell ref="O20:T20"/>
    <mergeCell ref="U20:Z20"/>
    <mergeCell ref="AA20:AD20"/>
    <mergeCell ref="C21:D21"/>
    <mergeCell ref="E21:H21"/>
    <mergeCell ref="AG19:AH19"/>
    <mergeCell ref="AA21:AB21"/>
    <mergeCell ref="AC21:AD21"/>
    <mergeCell ref="I21:J21"/>
    <mergeCell ref="K21:N21"/>
    <mergeCell ref="O21:P21"/>
    <mergeCell ref="O2:P2"/>
    <mergeCell ref="C11:D11"/>
    <mergeCell ref="E11:H11"/>
    <mergeCell ref="AC19:AD19"/>
    <mergeCell ref="AE19:AF19"/>
    <mergeCell ref="K2:N2"/>
    <mergeCell ref="A2:A3"/>
    <mergeCell ref="B2:B3"/>
    <mergeCell ref="C2:D2"/>
    <mergeCell ref="E2:H2"/>
    <mergeCell ref="I2:J2"/>
    <mergeCell ref="H74:J74"/>
    <mergeCell ref="K74:O74"/>
    <mergeCell ref="K75:O75"/>
    <mergeCell ref="H75:J75"/>
    <mergeCell ref="B71:C71"/>
    <mergeCell ref="H71:I71"/>
    <mergeCell ref="N71:O71"/>
    <mergeCell ref="B81:D81"/>
    <mergeCell ref="E81:G81"/>
    <mergeCell ref="H81:J81"/>
    <mergeCell ref="K81:M81"/>
    <mergeCell ref="N81:P81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C68"/>
  <sheetViews>
    <sheetView zoomScale="80" zoomScaleNormal="80" workbookViewId="0">
      <selection activeCell="O12" activeCellId="1" sqref="O5 O12"/>
    </sheetView>
  </sheetViews>
  <sheetFormatPr defaultColWidth="8.90625" defaultRowHeight="13" x14ac:dyDescent="0.3"/>
  <cols>
    <col min="1" max="1" width="13.08984375" style="135" bestFit="1" customWidth="1"/>
    <col min="2" max="3" width="8.36328125" style="135" customWidth="1"/>
    <col min="4" max="4" width="8.36328125" style="136" customWidth="1"/>
    <col min="5" max="8" width="8.36328125" style="135" customWidth="1"/>
    <col min="9" max="9" width="8.36328125" style="136" customWidth="1"/>
    <col min="10" max="13" width="8.36328125" style="135" customWidth="1"/>
    <col min="14" max="14" width="8.36328125" style="136" customWidth="1"/>
    <col min="15" max="15" width="14.81640625" style="135" customWidth="1"/>
    <col min="16" max="18" width="10.54296875" style="135" customWidth="1"/>
    <col min="19" max="19" width="10.54296875" style="136" customWidth="1"/>
    <col min="20" max="21" width="10.54296875" style="135" customWidth="1"/>
    <col min="22" max="23" width="8.36328125" style="135" customWidth="1"/>
    <col min="24" max="24" width="8.36328125" style="136" customWidth="1"/>
    <col min="25" max="29" width="8.36328125" style="135" customWidth="1"/>
    <col min="30" max="16384" width="8.90625" style="135"/>
  </cols>
  <sheetData>
    <row r="2" spans="1:24" ht="41.4" customHeight="1" x14ac:dyDescent="0.3">
      <c r="A2" s="261" t="s">
        <v>79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</row>
    <row r="3" spans="1:24" ht="27" customHeight="1" x14ac:dyDescent="0.3">
      <c r="A3" s="175"/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</row>
    <row r="4" spans="1:24" ht="26.4" customHeight="1" x14ac:dyDescent="0.3">
      <c r="A4" s="262" t="s">
        <v>11</v>
      </c>
      <c r="B4" s="262"/>
      <c r="C4" s="262"/>
      <c r="D4" s="262"/>
      <c r="E4" s="262"/>
      <c r="F4" s="262"/>
      <c r="G4" s="175"/>
      <c r="H4" s="263" t="s">
        <v>30</v>
      </c>
      <c r="I4" s="264"/>
      <c r="J4" s="264"/>
      <c r="K4" s="264"/>
      <c r="L4" s="264"/>
      <c r="M4" s="265"/>
      <c r="N4" s="204"/>
      <c r="O4" s="266" t="s">
        <v>82</v>
      </c>
      <c r="P4" s="264"/>
      <c r="Q4" s="264"/>
      <c r="R4" s="264"/>
      <c r="S4" s="264"/>
      <c r="T4" s="264"/>
      <c r="U4" s="264"/>
    </row>
    <row r="5" spans="1:24" s="130" customFormat="1" ht="28" x14ac:dyDescent="0.3">
      <c r="A5" s="199" t="s">
        <v>39</v>
      </c>
      <c r="B5" s="181" t="s">
        <v>24</v>
      </c>
      <c r="C5" s="181" t="s">
        <v>25</v>
      </c>
      <c r="D5" s="180" t="s">
        <v>32</v>
      </c>
      <c r="E5" s="181" t="s">
        <v>37</v>
      </c>
      <c r="F5" s="181" t="s">
        <v>38</v>
      </c>
      <c r="H5" s="200"/>
      <c r="I5" s="181" t="s">
        <v>24</v>
      </c>
      <c r="J5" s="181" t="s">
        <v>25</v>
      </c>
      <c r="K5" s="181" t="s">
        <v>32</v>
      </c>
      <c r="L5" s="181" t="s">
        <v>37</v>
      </c>
      <c r="M5" s="181" t="s">
        <v>38</v>
      </c>
      <c r="O5" s="218"/>
      <c r="P5" s="208" t="s">
        <v>40</v>
      </c>
      <c r="Q5" s="208" t="s">
        <v>41</v>
      </c>
      <c r="R5" s="208" t="s">
        <v>42</v>
      </c>
      <c r="S5" s="209" t="s">
        <v>40</v>
      </c>
      <c r="T5" s="209" t="s">
        <v>41</v>
      </c>
      <c r="U5" s="209" t="s">
        <v>42</v>
      </c>
    </row>
    <row r="6" spans="1:24" ht="20.399999999999999" customHeight="1" x14ac:dyDescent="0.3">
      <c r="A6" s="182" t="s">
        <v>0</v>
      </c>
      <c r="B6" s="133">
        <f>B29</f>
        <v>752</v>
      </c>
      <c r="C6" s="133">
        <f>C29</f>
        <v>227</v>
      </c>
      <c r="D6" s="183">
        <f>SUM(B6:C6)</f>
        <v>979</v>
      </c>
      <c r="E6" s="184">
        <f>B6/D6</f>
        <v>0.76813074565883555</v>
      </c>
      <c r="F6" s="184">
        <f>100%-E6</f>
        <v>0.23186925434116445</v>
      </c>
      <c r="G6" s="128"/>
      <c r="H6" s="132" t="s">
        <v>0</v>
      </c>
      <c r="I6" s="133">
        <f>B40</f>
        <v>26657</v>
      </c>
      <c r="J6" s="133">
        <f>C40</f>
        <v>1782</v>
      </c>
      <c r="K6" s="134">
        <f>SUM(I6:J6)</f>
        <v>28439</v>
      </c>
      <c r="L6" s="184">
        <f>I6/K6</f>
        <v>0.9373395689018601</v>
      </c>
      <c r="M6" s="184">
        <f>100%-L6</f>
        <v>6.2660431098139902E-2</v>
      </c>
      <c r="N6" s="135"/>
      <c r="O6" s="148" t="s">
        <v>70</v>
      </c>
      <c r="P6" s="176">
        <v>0.33300000000000002</v>
      </c>
      <c r="Q6" s="176">
        <v>0.111</v>
      </c>
      <c r="R6" s="176">
        <v>0.55600000000000005</v>
      </c>
      <c r="S6" s="173">
        <f>P6*$D$6</f>
        <v>326.00700000000001</v>
      </c>
      <c r="T6" s="171">
        <f>Q6*$D$6</f>
        <v>108.669</v>
      </c>
      <c r="U6" s="171">
        <f>R6*$D$6</f>
        <v>544.32400000000007</v>
      </c>
      <c r="X6" s="135"/>
    </row>
    <row r="7" spans="1:24" ht="20.399999999999999" customHeight="1" x14ac:dyDescent="0.3">
      <c r="A7" s="182" t="s">
        <v>1</v>
      </c>
      <c r="B7" s="133">
        <f>G29</f>
        <v>79</v>
      </c>
      <c r="C7" s="133">
        <f>H29</f>
        <v>32</v>
      </c>
      <c r="D7" s="183">
        <f t="shared" ref="D7:D9" si="0">SUM(B7:C7)</f>
        <v>111</v>
      </c>
      <c r="E7" s="184">
        <f>B7/D7</f>
        <v>0.71171171171171166</v>
      </c>
      <c r="F7" s="184">
        <f t="shared" ref="F7:F10" si="1">100%-E7</f>
        <v>0.28828828828828834</v>
      </c>
      <c r="G7" s="128"/>
      <c r="H7" s="132" t="s">
        <v>1</v>
      </c>
      <c r="I7" s="133">
        <f>G40</f>
        <v>83</v>
      </c>
      <c r="J7" s="133">
        <f>H40</f>
        <v>46</v>
      </c>
      <c r="K7" s="134">
        <f t="shared" ref="K7:K10" si="2">SUM(I7:J7)</f>
        <v>129</v>
      </c>
      <c r="L7" s="184">
        <f>I7/K7</f>
        <v>0.64341085271317833</v>
      </c>
      <c r="M7" s="184">
        <f t="shared" ref="M7:M10" si="3">100%-L7</f>
        <v>0.35658914728682167</v>
      </c>
      <c r="N7" s="135"/>
      <c r="O7" s="148" t="s">
        <v>55</v>
      </c>
      <c r="P7" s="176">
        <v>0.504</v>
      </c>
      <c r="Q7" s="176">
        <v>5.3999999999999999E-2</v>
      </c>
      <c r="R7" s="176">
        <v>0.442</v>
      </c>
      <c r="S7" s="173">
        <f>P7*$D$7</f>
        <v>55.944000000000003</v>
      </c>
      <c r="T7" s="171">
        <f>Q7*$D$7</f>
        <v>5.9939999999999998</v>
      </c>
      <c r="U7" s="171">
        <f>R7*$D$7</f>
        <v>49.061999999999998</v>
      </c>
      <c r="X7" s="135"/>
    </row>
    <row r="8" spans="1:24" ht="20.399999999999999" customHeight="1" x14ac:dyDescent="0.3">
      <c r="A8" s="185" t="s">
        <v>66</v>
      </c>
      <c r="B8" s="133">
        <f>L29</f>
        <v>489</v>
      </c>
      <c r="C8" s="133">
        <f>M29</f>
        <v>25</v>
      </c>
      <c r="D8" s="183">
        <f t="shared" si="0"/>
        <v>514</v>
      </c>
      <c r="E8" s="184">
        <f>B8/D8</f>
        <v>0.95136186770428011</v>
      </c>
      <c r="F8" s="184">
        <f t="shared" si="1"/>
        <v>4.8638132295719894E-2</v>
      </c>
      <c r="G8" s="128"/>
      <c r="H8" s="132" t="s">
        <v>33</v>
      </c>
      <c r="I8" s="133">
        <f>L40</f>
        <v>4634</v>
      </c>
      <c r="J8" s="133">
        <f>M40</f>
        <v>42</v>
      </c>
      <c r="K8" s="134">
        <f t="shared" si="2"/>
        <v>4676</v>
      </c>
      <c r="L8" s="184">
        <f>I8/K8</f>
        <v>0.99101796407185627</v>
      </c>
      <c r="M8" s="184">
        <f t="shared" si="3"/>
        <v>8.9820359281437279E-3</v>
      </c>
      <c r="N8" s="135"/>
      <c r="O8" s="148" t="s">
        <v>73</v>
      </c>
      <c r="P8" s="176">
        <v>0.22700000000000001</v>
      </c>
      <c r="Q8" s="176">
        <v>9.4E-2</v>
      </c>
      <c r="R8" s="176">
        <v>0.67900000000000005</v>
      </c>
      <c r="S8" s="173">
        <f>P8*$D$8</f>
        <v>116.678</v>
      </c>
      <c r="T8" s="171">
        <f>Q8*$D$8</f>
        <v>48.316000000000003</v>
      </c>
      <c r="U8" s="171">
        <f>R8*$D$8</f>
        <v>349.00600000000003</v>
      </c>
      <c r="X8" s="135"/>
    </row>
    <row r="9" spans="1:24" ht="20.399999999999999" customHeight="1" x14ac:dyDescent="0.3">
      <c r="A9" s="186" t="s">
        <v>83</v>
      </c>
      <c r="B9" s="133">
        <f>Q29</f>
        <v>587</v>
      </c>
      <c r="C9" s="133">
        <f>R29</f>
        <v>19</v>
      </c>
      <c r="D9" s="183">
        <f t="shared" si="0"/>
        <v>606</v>
      </c>
      <c r="E9" s="184">
        <f>B9/D9</f>
        <v>0.96864686468646866</v>
      </c>
      <c r="F9" s="184">
        <f t="shared" si="1"/>
        <v>3.1353135313531344E-2</v>
      </c>
      <c r="G9" s="128"/>
      <c r="H9" s="132" t="s">
        <v>83</v>
      </c>
      <c r="I9" s="133">
        <f>Q40</f>
        <v>5424</v>
      </c>
      <c r="J9" s="133">
        <f>R40</f>
        <v>61</v>
      </c>
      <c r="K9" s="134">
        <f t="shared" si="2"/>
        <v>5485</v>
      </c>
      <c r="L9" s="184">
        <f>I9/K9</f>
        <v>0.98887876025524157</v>
      </c>
      <c r="M9" s="184">
        <f t="shared" si="3"/>
        <v>1.1121239744758427E-2</v>
      </c>
      <c r="N9" s="135"/>
      <c r="O9" s="148" t="s">
        <v>81</v>
      </c>
      <c r="P9" s="176">
        <v>0.22600000000000001</v>
      </c>
      <c r="Q9" s="176">
        <v>0.04</v>
      </c>
      <c r="R9" s="176">
        <v>0.73399999999999999</v>
      </c>
      <c r="S9" s="173">
        <f>P9*$D$9</f>
        <v>136.95600000000002</v>
      </c>
      <c r="T9" s="171">
        <f>Q9*$D$9</f>
        <v>24.240000000000002</v>
      </c>
      <c r="U9" s="171">
        <f>R9*$D$9</f>
        <v>444.80399999999997</v>
      </c>
      <c r="X9" s="135"/>
    </row>
    <row r="10" spans="1:24" ht="20.399999999999999" customHeight="1" x14ac:dyDescent="0.3">
      <c r="A10" s="186" t="s">
        <v>68</v>
      </c>
      <c r="B10" s="187">
        <f>V29</f>
        <v>1532</v>
      </c>
      <c r="C10" s="187">
        <f>W29</f>
        <v>24</v>
      </c>
      <c r="D10" s="183">
        <f>SUM(B10:C10)</f>
        <v>1556</v>
      </c>
      <c r="E10" s="184">
        <f>B10/D10</f>
        <v>0.98457583547557836</v>
      </c>
      <c r="F10" s="184">
        <f t="shared" si="1"/>
        <v>1.5424164524421635E-2</v>
      </c>
      <c r="G10" s="128"/>
      <c r="H10" s="132" t="s">
        <v>68</v>
      </c>
      <c r="I10" s="133">
        <f>V40</f>
        <v>2846</v>
      </c>
      <c r="J10" s="133">
        <f>W40</f>
        <v>566</v>
      </c>
      <c r="K10" s="134">
        <f t="shared" si="2"/>
        <v>3412</v>
      </c>
      <c r="L10" s="184">
        <f>I10/K10</f>
        <v>0.83411488862837047</v>
      </c>
      <c r="M10" s="184">
        <f t="shared" si="3"/>
        <v>0.16588511137162953</v>
      </c>
      <c r="N10" s="135"/>
      <c r="O10" s="168" t="s">
        <v>72</v>
      </c>
      <c r="P10" s="176">
        <v>0.129</v>
      </c>
      <c r="Q10" s="176">
        <v>7.0000000000000001E-3</v>
      </c>
      <c r="R10" s="176">
        <v>0.86399999999999999</v>
      </c>
      <c r="S10" s="173">
        <f>P10*$D$10</f>
        <v>200.72400000000002</v>
      </c>
      <c r="T10" s="171">
        <f>Q10*$D$10</f>
        <v>10.891999999999999</v>
      </c>
      <c r="U10" s="171">
        <f>R10*$D$10</f>
        <v>1344.384</v>
      </c>
      <c r="X10" s="135"/>
    </row>
    <row r="11" spans="1:24" s="161" customFormat="1" ht="20.399999999999999" customHeight="1" x14ac:dyDescent="0.35">
      <c r="A11" s="188"/>
      <c r="B11" s="189"/>
      <c r="D11" s="190">
        <f>SUM(D6:D10)</f>
        <v>3766</v>
      </c>
      <c r="E11" s="191"/>
      <c r="F11" s="191"/>
      <c r="G11" s="192"/>
      <c r="H11" s="191"/>
      <c r="I11" s="191"/>
      <c r="J11" s="192"/>
      <c r="K11" s="193">
        <f>SUM(K6:K10)</f>
        <v>42141</v>
      </c>
      <c r="L11" s="191"/>
      <c r="M11" s="191"/>
    </row>
    <row r="12" spans="1:24" s="129" customFormat="1" ht="28" x14ac:dyDescent="0.35">
      <c r="A12" s="194" t="s">
        <v>39</v>
      </c>
      <c r="B12" s="195" t="s">
        <v>24</v>
      </c>
      <c r="C12" s="131" t="s">
        <v>25</v>
      </c>
      <c r="D12" s="181" t="s">
        <v>32</v>
      </c>
      <c r="E12" s="181" t="s">
        <v>37</v>
      </c>
      <c r="F12" s="181" t="s">
        <v>38</v>
      </c>
      <c r="H12" s="194"/>
      <c r="I12" s="131" t="s">
        <v>24</v>
      </c>
      <c r="J12" s="131" t="s">
        <v>25</v>
      </c>
      <c r="K12" s="181" t="s">
        <v>32</v>
      </c>
      <c r="L12" s="181" t="s">
        <v>37</v>
      </c>
      <c r="M12" s="181" t="s">
        <v>38</v>
      </c>
      <c r="O12" s="208" t="s">
        <v>39</v>
      </c>
      <c r="P12" s="208" t="s">
        <v>40</v>
      </c>
      <c r="Q12" s="208" t="s">
        <v>41</v>
      </c>
      <c r="R12" s="208" t="s">
        <v>42</v>
      </c>
      <c r="S12" s="208" t="s">
        <v>40</v>
      </c>
      <c r="T12" s="208" t="s">
        <v>41</v>
      </c>
      <c r="U12" s="208" t="s">
        <v>42</v>
      </c>
    </row>
    <row r="13" spans="1:24" ht="20.399999999999999" customHeight="1" x14ac:dyDescent="0.3">
      <c r="A13" s="132" t="s">
        <v>5</v>
      </c>
      <c r="B13" s="187">
        <f>AA24</f>
        <v>2959</v>
      </c>
      <c r="C13" s="187">
        <f>AB24</f>
        <v>235</v>
      </c>
      <c r="D13" s="134">
        <f>SUM(B13:C13)</f>
        <v>3194</v>
      </c>
      <c r="E13" s="184">
        <f>B13/D13</f>
        <v>0.92642454602379465</v>
      </c>
      <c r="F13" s="184">
        <f>100%-E13</f>
        <v>7.3575453976205352E-2</v>
      </c>
      <c r="G13" s="128"/>
      <c r="H13" s="132" t="s">
        <v>5</v>
      </c>
      <c r="I13" s="133">
        <f t="shared" ref="I13:J17" si="4">AA35</f>
        <v>15298</v>
      </c>
      <c r="J13" s="133">
        <f t="shared" si="4"/>
        <v>2465</v>
      </c>
      <c r="K13" s="134">
        <f>SUM(I13:J13)</f>
        <v>17763</v>
      </c>
      <c r="L13" s="184">
        <f>I13/K13</f>
        <v>0.86122839610426172</v>
      </c>
      <c r="M13" s="184">
        <f>100%-L13</f>
        <v>0.13877160389573828</v>
      </c>
      <c r="N13" s="135"/>
      <c r="O13" s="139" t="s">
        <v>5</v>
      </c>
      <c r="P13" s="213">
        <v>0.17199999999999999</v>
      </c>
      <c r="Q13" s="211">
        <v>3.3000000000000002E-2</v>
      </c>
      <c r="R13" s="211">
        <v>0.79500000000000004</v>
      </c>
      <c r="S13" s="212">
        <f t="shared" ref="S13:U17" si="5">P13*$AC24</f>
        <v>549.36799999999994</v>
      </c>
      <c r="T13" s="212">
        <f t="shared" si="5"/>
        <v>105.402</v>
      </c>
      <c r="U13" s="212">
        <f t="shared" si="5"/>
        <v>2539.23</v>
      </c>
      <c r="X13" s="135"/>
    </row>
    <row r="14" spans="1:24" ht="20.399999999999999" customHeight="1" x14ac:dyDescent="0.3">
      <c r="A14" s="132" t="s">
        <v>6</v>
      </c>
      <c r="B14" s="187">
        <f t="shared" ref="B14:C17" si="6">AA25</f>
        <v>0</v>
      </c>
      <c r="C14" s="187">
        <f t="shared" si="6"/>
        <v>1</v>
      </c>
      <c r="D14" s="134">
        <f t="shared" ref="D14:D17" si="7">SUM(B14:C14)</f>
        <v>1</v>
      </c>
      <c r="E14" s="184">
        <f>B14/D14</f>
        <v>0</v>
      </c>
      <c r="F14" s="184">
        <f>100%-E14</f>
        <v>1</v>
      </c>
      <c r="G14" s="128"/>
      <c r="H14" s="132" t="s">
        <v>6</v>
      </c>
      <c r="I14" s="133">
        <f t="shared" si="4"/>
        <v>0</v>
      </c>
      <c r="J14" s="133">
        <f t="shared" si="4"/>
        <v>0</v>
      </c>
      <c r="K14" s="134">
        <f t="shared" ref="K14:K17" si="8">SUM(I14:J14)</f>
        <v>0</v>
      </c>
      <c r="L14" s="184" t="e">
        <f>I14/K14</f>
        <v>#DIV/0!</v>
      </c>
      <c r="M14" s="184" t="e">
        <f t="shared" ref="M14:M17" si="9">100%-L14</f>
        <v>#DIV/0!</v>
      </c>
      <c r="N14" s="135"/>
      <c r="O14" s="139" t="s">
        <v>6</v>
      </c>
      <c r="P14" s="214">
        <v>1</v>
      </c>
      <c r="Q14" s="210"/>
      <c r="R14" s="210"/>
      <c r="S14" s="206">
        <f t="shared" si="5"/>
        <v>1</v>
      </c>
      <c r="T14" s="206">
        <f t="shared" si="5"/>
        <v>0</v>
      </c>
      <c r="U14" s="206">
        <f t="shared" si="5"/>
        <v>0</v>
      </c>
      <c r="X14" s="135"/>
    </row>
    <row r="15" spans="1:24" ht="20.399999999999999" customHeight="1" x14ac:dyDescent="0.3">
      <c r="A15" s="132" t="s">
        <v>7</v>
      </c>
      <c r="B15" s="187">
        <f t="shared" si="6"/>
        <v>380</v>
      </c>
      <c r="C15" s="187">
        <f t="shared" si="6"/>
        <v>35</v>
      </c>
      <c r="D15" s="134">
        <f t="shared" si="7"/>
        <v>415</v>
      </c>
      <c r="E15" s="184">
        <f>B15/D15</f>
        <v>0.91566265060240959</v>
      </c>
      <c r="F15" s="184">
        <f>100%-E15</f>
        <v>8.4337349397590411E-2</v>
      </c>
      <c r="G15" s="128"/>
      <c r="H15" s="132" t="s">
        <v>7</v>
      </c>
      <c r="I15" s="133">
        <f t="shared" si="4"/>
        <v>372</v>
      </c>
      <c r="J15" s="133">
        <f t="shared" si="4"/>
        <v>30</v>
      </c>
      <c r="K15" s="134">
        <f t="shared" si="8"/>
        <v>402</v>
      </c>
      <c r="L15" s="184">
        <f>I15/K15</f>
        <v>0.92537313432835822</v>
      </c>
      <c r="M15" s="184">
        <f t="shared" si="9"/>
        <v>7.4626865671641784E-2</v>
      </c>
      <c r="N15" s="135"/>
      <c r="O15" s="139" t="s">
        <v>7</v>
      </c>
      <c r="P15" s="214">
        <v>0.32100000000000001</v>
      </c>
      <c r="Q15" s="210">
        <v>0.13600000000000001</v>
      </c>
      <c r="R15" s="210">
        <v>0.54300000000000004</v>
      </c>
      <c r="S15" s="206">
        <f t="shared" si="5"/>
        <v>133.215</v>
      </c>
      <c r="T15" s="206">
        <f t="shared" si="5"/>
        <v>56.440000000000005</v>
      </c>
      <c r="U15" s="206">
        <f t="shared" si="5"/>
        <v>225.34500000000003</v>
      </c>
      <c r="X15" s="135"/>
    </row>
    <row r="16" spans="1:24" ht="20.399999999999999" customHeight="1" x14ac:dyDescent="0.3">
      <c r="A16" s="132" t="s">
        <v>8</v>
      </c>
      <c r="B16" s="187">
        <f t="shared" si="6"/>
        <v>1</v>
      </c>
      <c r="C16" s="187">
        <f t="shared" si="6"/>
        <v>0</v>
      </c>
      <c r="D16" s="134">
        <f t="shared" si="7"/>
        <v>1</v>
      </c>
      <c r="E16" s="184">
        <f>B16/D16</f>
        <v>1</v>
      </c>
      <c r="F16" s="184">
        <f>100%-E16</f>
        <v>0</v>
      </c>
      <c r="G16" s="128"/>
      <c r="H16" s="132" t="s">
        <v>8</v>
      </c>
      <c r="I16" s="133">
        <f t="shared" si="4"/>
        <v>25</v>
      </c>
      <c r="J16" s="133">
        <f t="shared" si="4"/>
        <v>0</v>
      </c>
      <c r="K16" s="134">
        <f t="shared" si="8"/>
        <v>25</v>
      </c>
      <c r="L16" s="184">
        <f>I16/K16</f>
        <v>1</v>
      </c>
      <c r="M16" s="184">
        <f t="shared" si="9"/>
        <v>0</v>
      </c>
      <c r="N16" s="135"/>
      <c r="O16" s="139" t="s">
        <v>8</v>
      </c>
      <c r="P16" s="214"/>
      <c r="Q16" s="210"/>
      <c r="R16" s="210">
        <v>1</v>
      </c>
      <c r="S16" s="206">
        <f t="shared" si="5"/>
        <v>0</v>
      </c>
      <c r="T16" s="206">
        <f t="shared" si="5"/>
        <v>0</v>
      </c>
      <c r="U16" s="206">
        <f t="shared" si="5"/>
        <v>1</v>
      </c>
      <c r="X16" s="135"/>
    </row>
    <row r="17" spans="1:29" ht="20.399999999999999" customHeight="1" x14ac:dyDescent="0.3">
      <c r="A17" s="132" t="s">
        <v>36</v>
      </c>
      <c r="B17" s="187">
        <f t="shared" si="6"/>
        <v>99</v>
      </c>
      <c r="C17" s="187">
        <f t="shared" si="6"/>
        <v>56</v>
      </c>
      <c r="D17" s="134">
        <f t="shared" si="7"/>
        <v>155</v>
      </c>
      <c r="E17" s="184">
        <f>B17/D17</f>
        <v>0.6387096774193548</v>
      </c>
      <c r="F17" s="184">
        <f>100%-E17</f>
        <v>0.3612903225806452</v>
      </c>
      <c r="G17" s="128"/>
      <c r="H17" s="132" t="s">
        <v>36</v>
      </c>
      <c r="I17" s="133">
        <f t="shared" si="4"/>
        <v>23949</v>
      </c>
      <c r="J17" s="133">
        <f t="shared" si="4"/>
        <v>2</v>
      </c>
      <c r="K17" s="134">
        <f t="shared" si="8"/>
        <v>23951</v>
      </c>
      <c r="L17" s="184">
        <f>I17/K17</f>
        <v>0.99991649617970024</v>
      </c>
      <c r="M17" s="184">
        <f t="shared" si="9"/>
        <v>8.3503820299757336E-5</v>
      </c>
      <c r="N17" s="135"/>
      <c r="O17" s="139" t="s">
        <v>36</v>
      </c>
      <c r="P17" s="214">
        <v>0.8</v>
      </c>
      <c r="Q17" s="210">
        <v>7.0999999999999994E-2</v>
      </c>
      <c r="R17" s="210">
        <v>0.129</v>
      </c>
      <c r="S17" s="206">
        <f t="shared" si="5"/>
        <v>124</v>
      </c>
      <c r="T17" s="206">
        <f t="shared" si="5"/>
        <v>11.004999999999999</v>
      </c>
      <c r="U17" s="206">
        <f t="shared" si="5"/>
        <v>19.995000000000001</v>
      </c>
      <c r="X17" s="135"/>
    </row>
    <row r="18" spans="1:29" s="178" customFormat="1" ht="29" customHeight="1" x14ac:dyDescent="0.35">
      <c r="A18" s="196"/>
      <c r="B18" s="196"/>
      <c r="D18" s="197">
        <f>SUM(D13:D17)</f>
        <v>3766</v>
      </c>
      <c r="E18" s="196"/>
      <c r="F18" s="196"/>
      <c r="G18" s="196"/>
      <c r="H18" s="198"/>
      <c r="I18" s="196"/>
      <c r="J18" s="196"/>
      <c r="K18" s="197">
        <f>SUM(K13:K17)</f>
        <v>42141</v>
      </c>
      <c r="L18" s="196"/>
      <c r="M18" s="198"/>
      <c r="R18" s="179"/>
      <c r="X18" s="179"/>
    </row>
    <row r="19" spans="1:29" ht="32" customHeight="1" x14ac:dyDescent="0.5">
      <c r="D19" s="201">
        <f>D11-D18</f>
        <v>0</v>
      </c>
      <c r="H19" s="136"/>
      <c r="I19" s="135"/>
      <c r="K19" s="201">
        <f>K11-K18</f>
        <v>0</v>
      </c>
      <c r="M19" s="136"/>
      <c r="N19" s="135"/>
      <c r="R19" s="136"/>
      <c r="S19" s="135"/>
    </row>
    <row r="20" spans="1:29" ht="32" customHeight="1" x14ac:dyDescent="0.5">
      <c r="C20" s="202"/>
      <c r="L20" s="202"/>
    </row>
    <row r="21" spans="1:29" ht="31.25" customHeight="1" x14ac:dyDescent="0.25">
      <c r="A21" s="255" t="s">
        <v>75</v>
      </c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  <c r="S21" s="255"/>
      <c r="T21" s="255"/>
      <c r="U21" s="255"/>
      <c r="V21" s="255"/>
      <c r="W21" s="255"/>
      <c r="X21" s="255"/>
      <c r="Y21" s="255"/>
      <c r="Z21" s="255"/>
      <c r="AA21" s="255"/>
      <c r="AB21" s="255"/>
      <c r="AC21" s="255"/>
    </row>
    <row r="22" spans="1:29" s="161" customFormat="1" ht="23" customHeight="1" x14ac:dyDescent="0.35">
      <c r="A22" s="257" t="s">
        <v>39</v>
      </c>
      <c r="B22" s="256" t="s">
        <v>70</v>
      </c>
      <c r="C22" s="256"/>
      <c r="D22" s="256"/>
      <c r="E22" s="256"/>
      <c r="F22" s="256"/>
      <c r="G22" s="256" t="s">
        <v>55</v>
      </c>
      <c r="H22" s="256"/>
      <c r="I22" s="256"/>
      <c r="J22" s="256"/>
      <c r="K22" s="256"/>
      <c r="L22" s="256" t="s">
        <v>73</v>
      </c>
      <c r="M22" s="256"/>
      <c r="N22" s="256"/>
      <c r="O22" s="256"/>
      <c r="P22" s="256"/>
      <c r="Q22" s="256" t="s">
        <v>71</v>
      </c>
      <c r="R22" s="256"/>
      <c r="S22" s="256"/>
      <c r="T22" s="256"/>
      <c r="U22" s="256"/>
      <c r="V22" s="256" t="s">
        <v>72</v>
      </c>
      <c r="W22" s="256"/>
      <c r="X22" s="256"/>
      <c r="Y22" s="256"/>
      <c r="Z22" s="256"/>
      <c r="AA22" s="259" t="s">
        <v>74</v>
      </c>
      <c r="AB22" s="260"/>
      <c r="AC22" s="260"/>
    </row>
    <row r="23" spans="1:29" x14ac:dyDescent="0.25">
      <c r="A23" s="258"/>
      <c r="B23" s="155" t="s">
        <v>24</v>
      </c>
      <c r="C23" s="156" t="s">
        <v>25</v>
      </c>
      <c r="D23" s="157" t="s">
        <v>69</v>
      </c>
      <c r="E23" s="157" t="s">
        <v>24</v>
      </c>
      <c r="F23" s="157" t="s">
        <v>25</v>
      </c>
      <c r="G23" s="155" t="s">
        <v>24</v>
      </c>
      <c r="H23" s="156" t="s">
        <v>25</v>
      </c>
      <c r="I23" s="157" t="s">
        <v>69</v>
      </c>
      <c r="J23" s="157" t="s">
        <v>24</v>
      </c>
      <c r="K23" s="157" t="s">
        <v>25</v>
      </c>
      <c r="L23" s="155" t="s">
        <v>24</v>
      </c>
      <c r="M23" s="156" t="s">
        <v>25</v>
      </c>
      <c r="N23" s="157" t="s">
        <v>69</v>
      </c>
      <c r="O23" s="157" t="s">
        <v>24</v>
      </c>
      <c r="P23" s="157" t="s">
        <v>25</v>
      </c>
      <c r="Q23" s="155" t="s">
        <v>24</v>
      </c>
      <c r="R23" s="156" t="s">
        <v>25</v>
      </c>
      <c r="S23" s="157" t="s">
        <v>69</v>
      </c>
      <c r="T23" s="157" t="s">
        <v>24</v>
      </c>
      <c r="U23" s="157" t="s">
        <v>25</v>
      </c>
      <c r="V23" s="155" t="s">
        <v>24</v>
      </c>
      <c r="W23" s="156" t="s">
        <v>25</v>
      </c>
      <c r="X23" s="157" t="s">
        <v>69</v>
      </c>
      <c r="Y23" s="157" t="s">
        <v>24</v>
      </c>
      <c r="Z23" s="157" t="s">
        <v>25</v>
      </c>
      <c r="AA23" s="160" t="s">
        <v>24</v>
      </c>
      <c r="AB23" s="160" t="s">
        <v>25</v>
      </c>
      <c r="AC23" s="160" t="s">
        <v>69</v>
      </c>
    </row>
    <row r="24" spans="1:29" x14ac:dyDescent="0.3">
      <c r="A24" s="141" t="s">
        <v>5</v>
      </c>
      <c r="B24" s="151">
        <v>352</v>
      </c>
      <c r="C24" s="205">
        <v>148</v>
      </c>
      <c r="D24" s="143">
        <f>SUM(B24:C24)</f>
        <v>500</v>
      </c>
      <c r="E24" s="153">
        <f t="shared" ref="E24:F28" si="10">B24/SUM($B24:$C24)</f>
        <v>0.70399999999999996</v>
      </c>
      <c r="F24" s="153">
        <f t="shared" si="10"/>
        <v>0.29599999999999999</v>
      </c>
      <c r="G24" s="151"/>
      <c r="H24" s="152">
        <v>19</v>
      </c>
      <c r="I24" s="143">
        <f>SUM(G24:H24)</f>
        <v>19</v>
      </c>
      <c r="J24" s="153">
        <f t="shared" ref="J24:K28" si="11">G24/SUM($G24:$H24)</f>
        <v>0</v>
      </c>
      <c r="K24" s="153">
        <f t="shared" si="11"/>
        <v>1</v>
      </c>
      <c r="L24" s="151">
        <v>489</v>
      </c>
      <c r="M24" s="152">
        <v>25</v>
      </c>
      <c r="N24" s="143">
        <f>SUM(L24:M24)</f>
        <v>514</v>
      </c>
      <c r="O24" s="153">
        <f>L24/SUM(L24:M24)</f>
        <v>0.95136186770428011</v>
      </c>
      <c r="P24" s="153">
        <f>M24/SUM(L24:M24)</f>
        <v>4.8638132295719845E-2</v>
      </c>
      <c r="Q24" s="151">
        <v>587</v>
      </c>
      <c r="R24" s="205">
        <v>19</v>
      </c>
      <c r="S24" s="143">
        <f>SUM(Q24:R24)</f>
        <v>606</v>
      </c>
      <c r="T24" s="153">
        <f>Q24/SUM(Q24:R24)</f>
        <v>0.96864686468646866</v>
      </c>
      <c r="U24" s="153">
        <f>R24/SUM(Q24:R24)</f>
        <v>3.1353135313531351E-2</v>
      </c>
      <c r="V24" s="151">
        <v>1531</v>
      </c>
      <c r="W24" s="152">
        <v>24</v>
      </c>
      <c r="X24" s="143">
        <f>SUM(V24:W24)</f>
        <v>1555</v>
      </c>
      <c r="Y24" s="153">
        <f>V24/SUM(V24:W24)</f>
        <v>0.98456591639871383</v>
      </c>
      <c r="Z24" s="153">
        <f>W24/SUM(V24:W24)</f>
        <v>1.5434083601286173E-2</v>
      </c>
      <c r="AA24" s="142">
        <f>B24+G24+L24+Q24+V24</f>
        <v>2959</v>
      </c>
      <c r="AB24" s="142">
        <f>C24+H24+M24+R24+W24</f>
        <v>235</v>
      </c>
      <c r="AC24" s="143">
        <f>SUM(AA24:AB24)</f>
        <v>3194</v>
      </c>
    </row>
    <row r="25" spans="1:29" x14ac:dyDescent="0.3">
      <c r="A25" s="144" t="s">
        <v>6</v>
      </c>
      <c r="B25" s="151"/>
      <c r="C25" s="152"/>
      <c r="D25" s="143">
        <f t="shared" ref="D25:D28" si="12">SUM(B25:C25)</f>
        <v>0</v>
      </c>
      <c r="E25" s="153" t="e">
        <f t="shared" si="10"/>
        <v>#DIV/0!</v>
      </c>
      <c r="F25" s="153" t="e">
        <f t="shared" si="10"/>
        <v>#DIV/0!</v>
      </c>
      <c r="G25" s="151"/>
      <c r="H25" s="152">
        <v>1</v>
      </c>
      <c r="I25" s="143">
        <f t="shared" ref="I25:I28" si="13">SUM(G25:H25)</f>
        <v>1</v>
      </c>
      <c r="J25" s="153">
        <f t="shared" si="11"/>
        <v>0</v>
      </c>
      <c r="K25" s="153">
        <f t="shared" si="11"/>
        <v>1</v>
      </c>
      <c r="L25" s="151"/>
      <c r="M25" s="152"/>
      <c r="N25" s="143">
        <f t="shared" ref="N25:N28" si="14">SUM(L25:M25)</f>
        <v>0</v>
      </c>
      <c r="O25" s="153" t="e">
        <f t="shared" ref="O25:O28" si="15">L25/SUM(L25:M25)</f>
        <v>#DIV/0!</v>
      </c>
      <c r="P25" s="153" t="e">
        <f t="shared" ref="P25:P28" si="16">M25/SUM(L25:M25)</f>
        <v>#DIV/0!</v>
      </c>
      <c r="Q25" s="151"/>
      <c r="R25" s="152"/>
      <c r="S25" s="143">
        <f t="shared" ref="S25:S28" si="17">SUM(Q25:R25)</f>
        <v>0</v>
      </c>
      <c r="T25" s="153" t="e">
        <f t="shared" ref="T25:T28" si="18">Q25/SUM(Q25:R25)</f>
        <v>#DIV/0!</v>
      </c>
      <c r="U25" s="153" t="e">
        <f t="shared" ref="U25:U28" si="19">R25/SUM(Q25:R25)</f>
        <v>#DIV/0!</v>
      </c>
      <c r="V25" s="151"/>
      <c r="W25" s="152"/>
      <c r="X25" s="143">
        <f t="shared" ref="X25:X28" si="20">SUM(V25:W25)</f>
        <v>0</v>
      </c>
      <c r="Y25" s="153" t="e">
        <f t="shared" ref="Y25:Y28" si="21">V25/SUM(V25:W25)</f>
        <v>#DIV/0!</v>
      </c>
      <c r="Z25" s="153" t="e">
        <f t="shared" ref="Z25:Z28" si="22">W25/SUM(V25:W25)</f>
        <v>#DIV/0!</v>
      </c>
      <c r="AA25" s="142">
        <f t="shared" ref="AA25:AB28" si="23">B25+G25+L25+Q25+V25</f>
        <v>0</v>
      </c>
      <c r="AB25" s="142">
        <f t="shared" si="23"/>
        <v>1</v>
      </c>
      <c r="AC25" s="143">
        <f t="shared" ref="AC25:AC28" si="24">SUM(AA25:AB25)</f>
        <v>1</v>
      </c>
    </row>
    <row r="26" spans="1:29" x14ac:dyDescent="0.3">
      <c r="A26" s="141" t="s">
        <v>7</v>
      </c>
      <c r="B26" s="154">
        <v>312</v>
      </c>
      <c r="C26" s="152">
        <v>34</v>
      </c>
      <c r="D26" s="143">
        <f t="shared" si="12"/>
        <v>346</v>
      </c>
      <c r="E26" s="153">
        <f t="shared" si="10"/>
        <v>0.90173410404624277</v>
      </c>
      <c r="F26" s="153">
        <f t="shared" si="10"/>
        <v>9.8265895953757232E-2</v>
      </c>
      <c r="G26" s="154">
        <v>68</v>
      </c>
      <c r="H26" s="152">
        <v>1</v>
      </c>
      <c r="I26" s="143">
        <f t="shared" si="13"/>
        <v>69</v>
      </c>
      <c r="J26" s="153">
        <f t="shared" si="11"/>
        <v>0.98550724637681164</v>
      </c>
      <c r="K26" s="153">
        <f t="shared" si="11"/>
        <v>1.4492753623188406E-2</v>
      </c>
      <c r="L26" s="154"/>
      <c r="M26" s="152"/>
      <c r="N26" s="143">
        <f t="shared" si="14"/>
        <v>0</v>
      </c>
      <c r="O26" s="153" t="e">
        <f t="shared" si="15"/>
        <v>#DIV/0!</v>
      </c>
      <c r="P26" s="153" t="e">
        <f t="shared" si="16"/>
        <v>#DIV/0!</v>
      </c>
      <c r="Q26" s="154"/>
      <c r="R26" s="152"/>
      <c r="S26" s="143">
        <f t="shared" si="17"/>
        <v>0</v>
      </c>
      <c r="T26" s="153" t="e">
        <f t="shared" si="18"/>
        <v>#DIV/0!</v>
      </c>
      <c r="U26" s="153" t="e">
        <f t="shared" si="19"/>
        <v>#DIV/0!</v>
      </c>
      <c r="V26" s="154"/>
      <c r="W26" s="152"/>
      <c r="X26" s="143">
        <f t="shared" si="20"/>
        <v>0</v>
      </c>
      <c r="Y26" s="153" t="e">
        <f t="shared" si="21"/>
        <v>#DIV/0!</v>
      </c>
      <c r="Z26" s="153" t="e">
        <f t="shared" si="22"/>
        <v>#DIV/0!</v>
      </c>
      <c r="AA26" s="142">
        <f t="shared" si="23"/>
        <v>380</v>
      </c>
      <c r="AB26" s="142">
        <f t="shared" si="23"/>
        <v>35</v>
      </c>
      <c r="AC26" s="143">
        <f t="shared" si="24"/>
        <v>415</v>
      </c>
    </row>
    <row r="27" spans="1:29" x14ac:dyDescent="0.3">
      <c r="A27" s="141" t="s">
        <v>8</v>
      </c>
      <c r="B27" s="151"/>
      <c r="C27" s="152"/>
      <c r="D27" s="143">
        <f t="shared" si="12"/>
        <v>0</v>
      </c>
      <c r="E27" s="153" t="e">
        <f t="shared" si="10"/>
        <v>#DIV/0!</v>
      </c>
      <c r="F27" s="153" t="e">
        <f t="shared" si="10"/>
        <v>#DIV/0!</v>
      </c>
      <c r="G27" s="151"/>
      <c r="H27" s="152"/>
      <c r="I27" s="143">
        <f t="shared" si="13"/>
        <v>0</v>
      </c>
      <c r="J27" s="153" t="e">
        <f t="shared" si="11"/>
        <v>#DIV/0!</v>
      </c>
      <c r="K27" s="153" t="e">
        <f t="shared" si="11"/>
        <v>#DIV/0!</v>
      </c>
      <c r="L27" s="151"/>
      <c r="M27" s="152"/>
      <c r="N27" s="143">
        <f t="shared" si="14"/>
        <v>0</v>
      </c>
      <c r="O27" s="153" t="e">
        <f t="shared" si="15"/>
        <v>#DIV/0!</v>
      </c>
      <c r="P27" s="153" t="e">
        <f t="shared" si="16"/>
        <v>#DIV/0!</v>
      </c>
      <c r="Q27" s="151"/>
      <c r="R27" s="152"/>
      <c r="S27" s="143">
        <f t="shared" si="17"/>
        <v>0</v>
      </c>
      <c r="T27" s="153" t="e">
        <f t="shared" si="18"/>
        <v>#DIV/0!</v>
      </c>
      <c r="U27" s="153" t="e">
        <f t="shared" si="19"/>
        <v>#DIV/0!</v>
      </c>
      <c r="V27" s="151">
        <v>1</v>
      </c>
      <c r="W27" s="152"/>
      <c r="X27" s="143">
        <f t="shared" si="20"/>
        <v>1</v>
      </c>
      <c r="Y27" s="153">
        <f t="shared" si="21"/>
        <v>1</v>
      </c>
      <c r="Z27" s="153">
        <f t="shared" si="22"/>
        <v>0</v>
      </c>
      <c r="AA27" s="142">
        <f t="shared" si="23"/>
        <v>1</v>
      </c>
      <c r="AB27" s="142">
        <f t="shared" si="23"/>
        <v>0</v>
      </c>
      <c r="AC27" s="143">
        <f t="shared" si="24"/>
        <v>1</v>
      </c>
    </row>
    <row r="28" spans="1:29" x14ac:dyDescent="0.3">
      <c r="A28" s="144" t="s">
        <v>36</v>
      </c>
      <c r="B28" s="158">
        <v>88</v>
      </c>
      <c r="C28" s="159">
        <v>45</v>
      </c>
      <c r="D28" s="143">
        <f t="shared" si="12"/>
        <v>133</v>
      </c>
      <c r="E28" s="153">
        <f t="shared" si="10"/>
        <v>0.66165413533834583</v>
      </c>
      <c r="F28" s="153">
        <f t="shared" si="10"/>
        <v>0.33834586466165412</v>
      </c>
      <c r="G28" s="158">
        <v>11</v>
      </c>
      <c r="H28" s="159">
        <v>11</v>
      </c>
      <c r="I28" s="143">
        <f t="shared" si="13"/>
        <v>22</v>
      </c>
      <c r="J28" s="153">
        <f t="shared" si="11"/>
        <v>0.5</v>
      </c>
      <c r="K28" s="153">
        <f t="shared" si="11"/>
        <v>0.5</v>
      </c>
      <c r="L28" s="158"/>
      <c r="M28" s="159"/>
      <c r="N28" s="143">
        <f t="shared" si="14"/>
        <v>0</v>
      </c>
      <c r="O28" s="153" t="e">
        <f t="shared" si="15"/>
        <v>#DIV/0!</v>
      </c>
      <c r="P28" s="153" t="e">
        <f t="shared" si="16"/>
        <v>#DIV/0!</v>
      </c>
      <c r="Q28" s="158"/>
      <c r="R28" s="159"/>
      <c r="S28" s="143">
        <f t="shared" si="17"/>
        <v>0</v>
      </c>
      <c r="T28" s="153" t="e">
        <f t="shared" si="18"/>
        <v>#DIV/0!</v>
      </c>
      <c r="U28" s="153" t="e">
        <f t="shared" si="19"/>
        <v>#DIV/0!</v>
      </c>
      <c r="V28" s="158"/>
      <c r="W28" s="159"/>
      <c r="X28" s="143">
        <f t="shared" si="20"/>
        <v>0</v>
      </c>
      <c r="Y28" s="153" t="e">
        <f t="shared" si="21"/>
        <v>#DIV/0!</v>
      </c>
      <c r="Z28" s="153" t="e">
        <f t="shared" si="22"/>
        <v>#DIV/0!</v>
      </c>
      <c r="AA28" s="142">
        <f t="shared" si="23"/>
        <v>99</v>
      </c>
      <c r="AB28" s="142">
        <f t="shared" si="23"/>
        <v>56</v>
      </c>
      <c r="AC28" s="143">
        <f t="shared" si="24"/>
        <v>155</v>
      </c>
    </row>
    <row r="29" spans="1:29" x14ac:dyDescent="0.3">
      <c r="A29" s="145"/>
      <c r="B29" s="142">
        <f>SUM(B24:B28)</f>
        <v>752</v>
      </c>
      <c r="C29" s="142">
        <f>SUM(C24:C28)</f>
        <v>227</v>
      </c>
      <c r="D29" s="146"/>
      <c r="E29" s="140"/>
      <c r="F29" s="140"/>
      <c r="G29" s="142">
        <f>SUM(G24:G28)</f>
        <v>79</v>
      </c>
      <c r="H29" s="142">
        <f>SUM(H24:H28)</f>
        <v>32</v>
      </c>
      <c r="I29" s="146"/>
      <c r="J29" s="140"/>
      <c r="K29" s="140"/>
      <c r="L29" s="142">
        <f>SUM(L24:L28)</f>
        <v>489</v>
      </c>
      <c r="M29" s="142">
        <f>SUM(M24:M28)</f>
        <v>25</v>
      </c>
      <c r="N29" s="146"/>
      <c r="O29" s="140"/>
      <c r="P29" s="140"/>
      <c r="Q29" s="142">
        <f>SUM(Q24:Q28)</f>
        <v>587</v>
      </c>
      <c r="R29" s="142">
        <f>SUM(R24:R28)</f>
        <v>19</v>
      </c>
      <c r="S29" s="146"/>
      <c r="T29" s="140"/>
      <c r="U29" s="140"/>
      <c r="V29" s="142">
        <f>SUM(V24:V28)</f>
        <v>1532</v>
      </c>
      <c r="W29" s="142">
        <f>SUM(W24:W28)</f>
        <v>24</v>
      </c>
      <c r="X29" s="146"/>
      <c r="Y29" s="140"/>
      <c r="Z29" s="140"/>
      <c r="AA29" s="140"/>
      <c r="AB29" s="140"/>
      <c r="AC29" s="140"/>
    </row>
    <row r="30" spans="1:29" s="166" customFormat="1" ht="39" x14ac:dyDescent="0.35">
      <c r="A30" s="162" t="s">
        <v>77</v>
      </c>
      <c r="B30" s="163">
        <f>B29/SUM(B29:C29)</f>
        <v>0.76813074565883555</v>
      </c>
      <c r="C30" s="163">
        <f>C29/SUM(B29:C29)</f>
        <v>0.23186925434116445</v>
      </c>
      <c r="D30" s="164"/>
      <c r="E30" s="165"/>
      <c r="F30" s="165"/>
      <c r="G30" s="163">
        <f>G29/SUM(G29:H29)</f>
        <v>0.71171171171171166</v>
      </c>
      <c r="H30" s="163">
        <f>H29/SUM(G29:H29)</f>
        <v>0.28828828828828829</v>
      </c>
      <c r="I30" s="164"/>
      <c r="J30" s="165"/>
      <c r="K30" s="165"/>
      <c r="L30" s="163">
        <f>L29/SUM(L29:M29)</f>
        <v>0.95136186770428011</v>
      </c>
      <c r="M30" s="163">
        <f>M29/SUM(L29:M29)</f>
        <v>4.8638132295719845E-2</v>
      </c>
      <c r="N30" s="164"/>
      <c r="O30" s="165"/>
      <c r="P30" s="165"/>
      <c r="Q30" s="163">
        <f>Q29/SUM(Q29:R29)</f>
        <v>0.96864686468646866</v>
      </c>
      <c r="R30" s="163">
        <f>R29/SUM(Q29:R29)</f>
        <v>3.1353135313531351E-2</v>
      </c>
      <c r="S30" s="164"/>
      <c r="T30" s="165"/>
      <c r="U30" s="165"/>
      <c r="V30" s="163">
        <f>V29/SUM(V29:W29)</f>
        <v>0.98457583547557836</v>
      </c>
      <c r="W30" s="163">
        <f>W29/SUM(V29:W29)</f>
        <v>1.5424164524421594E-2</v>
      </c>
      <c r="X30" s="164"/>
      <c r="Y30" s="165"/>
      <c r="Z30" s="165"/>
      <c r="AA30" s="165"/>
      <c r="AB30" s="165"/>
      <c r="AC30" s="165"/>
    </row>
    <row r="31" spans="1:29" x14ac:dyDescent="0.3">
      <c r="A31" s="146"/>
      <c r="B31" s="147"/>
      <c r="C31" s="147"/>
      <c r="D31" s="147"/>
      <c r="E31" s="146"/>
      <c r="F31" s="146"/>
      <c r="G31" s="147"/>
      <c r="H31" s="147"/>
      <c r="I31" s="147"/>
      <c r="J31" s="146"/>
      <c r="K31" s="146"/>
      <c r="L31" s="147"/>
      <c r="M31" s="147"/>
      <c r="N31" s="147"/>
      <c r="O31" s="146"/>
      <c r="P31" s="146"/>
      <c r="Q31" s="147"/>
      <c r="R31" s="147"/>
      <c r="S31" s="147"/>
      <c r="T31" s="146"/>
      <c r="U31" s="146"/>
      <c r="V31" s="147"/>
      <c r="W31" s="147"/>
      <c r="X31" s="147"/>
      <c r="Y31" s="146"/>
      <c r="Z31" s="146"/>
      <c r="AA31" s="146"/>
      <c r="AB31" s="146"/>
      <c r="AC31" s="146"/>
    </row>
    <row r="32" spans="1:29" ht="42.65" customHeight="1" x14ac:dyDescent="0.25">
      <c r="A32" s="255" t="s">
        <v>76</v>
      </c>
      <c r="B32" s="255"/>
      <c r="C32" s="255"/>
      <c r="D32" s="255"/>
      <c r="E32" s="255"/>
      <c r="F32" s="255"/>
      <c r="G32" s="255"/>
      <c r="H32" s="255"/>
      <c r="I32" s="255"/>
      <c r="J32" s="255"/>
      <c r="K32" s="255"/>
      <c r="L32" s="255"/>
      <c r="M32" s="255"/>
      <c r="N32" s="255"/>
      <c r="O32" s="255"/>
      <c r="P32" s="255"/>
      <c r="Q32" s="255"/>
      <c r="R32" s="255"/>
      <c r="S32" s="255"/>
      <c r="T32" s="255"/>
      <c r="U32" s="255"/>
      <c r="V32" s="255"/>
      <c r="W32" s="255"/>
      <c r="X32" s="255"/>
      <c r="Y32" s="255"/>
      <c r="Z32" s="255"/>
      <c r="AA32" s="255"/>
      <c r="AB32" s="255"/>
      <c r="AC32" s="255"/>
    </row>
    <row r="33" spans="1:29" ht="20.399999999999999" customHeight="1" x14ac:dyDescent="0.25">
      <c r="A33" s="257" t="s">
        <v>39</v>
      </c>
      <c r="B33" s="256" t="s">
        <v>80</v>
      </c>
      <c r="C33" s="256"/>
      <c r="D33" s="256"/>
      <c r="E33" s="256"/>
      <c r="F33" s="256"/>
      <c r="G33" s="256" t="s">
        <v>55</v>
      </c>
      <c r="H33" s="256"/>
      <c r="I33" s="256"/>
      <c r="J33" s="256"/>
      <c r="K33" s="256"/>
      <c r="L33" s="256" t="s">
        <v>73</v>
      </c>
      <c r="M33" s="256"/>
      <c r="N33" s="256"/>
      <c r="O33" s="256"/>
      <c r="P33" s="256"/>
      <c r="Q33" s="256" t="s">
        <v>71</v>
      </c>
      <c r="R33" s="256"/>
      <c r="S33" s="256"/>
      <c r="T33" s="256"/>
      <c r="U33" s="256"/>
      <c r="V33" s="256" t="s">
        <v>72</v>
      </c>
      <c r="W33" s="256"/>
      <c r="X33" s="256"/>
      <c r="Y33" s="256"/>
      <c r="Z33" s="256"/>
      <c r="AA33" s="259" t="s">
        <v>74</v>
      </c>
      <c r="AB33" s="260"/>
      <c r="AC33" s="260"/>
    </row>
    <row r="34" spans="1:29" ht="20.399999999999999" customHeight="1" x14ac:dyDescent="0.25">
      <c r="A34" s="258"/>
      <c r="B34" s="155" t="s">
        <v>24</v>
      </c>
      <c r="C34" s="156" t="s">
        <v>25</v>
      </c>
      <c r="D34" s="157" t="s">
        <v>69</v>
      </c>
      <c r="E34" s="157" t="s">
        <v>24</v>
      </c>
      <c r="F34" s="157" t="s">
        <v>25</v>
      </c>
      <c r="G34" s="155" t="s">
        <v>24</v>
      </c>
      <c r="H34" s="156" t="s">
        <v>25</v>
      </c>
      <c r="I34" s="157" t="s">
        <v>69</v>
      </c>
      <c r="J34" s="157" t="s">
        <v>24</v>
      </c>
      <c r="K34" s="157" t="s">
        <v>25</v>
      </c>
      <c r="L34" s="155" t="s">
        <v>24</v>
      </c>
      <c r="M34" s="156" t="s">
        <v>25</v>
      </c>
      <c r="N34" s="157" t="s">
        <v>69</v>
      </c>
      <c r="O34" s="157" t="s">
        <v>24</v>
      </c>
      <c r="P34" s="157" t="s">
        <v>25</v>
      </c>
      <c r="Q34" s="155" t="s">
        <v>24</v>
      </c>
      <c r="R34" s="156" t="s">
        <v>25</v>
      </c>
      <c r="S34" s="157" t="s">
        <v>69</v>
      </c>
      <c r="T34" s="157" t="s">
        <v>24</v>
      </c>
      <c r="U34" s="157" t="s">
        <v>25</v>
      </c>
      <c r="V34" s="155" t="s">
        <v>24</v>
      </c>
      <c r="W34" s="156" t="s">
        <v>25</v>
      </c>
      <c r="X34" s="157" t="s">
        <v>69</v>
      </c>
      <c r="Y34" s="157" t="s">
        <v>24</v>
      </c>
      <c r="Z34" s="157" t="s">
        <v>25</v>
      </c>
      <c r="AA34" s="160" t="s">
        <v>24</v>
      </c>
      <c r="AB34" s="160" t="s">
        <v>25</v>
      </c>
      <c r="AC34" s="160" t="s">
        <v>69</v>
      </c>
    </row>
    <row r="35" spans="1:29" x14ac:dyDescent="0.3">
      <c r="A35" s="141" t="s">
        <v>5</v>
      </c>
      <c r="B35" s="151">
        <f>2422-3</f>
        <v>2419</v>
      </c>
      <c r="C35" s="205">
        <f>1863-113</f>
        <v>1750</v>
      </c>
      <c r="D35" s="143">
        <f>SUM(B35:C35)</f>
        <v>4169</v>
      </c>
      <c r="E35" s="153">
        <f t="shared" ref="E35:F39" si="25">B35/SUM($B35:$C35)</f>
        <v>0.58023506836171745</v>
      </c>
      <c r="F35" s="153">
        <f t="shared" si="25"/>
        <v>0.41976493163828255</v>
      </c>
      <c r="G35" s="151"/>
      <c r="H35" s="152">
        <f>65-19</f>
        <v>46</v>
      </c>
      <c r="I35" s="143">
        <f>SUM(G35:H35)</f>
        <v>46</v>
      </c>
      <c r="J35" s="153">
        <f t="shared" ref="J35:K39" si="26">G35/SUM($G35:$H35)</f>
        <v>0</v>
      </c>
      <c r="K35" s="153">
        <f t="shared" si="26"/>
        <v>1</v>
      </c>
      <c r="L35" s="151">
        <v>4634</v>
      </c>
      <c r="M35" s="152">
        <v>42</v>
      </c>
      <c r="N35" s="143">
        <f>SUM(L35:M35)</f>
        <v>4676</v>
      </c>
      <c r="O35" s="153">
        <f>L35/SUM(L35:M35)</f>
        <v>0.99101796407185627</v>
      </c>
      <c r="P35" s="153">
        <f>M35/SUM(L35:M35)</f>
        <v>8.9820359281437123E-3</v>
      </c>
      <c r="Q35" s="151">
        <v>5424</v>
      </c>
      <c r="R35" s="205">
        <v>61</v>
      </c>
      <c r="S35" s="143">
        <f>SUM(Q35:R35)</f>
        <v>5485</v>
      </c>
      <c r="T35" s="153">
        <f>Q35/SUM(Q35:R35)</f>
        <v>0.98887876025524157</v>
      </c>
      <c r="U35" s="153">
        <f>R35/SUM(Q35:R35)</f>
        <v>1.1121239744758432E-2</v>
      </c>
      <c r="V35" s="151">
        <v>2821</v>
      </c>
      <c r="W35" s="152">
        <v>566</v>
      </c>
      <c r="X35" s="143">
        <f>SUM(V35:W35)</f>
        <v>3387</v>
      </c>
      <c r="Y35" s="153">
        <f>V35/SUM(V35:W35)</f>
        <v>0.83289046353705343</v>
      </c>
      <c r="Z35" s="153">
        <f>W35/SUM(V35:W35)</f>
        <v>0.16710953646294657</v>
      </c>
      <c r="AA35" s="143">
        <f t="shared" ref="AA35:AB39" si="27">B35+G35+L35+Q35+V35</f>
        <v>15298</v>
      </c>
      <c r="AB35" s="203">
        <f t="shared" si="27"/>
        <v>2465</v>
      </c>
      <c r="AC35" s="203">
        <f>SUM(AA35:AB35)</f>
        <v>17763</v>
      </c>
    </row>
    <row r="36" spans="1:29" x14ac:dyDescent="0.3">
      <c r="A36" s="144" t="s">
        <v>6</v>
      </c>
      <c r="B36" s="151"/>
      <c r="C36" s="152"/>
      <c r="D36" s="143">
        <f t="shared" ref="D36:D39" si="28">SUM(B36:C36)</f>
        <v>0</v>
      </c>
      <c r="E36" s="153" t="e">
        <f t="shared" si="25"/>
        <v>#DIV/0!</v>
      </c>
      <c r="F36" s="153" t="e">
        <f t="shared" si="25"/>
        <v>#DIV/0!</v>
      </c>
      <c r="G36" s="151"/>
      <c r="H36" s="152"/>
      <c r="I36" s="143">
        <f t="shared" ref="I36:I39" si="29">SUM(G36:H36)</f>
        <v>0</v>
      </c>
      <c r="J36" s="153" t="e">
        <f t="shared" si="26"/>
        <v>#DIV/0!</v>
      </c>
      <c r="K36" s="153" t="e">
        <f t="shared" si="26"/>
        <v>#DIV/0!</v>
      </c>
      <c r="L36" s="151"/>
      <c r="M36" s="152"/>
      <c r="N36" s="143">
        <f t="shared" ref="N36:N39" si="30">SUM(L36:M36)</f>
        <v>0</v>
      </c>
      <c r="O36" s="153" t="e">
        <f t="shared" ref="O36:O39" si="31">L36/SUM(L36:M36)</f>
        <v>#DIV/0!</v>
      </c>
      <c r="P36" s="153" t="e">
        <f t="shared" ref="P36:P39" si="32">M36/SUM(L36:M36)</f>
        <v>#DIV/0!</v>
      </c>
      <c r="Q36" s="151"/>
      <c r="R36" s="152"/>
      <c r="S36" s="143">
        <f t="shared" ref="S36:S39" si="33">SUM(Q36:R36)</f>
        <v>0</v>
      </c>
      <c r="T36" s="153" t="e">
        <f t="shared" ref="T36:T39" si="34">Q36/SUM(Q36:R36)</f>
        <v>#DIV/0!</v>
      </c>
      <c r="U36" s="153" t="e">
        <f t="shared" ref="U36:U39" si="35">R36/SUM(Q36:R36)</f>
        <v>#DIV/0!</v>
      </c>
      <c r="V36" s="151"/>
      <c r="W36" s="152"/>
      <c r="X36" s="143">
        <f t="shared" ref="X36:X39" si="36">SUM(V36:W36)</f>
        <v>0</v>
      </c>
      <c r="Y36" s="153" t="e">
        <f t="shared" ref="Y36:Y39" si="37">V36/SUM(V36:W36)</f>
        <v>#DIV/0!</v>
      </c>
      <c r="Z36" s="153" t="e">
        <f t="shared" ref="Z36:Z39" si="38">W36/SUM(V36:W36)</f>
        <v>#DIV/0!</v>
      </c>
      <c r="AA36" s="143">
        <f t="shared" si="27"/>
        <v>0</v>
      </c>
      <c r="AB36" s="203">
        <f t="shared" si="27"/>
        <v>0</v>
      </c>
      <c r="AC36" s="203">
        <f t="shared" ref="AC36:AC39" si="39">SUM(AA36:AB36)</f>
        <v>0</v>
      </c>
    </row>
    <row r="37" spans="1:29" x14ac:dyDescent="0.3">
      <c r="A37" s="141" t="s">
        <v>7</v>
      </c>
      <c r="B37" s="154">
        <f>312-7</f>
        <v>305</v>
      </c>
      <c r="C37" s="152">
        <v>30</v>
      </c>
      <c r="D37" s="143">
        <f t="shared" si="28"/>
        <v>335</v>
      </c>
      <c r="E37" s="153">
        <f t="shared" si="25"/>
        <v>0.91044776119402981</v>
      </c>
      <c r="F37" s="153">
        <f t="shared" si="25"/>
        <v>8.9552238805970144E-2</v>
      </c>
      <c r="G37" s="154">
        <v>67</v>
      </c>
      <c r="H37" s="152"/>
      <c r="I37" s="143">
        <f t="shared" si="29"/>
        <v>67</v>
      </c>
      <c r="J37" s="153">
        <f t="shared" si="26"/>
        <v>1</v>
      </c>
      <c r="K37" s="153">
        <f t="shared" si="26"/>
        <v>0</v>
      </c>
      <c r="L37" s="154"/>
      <c r="M37" s="152"/>
      <c r="N37" s="143">
        <f t="shared" si="30"/>
        <v>0</v>
      </c>
      <c r="O37" s="153" t="e">
        <f t="shared" si="31"/>
        <v>#DIV/0!</v>
      </c>
      <c r="P37" s="153" t="e">
        <f t="shared" si="32"/>
        <v>#DIV/0!</v>
      </c>
      <c r="Q37" s="154"/>
      <c r="R37" s="152"/>
      <c r="S37" s="143">
        <f t="shared" si="33"/>
        <v>0</v>
      </c>
      <c r="T37" s="153" t="e">
        <f t="shared" si="34"/>
        <v>#DIV/0!</v>
      </c>
      <c r="U37" s="153" t="e">
        <f t="shared" si="35"/>
        <v>#DIV/0!</v>
      </c>
      <c r="V37" s="154"/>
      <c r="W37" s="152"/>
      <c r="X37" s="143">
        <f t="shared" si="36"/>
        <v>0</v>
      </c>
      <c r="Y37" s="153" t="e">
        <f t="shared" si="37"/>
        <v>#DIV/0!</v>
      </c>
      <c r="Z37" s="153" t="e">
        <f t="shared" si="38"/>
        <v>#DIV/0!</v>
      </c>
      <c r="AA37" s="143">
        <f t="shared" si="27"/>
        <v>372</v>
      </c>
      <c r="AB37" s="203">
        <f t="shared" si="27"/>
        <v>30</v>
      </c>
      <c r="AC37" s="203">
        <f t="shared" si="39"/>
        <v>402</v>
      </c>
    </row>
    <row r="38" spans="1:29" x14ac:dyDescent="0.3">
      <c r="A38" s="141" t="s">
        <v>8</v>
      </c>
      <c r="B38" s="151"/>
      <c r="C38" s="152"/>
      <c r="D38" s="143">
        <f t="shared" si="28"/>
        <v>0</v>
      </c>
      <c r="E38" s="153" t="e">
        <f t="shared" si="25"/>
        <v>#DIV/0!</v>
      </c>
      <c r="F38" s="153" t="e">
        <f t="shared" si="25"/>
        <v>#DIV/0!</v>
      </c>
      <c r="G38" s="151"/>
      <c r="H38" s="152"/>
      <c r="I38" s="143">
        <f t="shared" si="29"/>
        <v>0</v>
      </c>
      <c r="J38" s="153" t="e">
        <f t="shared" si="26"/>
        <v>#DIV/0!</v>
      </c>
      <c r="K38" s="153" t="e">
        <f t="shared" si="26"/>
        <v>#DIV/0!</v>
      </c>
      <c r="L38" s="151"/>
      <c r="M38" s="152"/>
      <c r="N38" s="143">
        <f t="shared" si="30"/>
        <v>0</v>
      </c>
      <c r="O38" s="153" t="e">
        <f t="shared" si="31"/>
        <v>#DIV/0!</v>
      </c>
      <c r="P38" s="153" t="e">
        <f t="shared" si="32"/>
        <v>#DIV/0!</v>
      </c>
      <c r="Q38" s="151"/>
      <c r="R38" s="152"/>
      <c r="S38" s="143">
        <f t="shared" si="33"/>
        <v>0</v>
      </c>
      <c r="T38" s="153" t="e">
        <f t="shared" si="34"/>
        <v>#DIV/0!</v>
      </c>
      <c r="U38" s="153" t="e">
        <f t="shared" si="35"/>
        <v>#DIV/0!</v>
      </c>
      <c r="V38" s="151">
        <v>25</v>
      </c>
      <c r="W38" s="152"/>
      <c r="X38" s="143">
        <f t="shared" si="36"/>
        <v>25</v>
      </c>
      <c r="Y38" s="153">
        <f t="shared" si="37"/>
        <v>1</v>
      </c>
      <c r="Z38" s="153">
        <f t="shared" si="38"/>
        <v>0</v>
      </c>
      <c r="AA38" s="143">
        <f t="shared" si="27"/>
        <v>25</v>
      </c>
      <c r="AB38" s="203">
        <f t="shared" si="27"/>
        <v>0</v>
      </c>
      <c r="AC38" s="203">
        <f t="shared" si="39"/>
        <v>25</v>
      </c>
    </row>
    <row r="39" spans="1:29" x14ac:dyDescent="0.3">
      <c r="A39" s="144" t="s">
        <v>36</v>
      </c>
      <c r="B39" s="158">
        <f>23995-62</f>
        <v>23933</v>
      </c>
      <c r="C39" s="159">
        <v>2</v>
      </c>
      <c r="D39" s="143">
        <f t="shared" si="28"/>
        <v>23935</v>
      </c>
      <c r="E39" s="153">
        <f t="shared" si="25"/>
        <v>0.99991644035930649</v>
      </c>
      <c r="F39" s="153">
        <f>C39/SUM($B39:$C39)</f>
        <v>8.3559640693545015E-5</v>
      </c>
      <c r="G39" s="158">
        <v>16</v>
      </c>
      <c r="H39" s="159"/>
      <c r="I39" s="143">
        <f t="shared" si="29"/>
        <v>16</v>
      </c>
      <c r="J39" s="153">
        <f t="shared" si="26"/>
        <v>1</v>
      </c>
      <c r="K39" s="153">
        <f t="shared" si="26"/>
        <v>0</v>
      </c>
      <c r="L39" s="158"/>
      <c r="M39" s="159"/>
      <c r="N39" s="143">
        <f t="shared" si="30"/>
        <v>0</v>
      </c>
      <c r="O39" s="153" t="e">
        <f t="shared" si="31"/>
        <v>#DIV/0!</v>
      </c>
      <c r="P39" s="153" t="e">
        <f t="shared" si="32"/>
        <v>#DIV/0!</v>
      </c>
      <c r="Q39" s="158"/>
      <c r="R39" s="159"/>
      <c r="S39" s="143">
        <f t="shared" si="33"/>
        <v>0</v>
      </c>
      <c r="T39" s="153" t="e">
        <f t="shared" si="34"/>
        <v>#DIV/0!</v>
      </c>
      <c r="U39" s="153" t="e">
        <f t="shared" si="35"/>
        <v>#DIV/0!</v>
      </c>
      <c r="V39" s="158"/>
      <c r="W39" s="159"/>
      <c r="X39" s="143">
        <f t="shared" si="36"/>
        <v>0</v>
      </c>
      <c r="Y39" s="153" t="e">
        <f t="shared" si="37"/>
        <v>#DIV/0!</v>
      </c>
      <c r="Z39" s="153" t="e">
        <f t="shared" si="38"/>
        <v>#DIV/0!</v>
      </c>
      <c r="AA39" s="143">
        <f t="shared" si="27"/>
        <v>23949</v>
      </c>
      <c r="AB39" s="203">
        <f t="shared" si="27"/>
        <v>2</v>
      </c>
      <c r="AC39" s="203">
        <f t="shared" si="39"/>
        <v>23951</v>
      </c>
    </row>
    <row r="40" spans="1:29" x14ac:dyDescent="0.3">
      <c r="A40" s="136"/>
      <c r="B40" s="142">
        <f>SUM(B35:B39)</f>
        <v>26657</v>
      </c>
      <c r="C40" s="142">
        <f>SUM(C35:C39)</f>
        <v>1782</v>
      </c>
      <c r="D40" s="146"/>
      <c r="E40" s="140"/>
      <c r="F40" s="140"/>
      <c r="G40" s="142">
        <f>SUM(G35:G39)</f>
        <v>83</v>
      </c>
      <c r="H40" s="142">
        <f>SUM(H35:H39)</f>
        <v>46</v>
      </c>
      <c r="I40" s="146"/>
      <c r="J40" s="140"/>
      <c r="K40" s="140"/>
      <c r="L40" s="142">
        <f>SUM(L35:L39)</f>
        <v>4634</v>
      </c>
      <c r="M40" s="142">
        <f>SUM(M35:M39)</f>
        <v>42</v>
      </c>
      <c r="N40" s="146"/>
      <c r="O40" s="140"/>
      <c r="P40" s="140"/>
      <c r="Q40" s="142">
        <f>SUM(Q35:Q39)</f>
        <v>5424</v>
      </c>
      <c r="R40" s="142">
        <f>SUM(R35:R39)</f>
        <v>61</v>
      </c>
      <c r="S40" s="146"/>
      <c r="T40" s="140"/>
      <c r="U40" s="140"/>
      <c r="V40" s="142">
        <f>SUM(V35:V39)</f>
        <v>2846</v>
      </c>
      <c r="W40" s="142">
        <f>SUM(W35:W39)</f>
        <v>566</v>
      </c>
      <c r="X40" s="146"/>
      <c r="Y40" s="140"/>
      <c r="Z40" s="140"/>
      <c r="AA40" s="146"/>
      <c r="AB40" s="140"/>
      <c r="AC40" s="140"/>
    </row>
    <row r="41" spans="1:29" s="166" customFormat="1" ht="39" x14ac:dyDescent="0.35">
      <c r="A41" s="162" t="s">
        <v>77</v>
      </c>
      <c r="B41" s="163">
        <f>B40/SUM(B40:C40)</f>
        <v>0.9373395689018601</v>
      </c>
      <c r="C41" s="163">
        <f>C40/SUM(B40:C40)</f>
        <v>6.2660431098139874E-2</v>
      </c>
      <c r="D41" s="164"/>
      <c r="E41" s="167"/>
      <c r="F41" s="167"/>
      <c r="G41" s="163">
        <f>G40/SUM(G40:H40)</f>
        <v>0.64341085271317833</v>
      </c>
      <c r="H41" s="163">
        <f>H40/SUM(G40:H40)</f>
        <v>0.35658914728682173</v>
      </c>
      <c r="I41" s="164"/>
      <c r="J41" s="167"/>
      <c r="K41" s="167"/>
      <c r="L41" s="163">
        <f>L40/SUM(L40:M40)</f>
        <v>0.99101796407185627</v>
      </c>
      <c r="M41" s="163">
        <f>M40/SUM(L40:M40)</f>
        <v>8.9820359281437123E-3</v>
      </c>
      <c r="N41" s="164"/>
      <c r="O41" s="167"/>
      <c r="P41" s="167"/>
      <c r="Q41" s="163">
        <f>Q40/SUM(Q40:R40)</f>
        <v>0.98887876025524157</v>
      </c>
      <c r="R41" s="163">
        <f>R40/SUM(Q40:R40)</f>
        <v>1.1121239744758432E-2</v>
      </c>
      <c r="S41" s="164"/>
      <c r="T41" s="167"/>
      <c r="U41" s="167"/>
      <c r="V41" s="163">
        <f>V40/SUM(V40:W40)</f>
        <v>0.83411488862837047</v>
      </c>
      <c r="W41" s="163">
        <f>W40/SUM(V40:W40)</f>
        <v>0.16588511137162953</v>
      </c>
      <c r="X41" s="164"/>
      <c r="Y41" s="167"/>
      <c r="Z41" s="167"/>
      <c r="AA41" s="167"/>
      <c r="AB41" s="167"/>
      <c r="AC41" s="167"/>
    </row>
    <row r="45" spans="1:29" ht="41" customHeight="1" x14ac:dyDescent="0.25">
      <c r="A45" s="255" t="s">
        <v>78</v>
      </c>
      <c r="B45" s="255"/>
      <c r="C45" s="255"/>
      <c r="D45" s="255"/>
      <c r="E45" s="255"/>
      <c r="F45" s="255"/>
      <c r="G45" s="255"/>
      <c r="H45" s="255"/>
      <c r="I45" s="255"/>
      <c r="J45" s="255"/>
      <c r="K45" s="255"/>
      <c r="L45" s="255"/>
      <c r="M45" s="255"/>
      <c r="N45" s="255"/>
      <c r="O45" s="255"/>
      <c r="P45" s="255"/>
      <c r="Q45" s="255"/>
      <c r="R45" s="255"/>
      <c r="S45" s="255"/>
      <c r="T45" s="255"/>
      <c r="U45" s="255"/>
      <c r="V45" s="255"/>
      <c r="W45" s="255"/>
      <c r="X45" s="255"/>
      <c r="Y45" s="255"/>
      <c r="Z45" s="255"/>
      <c r="AA45" s="255"/>
      <c r="AB45" s="255"/>
      <c r="AC45" s="255"/>
    </row>
    <row r="46" spans="1:29" ht="15" customHeight="1" x14ac:dyDescent="0.25">
      <c r="B46" s="140"/>
      <c r="C46" s="140"/>
      <c r="D46" s="140"/>
      <c r="E46" s="140"/>
      <c r="F46" s="140"/>
      <c r="G46" s="140"/>
      <c r="H46" s="254"/>
      <c r="I46" s="254"/>
      <c r="J46" s="254"/>
      <c r="K46" s="254"/>
      <c r="L46" s="254"/>
      <c r="M46" s="254"/>
      <c r="N46" s="254"/>
      <c r="O46" s="254"/>
      <c r="S46" s="135"/>
      <c r="X46" s="135"/>
    </row>
    <row r="47" spans="1:29" ht="39" x14ac:dyDescent="0.3">
      <c r="B47" s="148" t="s">
        <v>70</v>
      </c>
      <c r="C47" s="148" t="s">
        <v>55</v>
      </c>
      <c r="D47" s="148" t="s">
        <v>73</v>
      </c>
      <c r="E47" s="148" t="s">
        <v>81</v>
      </c>
      <c r="F47" s="168" t="s">
        <v>72</v>
      </c>
      <c r="G47" s="172"/>
      <c r="H47" s="169" t="s">
        <v>70</v>
      </c>
      <c r="I47" s="169" t="s">
        <v>55</v>
      </c>
      <c r="J47" s="169" t="s">
        <v>73</v>
      </c>
      <c r="K47" s="169" t="s">
        <v>81</v>
      </c>
      <c r="L47" s="169" t="s">
        <v>72</v>
      </c>
      <c r="N47" s="135"/>
      <c r="S47" s="135"/>
      <c r="W47" s="136"/>
      <c r="X47" s="135"/>
    </row>
    <row r="48" spans="1:29" ht="25" x14ac:dyDescent="0.3">
      <c r="A48" s="149" t="s">
        <v>40</v>
      </c>
      <c r="B48" s="176">
        <v>0.33300000000000002</v>
      </c>
      <c r="C48" s="176">
        <v>0.504</v>
      </c>
      <c r="D48" s="176">
        <v>0.22700000000000001</v>
      </c>
      <c r="E48" s="176">
        <v>0.22600000000000001</v>
      </c>
      <c r="F48" s="176">
        <v>0.129</v>
      </c>
      <c r="G48" s="170" t="s">
        <v>40</v>
      </c>
      <c r="H48" s="173">
        <f>B48*$D$6</f>
        <v>326.00700000000001</v>
      </c>
      <c r="I48" s="173">
        <f>C48*$D$7</f>
        <v>55.944000000000003</v>
      </c>
      <c r="J48" s="173">
        <f>D48*$D$8</f>
        <v>116.678</v>
      </c>
      <c r="K48" s="173">
        <f>E48*$D$9</f>
        <v>136.95600000000002</v>
      </c>
      <c r="L48" s="173">
        <f>F48*$D$10</f>
        <v>200.72400000000002</v>
      </c>
      <c r="N48" s="135"/>
      <c r="S48" s="135"/>
      <c r="W48" s="136"/>
      <c r="X48" s="135"/>
    </row>
    <row r="49" spans="1:24" ht="25" x14ac:dyDescent="0.3">
      <c r="A49" s="149" t="s">
        <v>41</v>
      </c>
      <c r="B49" s="176">
        <v>0.111</v>
      </c>
      <c r="C49" s="176">
        <v>5.3999999999999999E-2</v>
      </c>
      <c r="D49" s="176">
        <v>9.4E-2</v>
      </c>
      <c r="E49" s="176">
        <v>0.04</v>
      </c>
      <c r="F49" s="176">
        <v>7.0000000000000001E-3</v>
      </c>
      <c r="G49" s="170" t="s">
        <v>41</v>
      </c>
      <c r="H49" s="171">
        <f>B49*$D$6</f>
        <v>108.669</v>
      </c>
      <c r="I49" s="171">
        <f>C49*$D$7</f>
        <v>5.9939999999999998</v>
      </c>
      <c r="J49" s="171">
        <f>D49*$D$8</f>
        <v>48.316000000000003</v>
      </c>
      <c r="K49" s="171">
        <f>E49*$D$9</f>
        <v>24.240000000000002</v>
      </c>
      <c r="L49" s="171">
        <f>F49*$D$10</f>
        <v>10.891999999999999</v>
      </c>
      <c r="N49" s="135"/>
      <c r="S49" s="135"/>
      <c r="W49" s="136"/>
      <c r="X49" s="135"/>
    </row>
    <row r="50" spans="1:24" ht="25" x14ac:dyDescent="0.3">
      <c r="A50" s="149" t="s">
        <v>42</v>
      </c>
      <c r="B50" s="176">
        <v>0.55600000000000005</v>
      </c>
      <c r="C50" s="176">
        <v>0.442</v>
      </c>
      <c r="D50" s="176">
        <v>0.67900000000000005</v>
      </c>
      <c r="E50" s="176">
        <v>0.73399999999999999</v>
      </c>
      <c r="F50" s="176">
        <v>0.86399999999999999</v>
      </c>
      <c r="G50" s="170" t="s">
        <v>42</v>
      </c>
      <c r="H50" s="171">
        <f>B50*$D$6</f>
        <v>544.32400000000007</v>
      </c>
      <c r="I50" s="171">
        <f>C50*$D$7</f>
        <v>49.061999999999998</v>
      </c>
      <c r="J50" s="171">
        <f>D50*$D$8</f>
        <v>349.00600000000003</v>
      </c>
      <c r="K50" s="171">
        <f>E50*$D$9</f>
        <v>444.80399999999997</v>
      </c>
      <c r="L50" s="171">
        <f>F50*$D$10</f>
        <v>1344.384</v>
      </c>
      <c r="N50" s="135"/>
      <c r="S50" s="135"/>
      <c r="W50" s="136"/>
      <c r="X50" s="135"/>
    </row>
    <row r="51" spans="1:24" x14ac:dyDescent="0.3">
      <c r="D51" s="135"/>
      <c r="I51" s="135"/>
      <c r="N51" s="135"/>
      <c r="S51" s="135"/>
      <c r="W51" s="136"/>
      <c r="X51" s="135"/>
    </row>
    <row r="52" spans="1:24" s="137" customFormat="1" ht="24" customHeight="1" x14ac:dyDescent="0.35"/>
    <row r="53" spans="1:24" s="136" customFormat="1" x14ac:dyDescent="0.3"/>
    <row r="54" spans="1:24" ht="21.65" customHeight="1" x14ac:dyDescent="0.3">
      <c r="A54" s="174"/>
      <c r="B54" s="256" t="s">
        <v>70</v>
      </c>
      <c r="C54" s="256"/>
      <c r="D54" s="256"/>
      <c r="E54" s="256" t="s">
        <v>55</v>
      </c>
      <c r="F54" s="256"/>
      <c r="G54" s="256"/>
      <c r="H54" s="256" t="s">
        <v>73</v>
      </c>
      <c r="I54" s="256"/>
      <c r="J54" s="256"/>
      <c r="K54" s="256" t="s">
        <v>71</v>
      </c>
      <c r="L54" s="256"/>
      <c r="M54" s="256"/>
      <c r="N54" s="256" t="s">
        <v>72</v>
      </c>
      <c r="O54" s="256"/>
      <c r="P54" s="256"/>
      <c r="X54" s="135"/>
    </row>
    <row r="55" spans="1:24" ht="21.65" customHeight="1" x14ac:dyDescent="0.3">
      <c r="A55" s="139" t="s">
        <v>39</v>
      </c>
      <c r="B55" s="139" t="s">
        <v>18</v>
      </c>
      <c r="C55" s="139" t="s">
        <v>19</v>
      </c>
      <c r="D55" s="139" t="s">
        <v>20</v>
      </c>
      <c r="E55" s="139" t="s">
        <v>18</v>
      </c>
      <c r="F55" s="139" t="s">
        <v>19</v>
      </c>
      <c r="G55" s="139" t="s">
        <v>20</v>
      </c>
      <c r="H55" s="139" t="s">
        <v>18</v>
      </c>
      <c r="I55" s="139" t="s">
        <v>19</v>
      </c>
      <c r="J55" s="139" t="s">
        <v>20</v>
      </c>
      <c r="K55" s="139" t="s">
        <v>18</v>
      </c>
      <c r="L55" s="139" t="s">
        <v>19</v>
      </c>
      <c r="M55" s="139" t="s">
        <v>20</v>
      </c>
      <c r="N55" s="139" t="s">
        <v>18</v>
      </c>
      <c r="O55" s="139" t="s">
        <v>19</v>
      </c>
      <c r="P55" s="139" t="s">
        <v>20</v>
      </c>
      <c r="X55" s="135"/>
    </row>
    <row r="56" spans="1:24" ht="21.65" customHeight="1" x14ac:dyDescent="0.3">
      <c r="A56" s="141" t="s">
        <v>5</v>
      </c>
      <c r="B56" s="150">
        <f t="shared" ref="B56:D60" si="40">B64*$D24</f>
        <v>120</v>
      </c>
      <c r="C56" s="150">
        <f t="shared" si="40"/>
        <v>45</v>
      </c>
      <c r="D56" s="150">
        <f t="shared" si="40"/>
        <v>335</v>
      </c>
      <c r="E56" s="150">
        <f t="shared" ref="E56:G60" si="41">E64*$I24</f>
        <v>3.9899999999999998</v>
      </c>
      <c r="F56" s="150">
        <f t="shared" si="41"/>
        <v>1.9949999999999999</v>
      </c>
      <c r="G56" s="150">
        <f t="shared" si="41"/>
        <v>13.015000000000001</v>
      </c>
      <c r="H56" s="150">
        <f>H64*$N24</f>
        <v>116.678</v>
      </c>
      <c r="I56" s="150">
        <f>I64*$N24</f>
        <v>48.316000000000003</v>
      </c>
      <c r="J56" s="150">
        <f>J64*$N24</f>
        <v>349.00600000000003</v>
      </c>
      <c r="K56" s="150">
        <f t="shared" ref="K56:M60" si="42">K64*$S24</f>
        <v>136.95600000000002</v>
      </c>
      <c r="L56" s="150">
        <f t="shared" si="42"/>
        <v>24.240000000000002</v>
      </c>
      <c r="M56" s="150">
        <f t="shared" si="42"/>
        <v>444.80399999999997</v>
      </c>
      <c r="N56" s="150">
        <f t="shared" ref="N56:P60" si="43">N64*$X24</f>
        <v>200.595</v>
      </c>
      <c r="O56" s="150">
        <f t="shared" si="43"/>
        <v>10.885</v>
      </c>
      <c r="P56" s="150">
        <f t="shared" si="43"/>
        <v>1343.52</v>
      </c>
      <c r="X56" s="135"/>
    </row>
    <row r="57" spans="1:24" ht="21.65" customHeight="1" x14ac:dyDescent="0.3">
      <c r="A57" s="141" t="s">
        <v>6</v>
      </c>
      <c r="B57" s="150">
        <f t="shared" si="40"/>
        <v>0</v>
      </c>
      <c r="C57" s="150">
        <f t="shared" si="40"/>
        <v>0</v>
      </c>
      <c r="D57" s="150">
        <f t="shared" si="40"/>
        <v>0</v>
      </c>
      <c r="E57" s="150">
        <f t="shared" si="41"/>
        <v>1</v>
      </c>
      <c r="F57" s="150">
        <f t="shared" si="41"/>
        <v>0</v>
      </c>
      <c r="G57" s="150">
        <f t="shared" si="41"/>
        <v>0</v>
      </c>
      <c r="H57" s="150">
        <f t="shared" ref="H57:J60" si="44">H65*$S25</f>
        <v>0</v>
      </c>
      <c r="I57" s="150">
        <f t="shared" si="44"/>
        <v>0</v>
      </c>
      <c r="J57" s="150">
        <f t="shared" si="44"/>
        <v>0</v>
      </c>
      <c r="K57" s="150">
        <f t="shared" si="42"/>
        <v>0</v>
      </c>
      <c r="L57" s="150">
        <f t="shared" si="42"/>
        <v>0</v>
      </c>
      <c r="M57" s="150">
        <f t="shared" si="42"/>
        <v>0</v>
      </c>
      <c r="N57" s="150">
        <f t="shared" si="43"/>
        <v>0</v>
      </c>
      <c r="O57" s="150">
        <f t="shared" si="43"/>
        <v>0</v>
      </c>
      <c r="P57" s="150">
        <f t="shared" si="43"/>
        <v>0</v>
      </c>
      <c r="X57" s="135"/>
    </row>
    <row r="58" spans="1:24" ht="21.65" customHeight="1" x14ac:dyDescent="0.3">
      <c r="A58" s="141" t="s">
        <v>7</v>
      </c>
      <c r="B58" s="150">
        <f t="shared" si="40"/>
        <v>103.10799999999999</v>
      </c>
      <c r="C58" s="150">
        <f t="shared" si="40"/>
        <v>52.245999999999995</v>
      </c>
      <c r="D58" s="150">
        <f t="shared" si="40"/>
        <v>190.64600000000002</v>
      </c>
      <c r="E58" s="150">
        <f t="shared" si="41"/>
        <v>29.946000000000002</v>
      </c>
      <c r="F58" s="150">
        <f t="shared" si="41"/>
        <v>4.0019999999999998</v>
      </c>
      <c r="G58" s="150">
        <f t="shared" si="41"/>
        <v>35.052</v>
      </c>
      <c r="H58" s="150">
        <f t="shared" si="44"/>
        <v>0</v>
      </c>
      <c r="I58" s="150">
        <f t="shared" si="44"/>
        <v>0</v>
      </c>
      <c r="J58" s="150">
        <f t="shared" si="44"/>
        <v>0</v>
      </c>
      <c r="K58" s="150">
        <f t="shared" si="42"/>
        <v>0</v>
      </c>
      <c r="L58" s="150">
        <f t="shared" si="42"/>
        <v>0</v>
      </c>
      <c r="M58" s="150">
        <f t="shared" si="42"/>
        <v>0</v>
      </c>
      <c r="N58" s="150">
        <f t="shared" si="43"/>
        <v>0</v>
      </c>
      <c r="O58" s="150">
        <f t="shared" si="43"/>
        <v>0</v>
      </c>
      <c r="P58" s="150">
        <f t="shared" si="43"/>
        <v>0</v>
      </c>
      <c r="X58" s="135"/>
    </row>
    <row r="59" spans="1:24" ht="21.65" customHeight="1" x14ac:dyDescent="0.25">
      <c r="A59" s="141" t="s">
        <v>8</v>
      </c>
      <c r="B59" s="150">
        <f t="shared" si="40"/>
        <v>0</v>
      </c>
      <c r="C59" s="150">
        <f t="shared" si="40"/>
        <v>0</v>
      </c>
      <c r="D59" s="150">
        <f t="shared" si="40"/>
        <v>0</v>
      </c>
      <c r="E59" s="150">
        <f t="shared" si="41"/>
        <v>0</v>
      </c>
      <c r="F59" s="150">
        <f t="shared" si="41"/>
        <v>0</v>
      </c>
      <c r="G59" s="150">
        <f t="shared" si="41"/>
        <v>0</v>
      </c>
      <c r="H59" s="150">
        <f t="shared" si="44"/>
        <v>0</v>
      </c>
      <c r="I59" s="150">
        <f t="shared" si="44"/>
        <v>0</v>
      </c>
      <c r="J59" s="150">
        <f t="shared" si="44"/>
        <v>0</v>
      </c>
      <c r="K59" s="150">
        <f t="shared" si="42"/>
        <v>0</v>
      </c>
      <c r="L59" s="150">
        <f t="shared" si="42"/>
        <v>0</v>
      </c>
      <c r="M59" s="150">
        <f t="shared" si="42"/>
        <v>0</v>
      </c>
      <c r="N59" s="150">
        <f t="shared" si="43"/>
        <v>0</v>
      </c>
      <c r="O59" s="150">
        <f t="shared" si="43"/>
        <v>0</v>
      </c>
      <c r="P59" s="150">
        <f t="shared" si="43"/>
        <v>1</v>
      </c>
      <c r="S59" s="135"/>
      <c r="X59" s="135"/>
    </row>
    <row r="60" spans="1:24" ht="21.65" customHeight="1" x14ac:dyDescent="0.25">
      <c r="A60" s="141" t="s">
        <v>36</v>
      </c>
      <c r="B60" s="150">
        <f t="shared" si="40"/>
        <v>102.94200000000001</v>
      </c>
      <c r="C60" s="150">
        <f t="shared" si="40"/>
        <v>11.039</v>
      </c>
      <c r="D60" s="150">
        <f t="shared" si="40"/>
        <v>19.018999999999998</v>
      </c>
      <c r="E60" s="150">
        <f t="shared" si="41"/>
        <v>20.988</v>
      </c>
      <c r="F60" s="150">
        <f t="shared" si="41"/>
        <v>0</v>
      </c>
      <c r="G60" s="150">
        <f t="shared" si="41"/>
        <v>1.012</v>
      </c>
      <c r="H60" s="150">
        <f t="shared" si="44"/>
        <v>0</v>
      </c>
      <c r="I60" s="150">
        <f t="shared" si="44"/>
        <v>0</v>
      </c>
      <c r="J60" s="150">
        <f t="shared" si="44"/>
        <v>0</v>
      </c>
      <c r="K60" s="150">
        <f t="shared" si="42"/>
        <v>0</v>
      </c>
      <c r="L60" s="150">
        <f t="shared" si="42"/>
        <v>0</v>
      </c>
      <c r="M60" s="150">
        <f t="shared" si="42"/>
        <v>0</v>
      </c>
      <c r="N60" s="150">
        <f t="shared" si="43"/>
        <v>0</v>
      </c>
      <c r="O60" s="150">
        <f t="shared" si="43"/>
        <v>0</v>
      </c>
      <c r="P60" s="150">
        <f t="shared" si="43"/>
        <v>0</v>
      </c>
      <c r="S60" s="135"/>
      <c r="X60" s="135"/>
    </row>
    <row r="61" spans="1:24" s="136" customFormat="1" ht="21.65" customHeight="1" x14ac:dyDescent="0.3">
      <c r="A61" s="135"/>
      <c r="B61" s="135"/>
      <c r="C61" s="135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</row>
    <row r="62" spans="1:24" ht="21.65" customHeight="1" x14ac:dyDescent="0.25">
      <c r="B62" s="256" t="s">
        <v>70</v>
      </c>
      <c r="C62" s="256"/>
      <c r="D62" s="256"/>
      <c r="E62" s="256" t="s">
        <v>55</v>
      </c>
      <c r="F62" s="256"/>
      <c r="G62" s="256"/>
      <c r="H62" s="256" t="s">
        <v>73</v>
      </c>
      <c r="I62" s="256"/>
      <c r="J62" s="256"/>
      <c r="K62" s="256" t="s">
        <v>71</v>
      </c>
      <c r="L62" s="256"/>
      <c r="M62" s="256"/>
      <c r="N62" s="256" t="s">
        <v>72</v>
      </c>
      <c r="O62" s="256"/>
      <c r="P62" s="256"/>
      <c r="S62" s="135"/>
      <c r="X62" s="135"/>
    </row>
    <row r="63" spans="1:24" ht="21.65" customHeight="1" x14ac:dyDescent="0.3">
      <c r="A63" s="139" t="s">
        <v>39</v>
      </c>
      <c r="B63" s="139" t="s">
        <v>18</v>
      </c>
      <c r="C63" s="139" t="s">
        <v>19</v>
      </c>
      <c r="D63" s="139" t="s">
        <v>20</v>
      </c>
      <c r="E63" s="139" t="s">
        <v>18</v>
      </c>
      <c r="F63" s="139" t="s">
        <v>19</v>
      </c>
      <c r="G63" s="139" t="s">
        <v>20</v>
      </c>
      <c r="H63" s="139" t="s">
        <v>18</v>
      </c>
      <c r="I63" s="139" t="s">
        <v>19</v>
      </c>
      <c r="J63" s="139" t="s">
        <v>20</v>
      </c>
      <c r="K63" s="139" t="s">
        <v>18</v>
      </c>
      <c r="L63" s="139" t="s">
        <v>19</v>
      </c>
      <c r="M63" s="139" t="s">
        <v>20</v>
      </c>
      <c r="N63" s="139" t="s">
        <v>18</v>
      </c>
      <c r="O63" s="139" t="s">
        <v>19</v>
      </c>
      <c r="P63" s="139" t="s">
        <v>20</v>
      </c>
      <c r="S63" s="135"/>
      <c r="X63" s="135"/>
    </row>
    <row r="64" spans="1:24" ht="21.65" customHeight="1" x14ac:dyDescent="0.25">
      <c r="A64" s="141" t="s">
        <v>5</v>
      </c>
      <c r="B64" s="207">
        <v>0.24</v>
      </c>
      <c r="C64" s="207">
        <v>0.09</v>
      </c>
      <c r="D64" s="207">
        <v>0.67</v>
      </c>
      <c r="E64" s="207">
        <v>0.21</v>
      </c>
      <c r="F64" s="207">
        <v>0.105</v>
      </c>
      <c r="G64" s="207">
        <v>0.68500000000000005</v>
      </c>
      <c r="H64" s="176">
        <v>0.22700000000000001</v>
      </c>
      <c r="I64" s="176">
        <v>9.4E-2</v>
      </c>
      <c r="J64" s="176">
        <v>0.67900000000000005</v>
      </c>
      <c r="K64" s="176">
        <v>0.22600000000000001</v>
      </c>
      <c r="L64" s="176">
        <v>0.04</v>
      </c>
      <c r="M64" s="176">
        <v>0.73399999999999999</v>
      </c>
      <c r="N64" s="176">
        <v>0.129</v>
      </c>
      <c r="O64" s="176">
        <v>7.0000000000000001E-3</v>
      </c>
      <c r="P64" s="176">
        <v>0.86399999999999999</v>
      </c>
      <c r="S64" s="135"/>
      <c r="X64" s="135"/>
    </row>
    <row r="65" spans="1:24" ht="21.65" customHeight="1" x14ac:dyDescent="0.25">
      <c r="A65" s="141" t="s">
        <v>6</v>
      </c>
      <c r="B65" s="207"/>
      <c r="C65" s="207"/>
      <c r="D65" s="207"/>
      <c r="E65" s="207">
        <v>1</v>
      </c>
      <c r="F65" s="207"/>
      <c r="G65" s="207"/>
      <c r="H65" s="207"/>
      <c r="I65" s="207"/>
      <c r="J65" s="207"/>
      <c r="K65" s="207"/>
      <c r="L65" s="207"/>
      <c r="M65" s="207"/>
      <c r="N65" s="207"/>
      <c r="O65" s="207"/>
      <c r="P65" s="207"/>
      <c r="S65" s="135"/>
      <c r="X65" s="135"/>
    </row>
    <row r="66" spans="1:24" ht="21.65" customHeight="1" x14ac:dyDescent="0.25">
      <c r="A66" s="141" t="s">
        <v>7</v>
      </c>
      <c r="B66" s="207">
        <v>0.29799999999999999</v>
      </c>
      <c r="C66" s="207">
        <v>0.151</v>
      </c>
      <c r="D66" s="207">
        <v>0.55100000000000005</v>
      </c>
      <c r="E66" s="207">
        <v>0.434</v>
      </c>
      <c r="F66" s="207">
        <v>5.8000000000000003E-2</v>
      </c>
      <c r="G66" s="207">
        <v>0.50800000000000001</v>
      </c>
      <c r="H66" s="207"/>
      <c r="I66" s="207"/>
      <c r="J66" s="207"/>
      <c r="K66" s="207"/>
      <c r="L66" s="207"/>
      <c r="M66" s="207"/>
      <c r="N66" s="207"/>
      <c r="O66" s="207"/>
      <c r="P66" s="207"/>
      <c r="S66" s="135"/>
      <c r="X66" s="135"/>
    </row>
    <row r="67" spans="1:24" ht="21.65" customHeight="1" x14ac:dyDescent="0.3">
      <c r="A67" s="141" t="s">
        <v>8</v>
      </c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207"/>
      <c r="O67" s="207"/>
      <c r="P67" s="207">
        <v>1</v>
      </c>
    </row>
    <row r="68" spans="1:24" ht="21.65" customHeight="1" x14ac:dyDescent="0.3">
      <c r="A68" s="141" t="s">
        <v>36</v>
      </c>
      <c r="B68" s="207">
        <v>0.77400000000000002</v>
      </c>
      <c r="C68" s="207">
        <v>8.3000000000000004E-2</v>
      </c>
      <c r="D68" s="207">
        <v>0.14299999999999999</v>
      </c>
      <c r="E68" s="207">
        <v>0.95399999999999996</v>
      </c>
      <c r="F68" s="207"/>
      <c r="G68" s="207">
        <v>4.5999999999999999E-2</v>
      </c>
      <c r="H68" s="207"/>
      <c r="I68" s="207"/>
      <c r="J68" s="207"/>
      <c r="K68" s="207"/>
      <c r="L68" s="207"/>
      <c r="M68" s="207"/>
      <c r="N68" s="207"/>
      <c r="O68" s="207"/>
      <c r="P68" s="207"/>
    </row>
  </sheetData>
  <mergeCells count="33">
    <mergeCell ref="A2:O2"/>
    <mergeCell ref="A4:F4"/>
    <mergeCell ref="A21:AC21"/>
    <mergeCell ref="A22:A23"/>
    <mergeCell ref="B22:F22"/>
    <mergeCell ref="G22:K22"/>
    <mergeCell ref="L22:P22"/>
    <mergeCell ref="Q22:U22"/>
    <mergeCell ref="V22:Z22"/>
    <mergeCell ref="AA22:AC22"/>
    <mergeCell ref="H4:M4"/>
    <mergeCell ref="O4:U4"/>
    <mergeCell ref="A32:AC32"/>
    <mergeCell ref="A33:A34"/>
    <mergeCell ref="B33:F33"/>
    <mergeCell ref="G33:K33"/>
    <mergeCell ref="L33:P33"/>
    <mergeCell ref="Q33:U33"/>
    <mergeCell ref="V33:Z33"/>
    <mergeCell ref="AA33:AC33"/>
    <mergeCell ref="A45:AC45"/>
    <mergeCell ref="H46:J46"/>
    <mergeCell ref="K46:O46"/>
    <mergeCell ref="B54:D54"/>
    <mergeCell ref="E54:G54"/>
    <mergeCell ref="H54:J54"/>
    <mergeCell ref="K54:M54"/>
    <mergeCell ref="N54:P54"/>
    <mergeCell ref="B62:D62"/>
    <mergeCell ref="E62:G62"/>
    <mergeCell ref="H62:J62"/>
    <mergeCell ref="K62:M62"/>
    <mergeCell ref="N62:P62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C76"/>
  <sheetViews>
    <sheetView workbookViewId="0">
      <selection activeCell="H6" sqref="H6"/>
    </sheetView>
  </sheetViews>
  <sheetFormatPr defaultColWidth="8.90625" defaultRowHeight="13" x14ac:dyDescent="0.35"/>
  <cols>
    <col min="1" max="1" width="13.08984375" style="137" bestFit="1" customWidth="1"/>
    <col min="2" max="2" width="10.6328125" style="137" customWidth="1"/>
    <col min="3" max="3" width="10.90625" style="137" customWidth="1"/>
    <col min="4" max="4" width="8.90625" style="138"/>
    <col min="5" max="5" width="12.36328125" style="137" customWidth="1"/>
    <col min="6" max="6" width="10.36328125" style="137" customWidth="1"/>
    <col min="7" max="7" width="11" style="137" customWidth="1"/>
    <col min="8" max="8" width="8.90625" style="137"/>
    <col min="9" max="9" width="13" style="138" customWidth="1"/>
    <col min="10" max="13" width="8.90625" style="137"/>
    <col min="14" max="14" width="8.90625" style="138"/>
    <col min="15" max="18" width="8.90625" style="137"/>
    <col min="19" max="19" width="8.90625" style="138"/>
    <col min="20" max="23" width="8.90625" style="137"/>
    <col min="24" max="24" width="8.90625" style="138"/>
    <col min="25" max="27" width="8.90625" style="137"/>
    <col min="28" max="28" width="10.36328125" style="137" bestFit="1" customWidth="1"/>
    <col min="29" max="29" width="11.36328125" style="137" bestFit="1" customWidth="1"/>
    <col min="30" max="16384" width="8.90625" style="137"/>
  </cols>
  <sheetData>
    <row r="2" spans="1:24" ht="41.4" customHeight="1" x14ac:dyDescent="0.35">
      <c r="A2" s="261" t="s">
        <v>79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</row>
    <row r="3" spans="1:24" ht="27" customHeight="1" x14ac:dyDescent="0.35">
      <c r="A3" s="273"/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</row>
    <row r="4" spans="1:24" ht="26.4" customHeight="1" x14ac:dyDescent="0.35">
      <c r="A4" s="262" t="s">
        <v>11</v>
      </c>
      <c r="B4" s="262"/>
      <c r="C4" s="262"/>
      <c r="D4" s="262"/>
      <c r="E4" s="262"/>
      <c r="F4" s="262"/>
      <c r="G4" s="273"/>
      <c r="H4" s="273"/>
      <c r="I4" s="262" t="s">
        <v>30</v>
      </c>
      <c r="J4" s="262"/>
      <c r="K4" s="262"/>
      <c r="L4" s="262"/>
      <c r="M4" s="262"/>
      <c r="N4" s="262"/>
      <c r="O4" s="273"/>
    </row>
    <row r="5" spans="1:24" s="138" customFormat="1" ht="26" customHeight="1" x14ac:dyDescent="0.35">
      <c r="A5" s="199" t="s">
        <v>39</v>
      </c>
      <c r="B5" s="181" t="s">
        <v>24</v>
      </c>
      <c r="C5" s="181" t="s">
        <v>25</v>
      </c>
      <c r="D5" s="180" t="s">
        <v>32</v>
      </c>
      <c r="E5" s="181" t="s">
        <v>37</v>
      </c>
      <c r="F5" s="181" t="s">
        <v>38</v>
      </c>
      <c r="G5" s="130"/>
      <c r="H5" s="130"/>
      <c r="I5" s="200"/>
      <c r="J5" s="181" t="s">
        <v>24</v>
      </c>
      <c r="K5" s="181" t="s">
        <v>25</v>
      </c>
      <c r="L5" s="181" t="s">
        <v>32</v>
      </c>
      <c r="M5" s="181" t="s">
        <v>37</v>
      </c>
      <c r="N5" s="181" t="s">
        <v>38</v>
      </c>
    </row>
    <row r="6" spans="1:24" ht="14" x14ac:dyDescent="0.35">
      <c r="A6" s="286" t="s">
        <v>0</v>
      </c>
      <c r="B6" s="287">
        <f>B29</f>
        <v>259</v>
      </c>
      <c r="C6" s="287">
        <f>C29</f>
        <v>89</v>
      </c>
      <c r="D6" s="195">
        <f>SUM(B6:C6)</f>
        <v>348</v>
      </c>
      <c r="E6" s="288">
        <f>B6/D6</f>
        <v>0.74425287356321834</v>
      </c>
      <c r="F6" s="288">
        <f>100%-E6</f>
        <v>0.25574712643678166</v>
      </c>
      <c r="G6" s="129"/>
      <c r="H6" s="129"/>
      <c r="I6" s="286" t="s">
        <v>0</v>
      </c>
      <c r="J6" s="287">
        <f>B40</f>
        <v>408</v>
      </c>
      <c r="K6" s="287">
        <f>C40</f>
        <v>154</v>
      </c>
      <c r="L6" s="131">
        <f>SUM(J6:K6)</f>
        <v>562</v>
      </c>
      <c r="M6" s="288">
        <f>J6/L6</f>
        <v>0.72597864768683273</v>
      </c>
      <c r="N6" s="288">
        <f>100%-M6</f>
        <v>0.27402135231316727</v>
      </c>
      <c r="S6" s="137"/>
      <c r="X6" s="137"/>
    </row>
    <row r="7" spans="1:24" ht="14" x14ac:dyDescent="0.35">
      <c r="A7" s="286" t="s">
        <v>1</v>
      </c>
      <c r="B7" s="287">
        <f>G29</f>
        <v>72</v>
      </c>
      <c r="C7" s="287">
        <f>H29</f>
        <v>92</v>
      </c>
      <c r="D7" s="195">
        <f t="shared" ref="D7:D9" si="0">SUM(B7:C7)</f>
        <v>164</v>
      </c>
      <c r="E7" s="288">
        <f>B7/D7</f>
        <v>0.43902439024390244</v>
      </c>
      <c r="F7" s="288">
        <f t="shared" ref="F7:F10" si="1">100%-E7</f>
        <v>0.56097560975609762</v>
      </c>
      <c r="G7" s="129"/>
      <c r="H7" s="129"/>
      <c r="I7" s="286" t="s">
        <v>1</v>
      </c>
      <c r="J7" s="287">
        <f>G40</f>
        <v>168</v>
      </c>
      <c r="K7" s="287">
        <f>H40</f>
        <v>1214</v>
      </c>
      <c r="L7" s="131">
        <f t="shared" ref="L7:L10" si="2">SUM(J7:K7)</f>
        <v>1382</v>
      </c>
      <c r="M7" s="288">
        <f>J7/L7</f>
        <v>0.12156295224312591</v>
      </c>
      <c r="N7" s="288">
        <f t="shared" ref="N7:N10" si="3">100%-M7</f>
        <v>0.87843704775687415</v>
      </c>
      <c r="S7" s="137"/>
      <c r="X7" s="137"/>
    </row>
    <row r="8" spans="1:24" ht="14" x14ac:dyDescent="0.35">
      <c r="A8" s="286" t="s">
        <v>66</v>
      </c>
      <c r="B8" s="287">
        <f>L29</f>
        <v>1230</v>
      </c>
      <c r="C8" s="287">
        <f>M29</f>
        <v>243</v>
      </c>
      <c r="D8" s="195">
        <f t="shared" si="0"/>
        <v>1473</v>
      </c>
      <c r="E8" s="288">
        <f>B8/D8</f>
        <v>0.83503054989816705</v>
      </c>
      <c r="F8" s="288">
        <f t="shared" si="1"/>
        <v>0.16496945010183295</v>
      </c>
      <c r="G8" s="129"/>
      <c r="H8" s="129"/>
      <c r="I8" s="286" t="s">
        <v>66</v>
      </c>
      <c r="J8" s="287">
        <f>L40</f>
        <v>5361</v>
      </c>
      <c r="K8" s="287">
        <f>M40</f>
        <v>689</v>
      </c>
      <c r="L8" s="131">
        <f t="shared" si="2"/>
        <v>6050</v>
      </c>
      <c r="M8" s="288">
        <f>J8/L8</f>
        <v>0.8861157024793388</v>
      </c>
      <c r="N8" s="288">
        <f t="shared" si="3"/>
        <v>0.1138842975206612</v>
      </c>
      <c r="S8" s="137"/>
      <c r="X8" s="137"/>
    </row>
    <row r="9" spans="1:24" ht="14" x14ac:dyDescent="0.35">
      <c r="A9" s="289" t="s">
        <v>67</v>
      </c>
      <c r="B9" s="287">
        <f>Q29</f>
        <v>1445</v>
      </c>
      <c r="C9" s="287">
        <f>R29</f>
        <v>4288</v>
      </c>
      <c r="D9" s="195">
        <f t="shared" si="0"/>
        <v>5733</v>
      </c>
      <c r="E9" s="288">
        <f>B9/D9</f>
        <v>0.25204953776382349</v>
      </c>
      <c r="F9" s="288">
        <f t="shared" si="1"/>
        <v>0.74795046223617656</v>
      </c>
      <c r="G9" s="129"/>
      <c r="H9" s="129"/>
      <c r="I9" s="289" t="s">
        <v>67</v>
      </c>
      <c r="J9" s="287">
        <f>Q40</f>
        <v>41081</v>
      </c>
      <c r="K9" s="287">
        <f>R40</f>
        <v>5125</v>
      </c>
      <c r="L9" s="131">
        <f t="shared" si="2"/>
        <v>46206</v>
      </c>
      <c r="M9" s="288">
        <f>J9/L9</f>
        <v>0.88908366878760337</v>
      </c>
      <c r="N9" s="288">
        <f t="shared" si="3"/>
        <v>0.11091633121239663</v>
      </c>
      <c r="S9" s="137"/>
      <c r="X9" s="137"/>
    </row>
    <row r="10" spans="1:24" ht="14" x14ac:dyDescent="0.35">
      <c r="A10" s="290" t="s">
        <v>68</v>
      </c>
      <c r="B10" s="291">
        <f>V29</f>
        <v>3699</v>
      </c>
      <c r="C10" s="291">
        <f>W29</f>
        <v>968</v>
      </c>
      <c r="D10" s="195">
        <f>SUM(B10:C10)</f>
        <v>4667</v>
      </c>
      <c r="E10" s="288">
        <f>B10/D10</f>
        <v>0.79258624383972576</v>
      </c>
      <c r="F10" s="288">
        <f t="shared" si="1"/>
        <v>0.20741375616027424</v>
      </c>
      <c r="G10" s="129"/>
      <c r="H10" s="129"/>
      <c r="I10" s="290" t="s">
        <v>68</v>
      </c>
      <c r="J10" s="287">
        <f>V40</f>
        <v>11908</v>
      </c>
      <c r="K10" s="287">
        <f>W40</f>
        <v>1045</v>
      </c>
      <c r="L10" s="131">
        <f t="shared" si="2"/>
        <v>12953</v>
      </c>
      <c r="M10" s="288">
        <f>J10/L10</f>
        <v>0.9193237087933297</v>
      </c>
      <c r="N10" s="288">
        <f t="shared" si="3"/>
        <v>8.0676291206670303E-2</v>
      </c>
      <c r="S10" s="137"/>
      <c r="X10" s="137"/>
    </row>
    <row r="11" spans="1:24" ht="27" customHeight="1" x14ac:dyDescent="0.35">
      <c r="A11" s="274"/>
      <c r="B11" s="275"/>
      <c r="D11" s="276">
        <f>SUM(D6:D10)</f>
        <v>12385</v>
      </c>
      <c r="E11" s="194"/>
      <c r="F11" s="194"/>
      <c r="G11" s="129"/>
      <c r="H11" s="129"/>
      <c r="I11" s="194"/>
      <c r="J11" s="194"/>
      <c r="K11" s="129"/>
      <c r="L11" s="277">
        <f>SUM(L6:L10)</f>
        <v>67153</v>
      </c>
      <c r="M11" s="194"/>
      <c r="N11" s="194"/>
      <c r="S11" s="137"/>
      <c r="X11" s="137"/>
    </row>
    <row r="12" spans="1:24" ht="14" x14ac:dyDescent="0.35">
      <c r="A12" s="194" t="s">
        <v>39</v>
      </c>
      <c r="B12" s="195" t="s">
        <v>24</v>
      </c>
      <c r="C12" s="131" t="s">
        <v>25</v>
      </c>
      <c r="D12" s="181" t="s">
        <v>32</v>
      </c>
      <c r="E12" s="181" t="s">
        <v>37</v>
      </c>
      <c r="F12" s="181" t="s">
        <v>38</v>
      </c>
      <c r="G12" s="129"/>
      <c r="H12" s="129"/>
      <c r="I12" s="194"/>
      <c r="J12" s="131" t="s">
        <v>24</v>
      </c>
      <c r="K12" s="131" t="s">
        <v>25</v>
      </c>
      <c r="L12" s="181" t="s">
        <v>32</v>
      </c>
      <c r="M12" s="181" t="s">
        <v>37</v>
      </c>
      <c r="N12" s="181" t="s">
        <v>38</v>
      </c>
      <c r="S12" s="137"/>
      <c r="X12" s="137"/>
    </row>
    <row r="13" spans="1:24" ht="14" x14ac:dyDescent="0.35">
      <c r="A13" s="194" t="s">
        <v>5</v>
      </c>
      <c r="B13" s="291">
        <f>AA24</f>
        <v>6156</v>
      </c>
      <c r="C13" s="291">
        <f>AB24</f>
        <v>5633</v>
      </c>
      <c r="D13" s="131">
        <v>11789</v>
      </c>
      <c r="E13" s="288">
        <f>B13/D13</f>
        <v>0.52218169480023746</v>
      </c>
      <c r="F13" s="288">
        <f>100%-E13</f>
        <v>0.47781830519976254</v>
      </c>
      <c r="G13" s="129"/>
      <c r="H13" s="129"/>
      <c r="I13" s="194" t="s">
        <v>5</v>
      </c>
      <c r="J13" s="287">
        <f>AA35</f>
        <v>55247</v>
      </c>
      <c r="K13" s="287">
        <f>AB35</f>
        <v>8225</v>
      </c>
      <c r="L13" s="131">
        <f>SUM(J13:K13)</f>
        <v>63472</v>
      </c>
      <c r="M13" s="288">
        <f>J13/L13</f>
        <v>0.87041530123519029</v>
      </c>
      <c r="N13" s="288">
        <f>100%-M13</f>
        <v>0.12958469876480971</v>
      </c>
      <c r="S13" s="137"/>
      <c r="X13" s="137"/>
    </row>
    <row r="14" spans="1:24" ht="14" x14ac:dyDescent="0.35">
      <c r="A14" s="194" t="s">
        <v>6</v>
      </c>
      <c r="B14" s="291">
        <f t="shared" ref="B14:C17" si="4">AA25</f>
        <v>0</v>
      </c>
      <c r="C14" s="291">
        <f t="shared" si="4"/>
        <v>0</v>
      </c>
      <c r="D14" s="131">
        <v>0</v>
      </c>
      <c r="E14" s="288" t="e">
        <f>B14/D14</f>
        <v>#DIV/0!</v>
      </c>
      <c r="F14" s="288" t="e">
        <f>100%-E14</f>
        <v>#DIV/0!</v>
      </c>
      <c r="G14" s="129"/>
      <c r="H14" s="129"/>
      <c r="I14" s="194" t="s">
        <v>6</v>
      </c>
      <c r="J14" s="287">
        <f t="shared" ref="J14:K17" si="5">AA36</f>
        <v>0</v>
      </c>
      <c r="K14" s="287">
        <f t="shared" si="5"/>
        <v>0</v>
      </c>
      <c r="L14" s="131">
        <f t="shared" ref="L14:L17" si="6">SUM(J14:K14)</f>
        <v>0</v>
      </c>
      <c r="M14" s="288" t="e">
        <f>J14/L14</f>
        <v>#DIV/0!</v>
      </c>
      <c r="N14" s="288" t="e">
        <f t="shared" ref="N14:N17" si="7">100%-M14</f>
        <v>#DIV/0!</v>
      </c>
      <c r="S14" s="137"/>
      <c r="X14" s="137"/>
    </row>
    <row r="15" spans="1:24" ht="14" x14ac:dyDescent="0.35">
      <c r="A15" s="194" t="s">
        <v>7</v>
      </c>
      <c r="B15" s="291">
        <f t="shared" si="4"/>
        <v>172</v>
      </c>
      <c r="C15" s="291">
        <f t="shared" si="4"/>
        <v>1</v>
      </c>
      <c r="D15" s="131">
        <v>173</v>
      </c>
      <c r="E15" s="288">
        <f>B15/D15</f>
        <v>0.9942196531791907</v>
      </c>
      <c r="F15" s="288">
        <f>100%-E15</f>
        <v>5.7803468208093012E-3</v>
      </c>
      <c r="G15" s="129"/>
      <c r="H15" s="129"/>
      <c r="I15" s="194" t="s">
        <v>7</v>
      </c>
      <c r="J15" s="287">
        <f t="shared" si="5"/>
        <v>274</v>
      </c>
      <c r="K15" s="287">
        <f t="shared" si="5"/>
        <v>0</v>
      </c>
      <c r="L15" s="131">
        <f t="shared" si="6"/>
        <v>274</v>
      </c>
      <c r="M15" s="288">
        <f>J15/L15</f>
        <v>1</v>
      </c>
      <c r="N15" s="288">
        <f t="shared" si="7"/>
        <v>0</v>
      </c>
      <c r="S15" s="137"/>
      <c r="X15" s="137"/>
    </row>
    <row r="16" spans="1:24" ht="14" x14ac:dyDescent="0.35">
      <c r="A16" s="194" t="s">
        <v>8</v>
      </c>
      <c r="B16" s="291">
        <f t="shared" si="4"/>
        <v>272</v>
      </c>
      <c r="C16" s="291">
        <f t="shared" si="4"/>
        <v>0</v>
      </c>
      <c r="D16" s="131">
        <v>272</v>
      </c>
      <c r="E16" s="288">
        <f>B16/D16</f>
        <v>1</v>
      </c>
      <c r="F16" s="288">
        <f>100%-E16</f>
        <v>0</v>
      </c>
      <c r="G16" s="129"/>
      <c r="H16" s="129"/>
      <c r="I16" s="194" t="s">
        <v>8</v>
      </c>
      <c r="J16" s="287">
        <f t="shared" si="5"/>
        <v>3208</v>
      </c>
      <c r="K16" s="287">
        <f t="shared" si="5"/>
        <v>0</v>
      </c>
      <c r="L16" s="131">
        <f t="shared" si="6"/>
        <v>3208</v>
      </c>
      <c r="M16" s="288">
        <f>J16/L16</f>
        <v>1</v>
      </c>
      <c r="N16" s="288">
        <f t="shared" si="7"/>
        <v>0</v>
      </c>
      <c r="S16" s="137"/>
      <c r="X16" s="137"/>
    </row>
    <row r="17" spans="1:29" ht="14" x14ac:dyDescent="0.35">
      <c r="A17" s="194" t="s">
        <v>36</v>
      </c>
      <c r="B17" s="291">
        <f t="shared" si="4"/>
        <v>105</v>
      </c>
      <c r="C17" s="291">
        <f t="shared" si="4"/>
        <v>46</v>
      </c>
      <c r="D17" s="131">
        <v>151</v>
      </c>
      <c r="E17" s="288">
        <f>B17/D17</f>
        <v>0.69536423841059603</v>
      </c>
      <c r="F17" s="288">
        <f>100%-E17</f>
        <v>0.30463576158940397</v>
      </c>
      <c r="G17" s="129"/>
      <c r="H17" s="129"/>
      <c r="I17" s="194" t="s">
        <v>36</v>
      </c>
      <c r="J17" s="287">
        <f t="shared" si="5"/>
        <v>197</v>
      </c>
      <c r="K17" s="287">
        <f t="shared" si="5"/>
        <v>2</v>
      </c>
      <c r="L17" s="131">
        <f t="shared" si="6"/>
        <v>199</v>
      </c>
      <c r="M17" s="288">
        <f>J17/L17</f>
        <v>0.98994974874371855</v>
      </c>
      <c r="N17" s="288">
        <f t="shared" si="7"/>
        <v>1.0050251256281451E-2</v>
      </c>
      <c r="S17" s="137"/>
      <c r="X17" s="137"/>
    </row>
    <row r="18" spans="1:29" ht="29" customHeight="1" x14ac:dyDescent="0.35">
      <c r="A18" s="129"/>
      <c r="B18" s="129"/>
      <c r="D18" s="278">
        <f>SUM(D13:D17)</f>
        <v>12385</v>
      </c>
      <c r="E18" s="129"/>
      <c r="F18" s="129"/>
      <c r="G18" s="129"/>
      <c r="H18" s="129"/>
      <c r="I18" s="279"/>
      <c r="J18" s="129"/>
      <c r="K18" s="129"/>
      <c r="L18" s="278">
        <f>SUM(L13:L17)</f>
        <v>67153</v>
      </c>
      <c r="M18" s="129"/>
      <c r="N18" s="279"/>
      <c r="S18" s="280"/>
      <c r="X18" s="280"/>
    </row>
    <row r="19" spans="1:29" ht="32" customHeight="1" x14ac:dyDescent="0.35">
      <c r="D19" s="292">
        <f>D11-D18</f>
        <v>0</v>
      </c>
      <c r="L19" s="292">
        <f>L11-L18</f>
        <v>0</v>
      </c>
    </row>
    <row r="20" spans="1:29" ht="32" customHeight="1" x14ac:dyDescent="0.35">
      <c r="C20" s="293"/>
      <c r="L20" s="293"/>
    </row>
    <row r="21" spans="1:29" ht="46" customHeight="1" x14ac:dyDescent="0.35">
      <c r="A21" s="255" t="s">
        <v>75</v>
      </c>
      <c r="B21" s="255"/>
      <c r="C21" s="255"/>
      <c r="D21" s="255"/>
      <c r="E21" s="255"/>
      <c r="F21" s="255"/>
      <c r="G21" s="255"/>
      <c r="H21" s="255"/>
      <c r="I21" s="255"/>
      <c r="J21" s="255"/>
      <c r="K21" s="255"/>
      <c r="L21" s="255"/>
      <c r="M21" s="255"/>
      <c r="N21" s="255"/>
      <c r="O21" s="255"/>
      <c r="P21" s="255"/>
      <c r="Q21" s="255"/>
      <c r="R21" s="255"/>
      <c r="S21" s="255"/>
      <c r="T21" s="255"/>
      <c r="U21" s="255"/>
      <c r="V21" s="255"/>
      <c r="W21" s="255"/>
      <c r="X21" s="255"/>
      <c r="Y21" s="255"/>
      <c r="Z21" s="255"/>
      <c r="AA21" s="255"/>
      <c r="AB21" s="255"/>
      <c r="AC21" s="255"/>
    </row>
    <row r="22" spans="1:29" ht="23" customHeight="1" x14ac:dyDescent="0.35">
      <c r="A22" s="257" t="s">
        <v>39</v>
      </c>
      <c r="B22" s="256" t="s">
        <v>70</v>
      </c>
      <c r="C22" s="256"/>
      <c r="D22" s="256"/>
      <c r="E22" s="256"/>
      <c r="F22" s="256"/>
      <c r="G22" s="256" t="s">
        <v>55</v>
      </c>
      <c r="H22" s="256"/>
      <c r="I22" s="256"/>
      <c r="J22" s="256"/>
      <c r="K22" s="256"/>
      <c r="L22" s="256" t="s">
        <v>73</v>
      </c>
      <c r="M22" s="256"/>
      <c r="N22" s="256"/>
      <c r="O22" s="256"/>
      <c r="P22" s="256"/>
      <c r="Q22" s="256" t="s">
        <v>71</v>
      </c>
      <c r="R22" s="256"/>
      <c r="S22" s="256"/>
      <c r="T22" s="256"/>
      <c r="U22" s="256"/>
      <c r="V22" s="256" t="s">
        <v>72</v>
      </c>
      <c r="W22" s="256"/>
      <c r="X22" s="256"/>
      <c r="Y22" s="256"/>
      <c r="Z22" s="256"/>
      <c r="AA22" s="259" t="s">
        <v>74</v>
      </c>
      <c r="AB22" s="260"/>
      <c r="AC22" s="260"/>
    </row>
    <row r="23" spans="1:29" x14ac:dyDescent="0.35">
      <c r="A23" s="258"/>
      <c r="B23" s="155" t="s">
        <v>24</v>
      </c>
      <c r="C23" s="156" t="s">
        <v>25</v>
      </c>
      <c r="D23" s="157" t="s">
        <v>69</v>
      </c>
      <c r="E23" s="157" t="s">
        <v>24</v>
      </c>
      <c r="F23" s="157" t="s">
        <v>25</v>
      </c>
      <c r="G23" s="155" t="s">
        <v>24</v>
      </c>
      <c r="H23" s="156" t="s">
        <v>25</v>
      </c>
      <c r="I23" s="157" t="s">
        <v>69</v>
      </c>
      <c r="J23" s="157" t="s">
        <v>24</v>
      </c>
      <c r="K23" s="157" t="s">
        <v>25</v>
      </c>
      <c r="L23" s="155" t="s">
        <v>24</v>
      </c>
      <c r="M23" s="156" t="s">
        <v>25</v>
      </c>
      <c r="N23" s="157" t="s">
        <v>69</v>
      </c>
      <c r="O23" s="157" t="s">
        <v>24</v>
      </c>
      <c r="P23" s="157" t="s">
        <v>25</v>
      </c>
      <c r="Q23" s="155" t="s">
        <v>24</v>
      </c>
      <c r="R23" s="156" t="s">
        <v>25</v>
      </c>
      <c r="S23" s="157" t="s">
        <v>69</v>
      </c>
      <c r="T23" s="157" t="s">
        <v>24</v>
      </c>
      <c r="U23" s="157" t="s">
        <v>25</v>
      </c>
      <c r="V23" s="155" t="s">
        <v>24</v>
      </c>
      <c r="W23" s="156" t="s">
        <v>25</v>
      </c>
      <c r="X23" s="157" t="s">
        <v>69</v>
      </c>
      <c r="Y23" s="157" t="s">
        <v>24</v>
      </c>
      <c r="Z23" s="157" t="s">
        <v>25</v>
      </c>
      <c r="AA23" s="215" t="s">
        <v>24</v>
      </c>
      <c r="AB23" s="215" t="s">
        <v>25</v>
      </c>
      <c r="AC23" s="215" t="s">
        <v>69</v>
      </c>
    </row>
    <row r="24" spans="1:29" x14ac:dyDescent="0.35">
      <c r="A24" s="174" t="s">
        <v>5</v>
      </c>
      <c r="B24" s="294">
        <v>54</v>
      </c>
      <c r="C24" s="295">
        <v>50</v>
      </c>
      <c r="D24" s="215">
        <f>SUM(B24:C24)</f>
        <v>104</v>
      </c>
      <c r="E24" s="296">
        <f t="shared" ref="E24:F28" si="8">B24/SUM($B24:$C24)</f>
        <v>0.51923076923076927</v>
      </c>
      <c r="F24" s="296">
        <f t="shared" si="8"/>
        <v>0.48076923076923078</v>
      </c>
      <c r="G24" s="294">
        <v>0</v>
      </c>
      <c r="H24" s="295">
        <v>84</v>
      </c>
      <c r="I24" s="215">
        <f>SUM(G24:H24)</f>
        <v>84</v>
      </c>
      <c r="J24" s="296">
        <f t="shared" ref="J24:K28" si="9">G24/SUM($G24:$H24)</f>
        <v>0</v>
      </c>
      <c r="K24" s="296">
        <f t="shared" si="9"/>
        <v>1</v>
      </c>
      <c r="L24" s="294">
        <v>1230</v>
      </c>
      <c r="M24" s="295">
        <v>243</v>
      </c>
      <c r="N24" s="215">
        <f>SUM(L24:M24)</f>
        <v>1473</v>
      </c>
      <c r="O24" s="296">
        <f>L24/SUM(L24:M24)</f>
        <v>0.83503054989816705</v>
      </c>
      <c r="P24" s="296">
        <f>M24/SUM(L24:M24)</f>
        <v>0.164969450101833</v>
      </c>
      <c r="Q24" s="294">
        <f>1445</f>
        <v>1445</v>
      </c>
      <c r="R24" s="295">
        <f>4288</f>
        <v>4288</v>
      </c>
      <c r="S24" s="215">
        <f>SUM(Q24:R24)</f>
        <v>5733</v>
      </c>
      <c r="T24" s="296">
        <f>Q24/SUM(Q24:R24)</f>
        <v>0.25204953776382349</v>
      </c>
      <c r="U24" s="296">
        <f>R24/SUM(Q24:R24)</f>
        <v>0.74795046223617656</v>
      </c>
      <c r="V24" s="294">
        <v>3427</v>
      </c>
      <c r="W24" s="295">
        <v>968</v>
      </c>
      <c r="X24" s="215">
        <f>SUM(V24:W24)</f>
        <v>4395</v>
      </c>
      <c r="Y24" s="296">
        <f>V24/SUM(V24:W24)</f>
        <v>0.77974971558589301</v>
      </c>
      <c r="Z24" s="296">
        <f>W24/SUM(V24:W24)</f>
        <v>0.22025028441410693</v>
      </c>
      <c r="AA24" s="271">
        <f t="shared" ref="AA24:AB28" si="10">B24+G24+L24+Q24+V24</f>
        <v>6156</v>
      </c>
      <c r="AB24" s="271">
        <f t="shared" si="10"/>
        <v>5633</v>
      </c>
      <c r="AC24" s="215">
        <f>SUM(AA24:AB24)</f>
        <v>11789</v>
      </c>
    </row>
    <row r="25" spans="1:29" x14ac:dyDescent="0.35">
      <c r="A25" s="149" t="s">
        <v>6</v>
      </c>
      <c r="B25" s="294"/>
      <c r="C25" s="295"/>
      <c r="D25" s="215">
        <f t="shared" ref="D25:D28" si="11">SUM(B25:C25)</f>
        <v>0</v>
      </c>
      <c r="E25" s="296" t="e">
        <f t="shared" si="8"/>
        <v>#DIV/0!</v>
      </c>
      <c r="F25" s="296" t="e">
        <f t="shared" si="8"/>
        <v>#DIV/0!</v>
      </c>
      <c r="G25" s="294"/>
      <c r="H25" s="295"/>
      <c r="I25" s="215">
        <f t="shared" ref="I25:I28" si="12">SUM(G25:H25)</f>
        <v>0</v>
      </c>
      <c r="J25" s="296" t="e">
        <f t="shared" si="9"/>
        <v>#DIV/0!</v>
      </c>
      <c r="K25" s="296" t="e">
        <f t="shared" si="9"/>
        <v>#DIV/0!</v>
      </c>
      <c r="L25" s="294">
        <v>0</v>
      </c>
      <c r="M25" s="295">
        <v>0</v>
      </c>
      <c r="N25" s="215">
        <f t="shared" ref="N25:N28" si="13">SUM(L25:M25)</f>
        <v>0</v>
      </c>
      <c r="O25" s="296" t="e">
        <f t="shared" ref="O25:O28" si="14">L25/SUM(L25:M25)</f>
        <v>#DIV/0!</v>
      </c>
      <c r="P25" s="296" t="e">
        <f t="shared" ref="P25:P28" si="15">M25/SUM(L25:M25)</f>
        <v>#DIV/0!</v>
      </c>
      <c r="Q25" s="294">
        <v>0</v>
      </c>
      <c r="R25" s="295">
        <v>0</v>
      </c>
      <c r="S25" s="215">
        <f t="shared" ref="S25:S28" si="16">SUM(Q25:R25)</f>
        <v>0</v>
      </c>
      <c r="T25" s="296" t="e">
        <f t="shared" ref="T25:T28" si="17">Q25/SUM(Q25:R25)</f>
        <v>#DIV/0!</v>
      </c>
      <c r="U25" s="296" t="e">
        <f t="shared" ref="U25:U28" si="18">R25/SUM(Q25:R25)</f>
        <v>#DIV/0!</v>
      </c>
      <c r="V25" s="294"/>
      <c r="W25" s="295"/>
      <c r="X25" s="215">
        <f t="shared" ref="X25:X28" si="19">SUM(V25:W25)</f>
        <v>0</v>
      </c>
      <c r="Y25" s="296" t="e">
        <f t="shared" ref="Y25:Y28" si="20">V25/SUM(V25:W25)</f>
        <v>#DIV/0!</v>
      </c>
      <c r="Z25" s="296" t="e">
        <f t="shared" ref="Z25:Z28" si="21">W25/SUM(V25:W25)</f>
        <v>#DIV/0!</v>
      </c>
      <c r="AA25" s="271">
        <f t="shared" si="10"/>
        <v>0</v>
      </c>
      <c r="AB25" s="271">
        <f t="shared" si="10"/>
        <v>0</v>
      </c>
      <c r="AC25" s="215">
        <f t="shared" ref="AC25:AC28" si="22">SUM(AA25:AB25)</f>
        <v>0</v>
      </c>
    </row>
    <row r="26" spans="1:29" x14ac:dyDescent="0.35">
      <c r="A26" s="174" t="s">
        <v>7</v>
      </c>
      <c r="B26" s="297">
        <v>115</v>
      </c>
      <c r="C26" s="295">
        <v>1</v>
      </c>
      <c r="D26" s="215">
        <f t="shared" si="11"/>
        <v>116</v>
      </c>
      <c r="E26" s="296">
        <f t="shared" si="8"/>
        <v>0.99137931034482762</v>
      </c>
      <c r="F26" s="296">
        <f t="shared" si="8"/>
        <v>8.6206896551724137E-3</v>
      </c>
      <c r="G26" s="297">
        <v>57</v>
      </c>
      <c r="H26" s="295">
        <v>0</v>
      </c>
      <c r="I26" s="215">
        <f t="shared" si="12"/>
        <v>57</v>
      </c>
      <c r="J26" s="296">
        <f t="shared" si="9"/>
        <v>1</v>
      </c>
      <c r="K26" s="296">
        <f t="shared" si="9"/>
        <v>0</v>
      </c>
      <c r="L26" s="297">
        <v>0</v>
      </c>
      <c r="M26" s="295">
        <v>0</v>
      </c>
      <c r="N26" s="215">
        <f t="shared" si="13"/>
        <v>0</v>
      </c>
      <c r="O26" s="296" t="e">
        <f t="shared" si="14"/>
        <v>#DIV/0!</v>
      </c>
      <c r="P26" s="296" t="e">
        <f t="shared" si="15"/>
        <v>#DIV/0!</v>
      </c>
      <c r="Q26" s="297">
        <v>0</v>
      </c>
      <c r="R26" s="295">
        <v>0</v>
      </c>
      <c r="S26" s="215">
        <f t="shared" si="16"/>
        <v>0</v>
      </c>
      <c r="T26" s="296" t="e">
        <f t="shared" si="17"/>
        <v>#DIV/0!</v>
      </c>
      <c r="U26" s="296" t="e">
        <f t="shared" si="18"/>
        <v>#DIV/0!</v>
      </c>
      <c r="V26" s="297"/>
      <c r="W26" s="295"/>
      <c r="X26" s="215">
        <f t="shared" si="19"/>
        <v>0</v>
      </c>
      <c r="Y26" s="296" t="e">
        <f t="shared" si="20"/>
        <v>#DIV/0!</v>
      </c>
      <c r="Z26" s="296" t="e">
        <f t="shared" si="21"/>
        <v>#DIV/0!</v>
      </c>
      <c r="AA26" s="271">
        <f t="shared" si="10"/>
        <v>172</v>
      </c>
      <c r="AB26" s="271">
        <f t="shared" si="10"/>
        <v>1</v>
      </c>
      <c r="AC26" s="215">
        <f t="shared" si="22"/>
        <v>173</v>
      </c>
    </row>
    <row r="27" spans="1:29" x14ac:dyDescent="0.35">
      <c r="A27" s="174" t="s">
        <v>8</v>
      </c>
      <c r="B27" s="294"/>
      <c r="C27" s="295"/>
      <c r="D27" s="215">
        <f t="shared" si="11"/>
        <v>0</v>
      </c>
      <c r="E27" s="296" t="e">
        <f t="shared" si="8"/>
        <v>#DIV/0!</v>
      </c>
      <c r="F27" s="296" t="e">
        <f t="shared" si="8"/>
        <v>#DIV/0!</v>
      </c>
      <c r="G27" s="294"/>
      <c r="H27" s="295"/>
      <c r="I27" s="215">
        <f t="shared" si="12"/>
        <v>0</v>
      </c>
      <c r="J27" s="296" t="e">
        <f t="shared" si="9"/>
        <v>#DIV/0!</v>
      </c>
      <c r="K27" s="296" t="e">
        <f t="shared" si="9"/>
        <v>#DIV/0!</v>
      </c>
      <c r="L27" s="294">
        <v>0</v>
      </c>
      <c r="M27" s="295">
        <v>0</v>
      </c>
      <c r="N27" s="215">
        <f t="shared" si="13"/>
        <v>0</v>
      </c>
      <c r="O27" s="296" t="e">
        <f t="shared" si="14"/>
        <v>#DIV/0!</v>
      </c>
      <c r="P27" s="296" t="e">
        <f t="shared" si="15"/>
        <v>#DIV/0!</v>
      </c>
      <c r="Q27" s="294">
        <v>0</v>
      </c>
      <c r="R27" s="295">
        <v>0</v>
      </c>
      <c r="S27" s="215">
        <f t="shared" si="16"/>
        <v>0</v>
      </c>
      <c r="T27" s="296" t="e">
        <f t="shared" si="17"/>
        <v>#DIV/0!</v>
      </c>
      <c r="U27" s="296" t="e">
        <f t="shared" si="18"/>
        <v>#DIV/0!</v>
      </c>
      <c r="V27" s="294">
        <v>272</v>
      </c>
      <c r="W27" s="295">
        <v>0</v>
      </c>
      <c r="X27" s="215">
        <f t="shared" si="19"/>
        <v>272</v>
      </c>
      <c r="Y27" s="296">
        <f t="shared" si="20"/>
        <v>1</v>
      </c>
      <c r="Z27" s="296">
        <f t="shared" si="21"/>
        <v>0</v>
      </c>
      <c r="AA27" s="271">
        <f t="shared" si="10"/>
        <v>272</v>
      </c>
      <c r="AB27" s="271">
        <f t="shared" si="10"/>
        <v>0</v>
      </c>
      <c r="AC27" s="215">
        <f t="shared" si="22"/>
        <v>272</v>
      </c>
    </row>
    <row r="28" spans="1:29" x14ac:dyDescent="0.35">
      <c r="A28" s="149" t="s">
        <v>36</v>
      </c>
      <c r="B28" s="298">
        <v>90</v>
      </c>
      <c r="C28" s="299">
        <v>38</v>
      </c>
      <c r="D28" s="215">
        <f t="shared" si="11"/>
        <v>128</v>
      </c>
      <c r="E28" s="296">
        <f t="shared" si="8"/>
        <v>0.703125</v>
      </c>
      <c r="F28" s="296">
        <f t="shared" si="8"/>
        <v>0.296875</v>
      </c>
      <c r="G28" s="298">
        <f>72-G26</f>
        <v>15</v>
      </c>
      <c r="H28" s="299">
        <f>92-H24</f>
        <v>8</v>
      </c>
      <c r="I28" s="215">
        <f t="shared" si="12"/>
        <v>23</v>
      </c>
      <c r="J28" s="296">
        <f t="shared" si="9"/>
        <v>0.65217391304347827</v>
      </c>
      <c r="K28" s="296">
        <f t="shared" si="9"/>
        <v>0.34782608695652173</v>
      </c>
      <c r="L28" s="298">
        <v>0</v>
      </c>
      <c r="M28" s="299">
        <v>0</v>
      </c>
      <c r="N28" s="215">
        <f t="shared" si="13"/>
        <v>0</v>
      </c>
      <c r="O28" s="296" t="e">
        <f t="shared" si="14"/>
        <v>#DIV/0!</v>
      </c>
      <c r="P28" s="296" t="e">
        <f t="shared" si="15"/>
        <v>#DIV/0!</v>
      </c>
      <c r="Q28" s="298">
        <v>0</v>
      </c>
      <c r="R28" s="299">
        <v>0</v>
      </c>
      <c r="S28" s="215">
        <f t="shared" si="16"/>
        <v>0</v>
      </c>
      <c r="T28" s="296" t="e">
        <f t="shared" si="17"/>
        <v>#DIV/0!</v>
      </c>
      <c r="U28" s="296" t="e">
        <f t="shared" si="18"/>
        <v>#DIV/0!</v>
      </c>
      <c r="V28" s="298"/>
      <c r="W28" s="299"/>
      <c r="X28" s="215">
        <f t="shared" si="19"/>
        <v>0</v>
      </c>
      <c r="Y28" s="296" t="e">
        <f t="shared" si="20"/>
        <v>#DIV/0!</v>
      </c>
      <c r="Z28" s="296" t="e">
        <f t="shared" si="21"/>
        <v>#DIV/0!</v>
      </c>
      <c r="AA28" s="271">
        <f t="shared" si="10"/>
        <v>105</v>
      </c>
      <c r="AB28" s="271">
        <f t="shared" si="10"/>
        <v>46</v>
      </c>
      <c r="AC28" s="215">
        <f t="shared" si="22"/>
        <v>151</v>
      </c>
    </row>
    <row r="29" spans="1:29" x14ac:dyDescent="0.35">
      <c r="A29" s="217"/>
      <c r="B29" s="271">
        <f>SUM(B24:B28)</f>
        <v>259</v>
      </c>
      <c r="C29" s="271">
        <f>SUM(C24:C28)</f>
        <v>89</v>
      </c>
      <c r="D29" s="300"/>
      <c r="E29" s="301"/>
      <c r="F29" s="301"/>
      <c r="G29" s="271">
        <f>SUM(G24:G28)</f>
        <v>72</v>
      </c>
      <c r="H29" s="271">
        <f>SUM(H24:H28)</f>
        <v>92</v>
      </c>
      <c r="I29" s="300"/>
      <c r="J29" s="301"/>
      <c r="K29" s="301"/>
      <c r="L29" s="271">
        <f>SUM(L24:L28)</f>
        <v>1230</v>
      </c>
      <c r="M29" s="271">
        <f>SUM(M24:M28)</f>
        <v>243</v>
      </c>
      <c r="N29" s="300"/>
      <c r="O29" s="301"/>
      <c r="P29" s="301"/>
      <c r="Q29" s="271">
        <f>SUM(Q24:Q28)</f>
        <v>1445</v>
      </c>
      <c r="R29" s="271">
        <f>SUM(R24:R28)</f>
        <v>4288</v>
      </c>
      <c r="S29" s="300"/>
      <c r="T29" s="301"/>
      <c r="U29" s="301"/>
      <c r="V29" s="271">
        <f>SUM(V24:V28)</f>
        <v>3699</v>
      </c>
      <c r="W29" s="271">
        <f>SUM(W24:W28)</f>
        <v>968</v>
      </c>
      <c r="X29" s="300"/>
      <c r="Y29" s="301"/>
      <c r="Z29" s="301"/>
      <c r="AA29" s="301"/>
      <c r="AB29" s="301"/>
      <c r="AC29" s="301"/>
    </row>
    <row r="30" spans="1:29" s="285" customFormat="1" ht="39" x14ac:dyDescent="0.35">
      <c r="A30" s="281" t="s">
        <v>77</v>
      </c>
      <c r="B30" s="282">
        <f>B29/SUM(B29:C29)</f>
        <v>0.74425287356321834</v>
      </c>
      <c r="C30" s="282">
        <f>C29/SUM(B29:C29)</f>
        <v>0.2557471264367816</v>
      </c>
      <c r="D30" s="283"/>
      <c r="E30" s="284"/>
      <c r="F30" s="284"/>
      <c r="G30" s="282">
        <f>G29/SUM(G29:H29)</f>
        <v>0.43902439024390244</v>
      </c>
      <c r="H30" s="282">
        <f>H29/SUM(G29:H29)</f>
        <v>0.56097560975609762</v>
      </c>
      <c r="I30" s="283"/>
      <c r="J30" s="284"/>
      <c r="K30" s="284"/>
      <c r="L30" s="282">
        <f>L29/SUM(L29:M29)</f>
        <v>0.83503054989816705</v>
      </c>
      <c r="M30" s="282">
        <f>M29/SUM(L29:M29)</f>
        <v>0.164969450101833</v>
      </c>
      <c r="N30" s="283"/>
      <c r="O30" s="284"/>
      <c r="P30" s="284"/>
      <c r="Q30" s="282">
        <f>Q29/SUM(Q29:R29)</f>
        <v>0.25204953776382349</v>
      </c>
      <c r="R30" s="282">
        <f>R29/SUM(Q29:R29)</f>
        <v>0.74795046223617656</v>
      </c>
      <c r="S30" s="283"/>
      <c r="T30" s="284"/>
      <c r="U30" s="284"/>
      <c r="V30" s="282">
        <f>V29/SUM(V29:W29)</f>
        <v>0.79258624383972576</v>
      </c>
      <c r="W30" s="282">
        <f>W29/SUM(V29:W29)</f>
        <v>0.20741375616027427</v>
      </c>
      <c r="X30" s="283"/>
      <c r="Y30" s="284"/>
      <c r="Z30" s="284"/>
      <c r="AA30" s="284"/>
      <c r="AB30" s="284"/>
      <c r="AC30" s="284"/>
    </row>
    <row r="31" spans="1:29" x14ac:dyDescent="0.35">
      <c r="A31" s="300"/>
      <c r="B31" s="302"/>
      <c r="C31" s="302"/>
      <c r="D31" s="302"/>
      <c r="E31" s="300"/>
      <c r="F31" s="300"/>
      <c r="G31" s="302"/>
      <c r="H31" s="302"/>
      <c r="I31" s="302"/>
      <c r="J31" s="300"/>
      <c r="K31" s="300"/>
      <c r="L31" s="302"/>
      <c r="M31" s="302"/>
      <c r="N31" s="302"/>
      <c r="O31" s="300"/>
      <c r="P31" s="300"/>
      <c r="Q31" s="302"/>
      <c r="R31" s="302"/>
      <c r="S31" s="302"/>
      <c r="T31" s="300"/>
      <c r="U31" s="300"/>
      <c r="V31" s="302"/>
      <c r="W31" s="302"/>
      <c r="X31" s="302"/>
      <c r="Y31" s="300"/>
      <c r="Z31" s="300"/>
      <c r="AA31" s="300"/>
      <c r="AB31" s="300"/>
      <c r="AC31" s="300"/>
    </row>
    <row r="32" spans="1:29" ht="42.65" customHeight="1" x14ac:dyDescent="0.35">
      <c r="A32" s="255" t="s">
        <v>76</v>
      </c>
      <c r="B32" s="255"/>
      <c r="C32" s="255"/>
      <c r="D32" s="255"/>
      <c r="E32" s="255"/>
      <c r="F32" s="255"/>
      <c r="G32" s="255"/>
      <c r="H32" s="255"/>
      <c r="I32" s="255"/>
      <c r="J32" s="255"/>
      <c r="K32" s="255"/>
      <c r="L32" s="255"/>
      <c r="M32" s="255"/>
      <c r="N32" s="255"/>
      <c r="O32" s="255"/>
      <c r="P32" s="255"/>
      <c r="Q32" s="255"/>
      <c r="R32" s="255"/>
      <c r="S32" s="255"/>
      <c r="T32" s="255"/>
      <c r="U32" s="255"/>
      <c r="V32" s="255"/>
      <c r="W32" s="255"/>
      <c r="X32" s="255"/>
      <c r="Y32" s="255"/>
      <c r="Z32" s="255"/>
      <c r="AA32" s="255"/>
      <c r="AB32" s="255"/>
      <c r="AC32" s="255"/>
    </row>
    <row r="33" spans="1:29" ht="20.399999999999999" customHeight="1" x14ac:dyDescent="0.35">
      <c r="A33" s="257" t="s">
        <v>39</v>
      </c>
      <c r="B33" s="256" t="s">
        <v>80</v>
      </c>
      <c r="C33" s="256"/>
      <c r="D33" s="256"/>
      <c r="E33" s="256"/>
      <c r="F33" s="256"/>
      <c r="G33" s="256" t="s">
        <v>55</v>
      </c>
      <c r="H33" s="256"/>
      <c r="I33" s="256"/>
      <c r="J33" s="256"/>
      <c r="K33" s="256"/>
      <c r="L33" s="256" t="s">
        <v>73</v>
      </c>
      <c r="M33" s="256"/>
      <c r="N33" s="256"/>
      <c r="O33" s="256"/>
      <c r="P33" s="256"/>
      <c r="Q33" s="256" t="s">
        <v>71</v>
      </c>
      <c r="R33" s="256"/>
      <c r="S33" s="256"/>
      <c r="T33" s="256"/>
      <c r="U33" s="256"/>
      <c r="V33" s="256" t="s">
        <v>72</v>
      </c>
      <c r="W33" s="256"/>
      <c r="X33" s="256"/>
      <c r="Y33" s="256"/>
      <c r="Z33" s="256"/>
      <c r="AA33" s="259" t="s">
        <v>74</v>
      </c>
      <c r="AB33" s="260"/>
      <c r="AC33" s="260"/>
    </row>
    <row r="34" spans="1:29" ht="20.399999999999999" customHeight="1" x14ac:dyDescent="0.35">
      <c r="A34" s="258"/>
      <c r="B34" s="155" t="s">
        <v>24</v>
      </c>
      <c r="C34" s="156" t="s">
        <v>25</v>
      </c>
      <c r="D34" s="157" t="s">
        <v>69</v>
      </c>
      <c r="E34" s="157" t="s">
        <v>24</v>
      </c>
      <c r="F34" s="157" t="s">
        <v>25</v>
      </c>
      <c r="G34" s="155" t="s">
        <v>24</v>
      </c>
      <c r="H34" s="156" t="s">
        <v>25</v>
      </c>
      <c r="I34" s="157" t="s">
        <v>69</v>
      </c>
      <c r="J34" s="157" t="s">
        <v>24</v>
      </c>
      <c r="K34" s="157" t="s">
        <v>25</v>
      </c>
      <c r="L34" s="155" t="s">
        <v>24</v>
      </c>
      <c r="M34" s="156" t="s">
        <v>25</v>
      </c>
      <c r="N34" s="157" t="s">
        <v>69</v>
      </c>
      <c r="O34" s="157" t="s">
        <v>24</v>
      </c>
      <c r="P34" s="157" t="s">
        <v>25</v>
      </c>
      <c r="Q34" s="155" t="s">
        <v>24</v>
      </c>
      <c r="R34" s="156" t="s">
        <v>25</v>
      </c>
      <c r="S34" s="157" t="s">
        <v>69</v>
      </c>
      <c r="T34" s="157" t="s">
        <v>24</v>
      </c>
      <c r="U34" s="157" t="s">
        <v>25</v>
      </c>
      <c r="V34" s="155" t="s">
        <v>24</v>
      </c>
      <c r="W34" s="156" t="s">
        <v>25</v>
      </c>
      <c r="X34" s="157" t="s">
        <v>69</v>
      </c>
      <c r="Y34" s="157" t="s">
        <v>24</v>
      </c>
      <c r="Z34" s="157" t="s">
        <v>25</v>
      </c>
      <c r="AA34" s="215" t="s">
        <v>24</v>
      </c>
      <c r="AB34" s="215" t="s">
        <v>25</v>
      </c>
      <c r="AC34" s="215" t="s">
        <v>69</v>
      </c>
    </row>
    <row r="35" spans="1:29" x14ac:dyDescent="0.35">
      <c r="A35" s="174" t="s">
        <v>5</v>
      </c>
      <c r="B35" s="294">
        <v>105</v>
      </c>
      <c r="C35" s="295">
        <v>152</v>
      </c>
      <c r="D35" s="215">
        <f>SUM(B35:C35)</f>
        <v>257</v>
      </c>
      <c r="E35" s="296">
        <f t="shared" ref="E35:F39" si="23">B35/SUM($B35:$C35)</f>
        <v>0.40856031128404668</v>
      </c>
      <c r="F35" s="296">
        <f t="shared" si="23"/>
        <v>0.59143968871595332</v>
      </c>
      <c r="G35" s="294"/>
      <c r="H35" s="295">
        <v>1214</v>
      </c>
      <c r="I35" s="215">
        <f>SUM(G35:H35)</f>
        <v>1214</v>
      </c>
      <c r="J35" s="296">
        <f t="shared" ref="J35:K39" si="24">G35/SUM($G35:$H35)</f>
        <v>0</v>
      </c>
      <c r="K35" s="296">
        <f t="shared" si="24"/>
        <v>1</v>
      </c>
      <c r="L35" s="294">
        <v>5361</v>
      </c>
      <c r="M35" s="295">
        <v>689</v>
      </c>
      <c r="N35" s="215">
        <f>SUM(L35:M35)</f>
        <v>6050</v>
      </c>
      <c r="O35" s="296">
        <f>L35/SUM(L35:M35)</f>
        <v>0.8861157024793388</v>
      </c>
      <c r="P35" s="296">
        <f>M35/SUM(L35:M35)</f>
        <v>0.11388429752066116</v>
      </c>
      <c r="Q35" s="294">
        <v>41081</v>
      </c>
      <c r="R35" s="295">
        <v>5125</v>
      </c>
      <c r="S35" s="215">
        <f>SUM(Q35:R35)</f>
        <v>46206</v>
      </c>
      <c r="T35" s="296">
        <f>Q35/SUM(Q35:R35)</f>
        <v>0.88908366878760337</v>
      </c>
      <c r="U35" s="296">
        <f>R35/SUM(Q35:R35)</f>
        <v>0.11091633121239666</v>
      </c>
      <c r="V35" s="294">
        <v>8700</v>
      </c>
      <c r="W35" s="295">
        <v>1045</v>
      </c>
      <c r="X35" s="215">
        <f>SUM(V35:W35)</f>
        <v>9745</v>
      </c>
      <c r="Y35" s="296">
        <f>V35/SUM(V35:W35)</f>
        <v>0.89276552077988713</v>
      </c>
      <c r="Z35" s="296">
        <f>W35/SUM(V35:W35)</f>
        <v>0.10723447922011288</v>
      </c>
      <c r="AA35" s="215">
        <f t="shared" ref="AA35:AB39" si="25">B35+G35+L35+Q35+V35</f>
        <v>55247</v>
      </c>
      <c r="AB35" s="303">
        <f t="shared" si="25"/>
        <v>8225</v>
      </c>
      <c r="AC35" s="303">
        <f>SUM(AA35:AB35)</f>
        <v>63472</v>
      </c>
    </row>
    <row r="36" spans="1:29" x14ac:dyDescent="0.35">
      <c r="A36" s="149" t="s">
        <v>6</v>
      </c>
      <c r="B36" s="294"/>
      <c r="C36" s="295"/>
      <c r="D36" s="215">
        <f t="shared" ref="D36:D39" si="26">SUM(B36:C36)</f>
        <v>0</v>
      </c>
      <c r="E36" s="296" t="e">
        <f t="shared" si="23"/>
        <v>#DIV/0!</v>
      </c>
      <c r="F36" s="296" t="e">
        <f t="shared" si="23"/>
        <v>#DIV/0!</v>
      </c>
      <c r="G36" s="294"/>
      <c r="H36" s="295"/>
      <c r="I36" s="215">
        <f t="shared" ref="I36:I39" si="27">SUM(G36:H36)</f>
        <v>0</v>
      </c>
      <c r="J36" s="296" t="e">
        <f t="shared" si="24"/>
        <v>#DIV/0!</v>
      </c>
      <c r="K36" s="296" t="e">
        <f t="shared" si="24"/>
        <v>#DIV/0!</v>
      </c>
      <c r="L36" s="294"/>
      <c r="M36" s="295"/>
      <c r="N36" s="215">
        <f t="shared" ref="N36:N39" si="28">SUM(L36:M36)</f>
        <v>0</v>
      </c>
      <c r="O36" s="296" t="e">
        <f t="shared" ref="O36:O39" si="29">L36/SUM(L36:M36)</f>
        <v>#DIV/0!</v>
      </c>
      <c r="P36" s="296" t="e">
        <f t="shared" ref="P36:P39" si="30">M36/SUM(L36:M36)</f>
        <v>#DIV/0!</v>
      </c>
      <c r="Q36" s="294"/>
      <c r="R36" s="295"/>
      <c r="S36" s="215">
        <f t="shared" ref="S36:S39" si="31">SUM(Q36:R36)</f>
        <v>0</v>
      </c>
      <c r="T36" s="296" t="e">
        <f t="shared" ref="T36:T39" si="32">Q36/SUM(Q36:R36)</f>
        <v>#DIV/0!</v>
      </c>
      <c r="U36" s="296" t="e">
        <f t="shared" ref="U36:U39" si="33">R36/SUM(Q36:R36)</f>
        <v>#DIV/0!</v>
      </c>
      <c r="V36" s="294"/>
      <c r="W36" s="295"/>
      <c r="X36" s="215">
        <f t="shared" ref="X36:X39" si="34">SUM(V36:W36)</f>
        <v>0</v>
      </c>
      <c r="Y36" s="296" t="e">
        <f t="shared" ref="Y36:Y39" si="35">V36/SUM(V36:W36)</f>
        <v>#DIV/0!</v>
      </c>
      <c r="Z36" s="296" t="e">
        <f t="shared" ref="Z36:Z39" si="36">W36/SUM(V36:W36)</f>
        <v>#DIV/0!</v>
      </c>
      <c r="AA36" s="215">
        <f t="shared" si="25"/>
        <v>0</v>
      </c>
      <c r="AB36" s="303">
        <f t="shared" si="25"/>
        <v>0</v>
      </c>
      <c r="AC36" s="303">
        <f t="shared" ref="AC36:AC39" si="37">SUM(AA36:AB36)</f>
        <v>0</v>
      </c>
    </row>
    <row r="37" spans="1:29" x14ac:dyDescent="0.35">
      <c r="A37" s="174" t="s">
        <v>7</v>
      </c>
      <c r="B37" s="297">
        <v>192</v>
      </c>
      <c r="C37" s="295"/>
      <c r="D37" s="215">
        <f t="shared" si="26"/>
        <v>192</v>
      </c>
      <c r="E37" s="296">
        <f t="shared" si="23"/>
        <v>1</v>
      </c>
      <c r="F37" s="296">
        <f t="shared" si="23"/>
        <v>0</v>
      </c>
      <c r="G37" s="297">
        <v>82</v>
      </c>
      <c r="H37" s="295"/>
      <c r="I37" s="215">
        <f t="shared" si="27"/>
        <v>82</v>
      </c>
      <c r="J37" s="296">
        <f t="shared" si="24"/>
        <v>1</v>
      </c>
      <c r="K37" s="296">
        <f t="shared" si="24"/>
        <v>0</v>
      </c>
      <c r="L37" s="297"/>
      <c r="M37" s="295"/>
      <c r="N37" s="215">
        <f t="shared" si="28"/>
        <v>0</v>
      </c>
      <c r="O37" s="296" t="e">
        <f t="shared" si="29"/>
        <v>#DIV/0!</v>
      </c>
      <c r="P37" s="296" t="e">
        <f t="shared" si="30"/>
        <v>#DIV/0!</v>
      </c>
      <c r="Q37" s="297"/>
      <c r="R37" s="295"/>
      <c r="S37" s="215">
        <f t="shared" si="31"/>
        <v>0</v>
      </c>
      <c r="T37" s="296" t="e">
        <f t="shared" si="32"/>
        <v>#DIV/0!</v>
      </c>
      <c r="U37" s="296" t="e">
        <f t="shared" si="33"/>
        <v>#DIV/0!</v>
      </c>
      <c r="V37" s="297"/>
      <c r="W37" s="295"/>
      <c r="X37" s="215">
        <f t="shared" si="34"/>
        <v>0</v>
      </c>
      <c r="Y37" s="296" t="e">
        <f t="shared" si="35"/>
        <v>#DIV/0!</v>
      </c>
      <c r="Z37" s="296" t="e">
        <f t="shared" si="36"/>
        <v>#DIV/0!</v>
      </c>
      <c r="AA37" s="215">
        <f t="shared" si="25"/>
        <v>274</v>
      </c>
      <c r="AB37" s="303">
        <f t="shared" si="25"/>
        <v>0</v>
      </c>
      <c r="AC37" s="303">
        <f t="shared" si="37"/>
        <v>274</v>
      </c>
    </row>
    <row r="38" spans="1:29" x14ac:dyDescent="0.35">
      <c r="A38" s="174" t="s">
        <v>8</v>
      </c>
      <c r="B38" s="294"/>
      <c r="C38" s="295"/>
      <c r="D38" s="215">
        <f t="shared" si="26"/>
        <v>0</v>
      </c>
      <c r="E38" s="296" t="e">
        <f t="shared" si="23"/>
        <v>#DIV/0!</v>
      </c>
      <c r="F38" s="296" t="e">
        <f t="shared" si="23"/>
        <v>#DIV/0!</v>
      </c>
      <c r="G38" s="294"/>
      <c r="H38" s="295"/>
      <c r="I38" s="215">
        <f t="shared" si="27"/>
        <v>0</v>
      </c>
      <c r="J38" s="296" t="e">
        <f t="shared" si="24"/>
        <v>#DIV/0!</v>
      </c>
      <c r="K38" s="296" t="e">
        <f t="shared" si="24"/>
        <v>#DIV/0!</v>
      </c>
      <c r="L38" s="294"/>
      <c r="M38" s="295"/>
      <c r="N38" s="215">
        <f t="shared" si="28"/>
        <v>0</v>
      </c>
      <c r="O38" s="296" t="e">
        <f t="shared" si="29"/>
        <v>#DIV/0!</v>
      </c>
      <c r="P38" s="296" t="e">
        <f t="shared" si="30"/>
        <v>#DIV/0!</v>
      </c>
      <c r="Q38" s="294"/>
      <c r="R38" s="295"/>
      <c r="S38" s="215">
        <f t="shared" si="31"/>
        <v>0</v>
      </c>
      <c r="T38" s="296" t="e">
        <f t="shared" si="32"/>
        <v>#DIV/0!</v>
      </c>
      <c r="U38" s="296" t="e">
        <f t="shared" si="33"/>
        <v>#DIV/0!</v>
      </c>
      <c r="V38" s="294">
        <v>3208</v>
      </c>
      <c r="W38" s="295"/>
      <c r="X38" s="215">
        <f t="shared" si="34"/>
        <v>3208</v>
      </c>
      <c r="Y38" s="296">
        <f t="shared" si="35"/>
        <v>1</v>
      </c>
      <c r="Z38" s="296">
        <f t="shared" si="36"/>
        <v>0</v>
      </c>
      <c r="AA38" s="215">
        <f t="shared" si="25"/>
        <v>3208</v>
      </c>
      <c r="AB38" s="303">
        <f t="shared" si="25"/>
        <v>0</v>
      </c>
      <c r="AC38" s="303">
        <f t="shared" si="37"/>
        <v>3208</v>
      </c>
    </row>
    <row r="39" spans="1:29" x14ac:dyDescent="0.35">
      <c r="A39" s="149" t="s">
        <v>36</v>
      </c>
      <c r="B39" s="298">
        <v>111</v>
      </c>
      <c r="C39" s="299">
        <v>2</v>
      </c>
      <c r="D39" s="215">
        <f t="shared" si="26"/>
        <v>113</v>
      </c>
      <c r="E39" s="296">
        <f t="shared" si="23"/>
        <v>0.98230088495575218</v>
      </c>
      <c r="F39" s="296">
        <f t="shared" si="23"/>
        <v>1.7699115044247787E-2</v>
      </c>
      <c r="G39" s="298">
        <v>86</v>
      </c>
      <c r="H39" s="299"/>
      <c r="I39" s="215">
        <f t="shared" si="27"/>
        <v>86</v>
      </c>
      <c r="J39" s="296">
        <f t="shared" si="24"/>
        <v>1</v>
      </c>
      <c r="K39" s="296">
        <f t="shared" si="24"/>
        <v>0</v>
      </c>
      <c r="L39" s="298"/>
      <c r="M39" s="299"/>
      <c r="N39" s="215">
        <f t="shared" si="28"/>
        <v>0</v>
      </c>
      <c r="O39" s="296" t="e">
        <f t="shared" si="29"/>
        <v>#DIV/0!</v>
      </c>
      <c r="P39" s="296" t="e">
        <f t="shared" si="30"/>
        <v>#DIV/0!</v>
      </c>
      <c r="Q39" s="298"/>
      <c r="R39" s="299"/>
      <c r="S39" s="215">
        <f t="shared" si="31"/>
        <v>0</v>
      </c>
      <c r="T39" s="296" t="e">
        <f t="shared" si="32"/>
        <v>#DIV/0!</v>
      </c>
      <c r="U39" s="296" t="e">
        <f t="shared" si="33"/>
        <v>#DIV/0!</v>
      </c>
      <c r="V39" s="298"/>
      <c r="W39" s="299"/>
      <c r="X39" s="215">
        <f t="shared" si="34"/>
        <v>0</v>
      </c>
      <c r="Y39" s="296" t="e">
        <f t="shared" si="35"/>
        <v>#DIV/0!</v>
      </c>
      <c r="Z39" s="296" t="e">
        <f t="shared" si="36"/>
        <v>#DIV/0!</v>
      </c>
      <c r="AA39" s="215">
        <f t="shared" si="25"/>
        <v>197</v>
      </c>
      <c r="AB39" s="303">
        <f t="shared" si="25"/>
        <v>2</v>
      </c>
      <c r="AC39" s="303">
        <f t="shared" si="37"/>
        <v>199</v>
      </c>
    </row>
    <row r="40" spans="1:29" x14ac:dyDescent="0.35">
      <c r="A40" s="138"/>
      <c r="B40" s="271">
        <f>SUM(B35:B39)</f>
        <v>408</v>
      </c>
      <c r="C40" s="271">
        <f>SUM(C35:C39)</f>
        <v>154</v>
      </c>
      <c r="D40" s="300"/>
      <c r="E40" s="301"/>
      <c r="F40" s="301"/>
      <c r="G40" s="271">
        <f>SUM(G35:G39)</f>
        <v>168</v>
      </c>
      <c r="H40" s="271">
        <f>SUM(H35:H39)</f>
        <v>1214</v>
      </c>
      <c r="I40" s="300"/>
      <c r="J40" s="301"/>
      <c r="K40" s="301"/>
      <c r="L40" s="271">
        <f>SUM(L35:L39)</f>
        <v>5361</v>
      </c>
      <c r="M40" s="271">
        <f>SUM(M35:M39)</f>
        <v>689</v>
      </c>
      <c r="N40" s="300"/>
      <c r="O40" s="301"/>
      <c r="P40" s="301"/>
      <c r="Q40" s="271">
        <f>SUM(Q35:Q39)</f>
        <v>41081</v>
      </c>
      <c r="R40" s="271">
        <f>SUM(R35:R39)</f>
        <v>5125</v>
      </c>
      <c r="S40" s="300"/>
      <c r="T40" s="301"/>
      <c r="U40" s="301"/>
      <c r="V40" s="271">
        <f>SUM(V35:V39)</f>
        <v>11908</v>
      </c>
      <c r="W40" s="271">
        <f>SUM(W35:W39)</f>
        <v>1045</v>
      </c>
      <c r="X40" s="300"/>
      <c r="Y40" s="301"/>
      <c r="Z40" s="301"/>
      <c r="AA40" s="300"/>
      <c r="AB40" s="301"/>
      <c r="AC40" s="301"/>
    </row>
    <row r="41" spans="1:29" s="285" customFormat="1" ht="39" x14ac:dyDescent="0.35">
      <c r="A41" s="281" t="s">
        <v>77</v>
      </c>
      <c r="B41" s="282">
        <f>B40/SUM(B40:C40)</f>
        <v>0.72597864768683273</v>
      </c>
      <c r="C41" s="282">
        <f>C40/SUM(B40:C40)</f>
        <v>0.27402135231316727</v>
      </c>
      <c r="D41" s="283"/>
      <c r="E41" s="280"/>
      <c r="F41" s="280"/>
      <c r="G41" s="282">
        <f>G40/SUM(G40:H40)</f>
        <v>0.12156295224312591</v>
      </c>
      <c r="H41" s="282">
        <f>H40/SUM(G40:H40)</f>
        <v>0.87843704775687415</v>
      </c>
      <c r="I41" s="283"/>
      <c r="J41" s="280"/>
      <c r="K41" s="280"/>
      <c r="L41" s="282">
        <f>L40/SUM(L40:M40)</f>
        <v>0.8861157024793388</v>
      </c>
      <c r="M41" s="282">
        <f>M40/SUM(L40:M40)</f>
        <v>0.11388429752066116</v>
      </c>
      <c r="N41" s="283"/>
      <c r="O41" s="280"/>
      <c r="P41" s="280"/>
      <c r="Q41" s="282">
        <f>Q40/SUM(Q40:R40)</f>
        <v>0.88908366878760337</v>
      </c>
      <c r="R41" s="282">
        <f>R40/SUM(Q40:R40)</f>
        <v>0.11091633121239666</v>
      </c>
      <c r="S41" s="283"/>
      <c r="T41" s="280"/>
      <c r="U41" s="280"/>
      <c r="V41" s="282">
        <f>V40/SUM(V40:W40)</f>
        <v>0.9193237087933297</v>
      </c>
      <c r="W41" s="282">
        <f>W40/SUM(V40:W40)</f>
        <v>8.0676291206670275E-2</v>
      </c>
      <c r="X41" s="283"/>
      <c r="Y41" s="280"/>
      <c r="Z41" s="280"/>
      <c r="AA41" s="280"/>
      <c r="AB41" s="280"/>
      <c r="AC41" s="280"/>
    </row>
    <row r="45" spans="1:29" ht="41" customHeight="1" x14ac:dyDescent="0.35">
      <c r="A45" s="255" t="s">
        <v>78</v>
      </c>
      <c r="B45" s="255"/>
      <c r="C45" s="255"/>
      <c r="D45" s="255"/>
      <c r="E45" s="255"/>
      <c r="F45" s="255"/>
      <c r="G45" s="255"/>
      <c r="H45" s="255"/>
      <c r="I45" s="255"/>
      <c r="J45" s="255"/>
      <c r="K45" s="255"/>
      <c r="L45" s="255"/>
      <c r="M45" s="255"/>
      <c r="N45" s="255"/>
      <c r="O45" s="255"/>
      <c r="P45" s="255"/>
      <c r="Q45" s="255"/>
      <c r="R45" s="255"/>
      <c r="S45" s="255"/>
      <c r="T45" s="255"/>
      <c r="U45" s="255"/>
      <c r="V45" s="255"/>
      <c r="W45" s="255"/>
      <c r="X45" s="255"/>
      <c r="Y45" s="255"/>
      <c r="Z45" s="255"/>
      <c r="AA45" s="255"/>
      <c r="AB45" s="255"/>
      <c r="AC45" s="255"/>
    </row>
    <row r="46" spans="1:29" ht="15" customHeight="1" x14ac:dyDescent="0.35">
      <c r="B46" s="301"/>
      <c r="C46" s="301"/>
      <c r="D46" s="301"/>
      <c r="E46" s="301"/>
      <c r="F46" s="301"/>
      <c r="G46" s="301"/>
      <c r="H46" s="254"/>
      <c r="I46" s="254"/>
      <c r="J46" s="254"/>
      <c r="K46" s="254"/>
      <c r="L46" s="254"/>
      <c r="M46" s="254"/>
      <c r="N46" s="254"/>
      <c r="O46" s="254"/>
      <c r="S46" s="137"/>
      <c r="X46" s="137"/>
    </row>
    <row r="47" spans="1:29" ht="25" x14ac:dyDescent="0.35">
      <c r="B47" s="149" t="s">
        <v>70</v>
      </c>
      <c r="C47" s="328" t="s">
        <v>55</v>
      </c>
      <c r="D47" s="149" t="s">
        <v>73</v>
      </c>
      <c r="E47" s="328" t="s">
        <v>81</v>
      </c>
      <c r="F47" s="329" t="s">
        <v>72</v>
      </c>
      <c r="G47" s="326"/>
      <c r="H47" s="330" t="s">
        <v>70</v>
      </c>
      <c r="I47" s="331" t="s">
        <v>55</v>
      </c>
      <c r="J47" s="170" t="s">
        <v>73</v>
      </c>
      <c r="K47" s="331" t="s">
        <v>81</v>
      </c>
      <c r="L47" s="170" t="s">
        <v>72</v>
      </c>
      <c r="N47" s="137"/>
      <c r="S47" s="137"/>
      <c r="X47" s="137"/>
    </row>
    <row r="48" spans="1:29" ht="12.5" x14ac:dyDescent="0.35">
      <c r="A48" s="149" t="s">
        <v>40</v>
      </c>
      <c r="B48" s="176">
        <v>0.39200000000000002</v>
      </c>
      <c r="C48" s="323">
        <v>0.32</v>
      </c>
      <c r="D48" s="176">
        <v>0.41299999999999998</v>
      </c>
      <c r="E48" s="323">
        <v>0.34399999999999997</v>
      </c>
      <c r="F48" s="177">
        <v>0.14199999999999999</v>
      </c>
      <c r="G48" s="327" t="s">
        <v>40</v>
      </c>
      <c r="H48" s="324">
        <f>B48*$D$6</f>
        <v>136.416</v>
      </c>
      <c r="I48" s="315">
        <f>C48*$D$7</f>
        <v>52.480000000000004</v>
      </c>
      <c r="J48" s="173">
        <f>D48*$D$8</f>
        <v>608.34899999999993</v>
      </c>
      <c r="K48" s="315">
        <f>E48*$D$9</f>
        <v>1972.1519999999998</v>
      </c>
      <c r="L48" s="173">
        <f>F48*$D$10</f>
        <v>662.71399999999994</v>
      </c>
      <c r="N48" s="137"/>
      <c r="S48" s="137"/>
      <c r="X48" s="137"/>
    </row>
    <row r="49" spans="1:24" ht="12.5" x14ac:dyDescent="0.35">
      <c r="A49" s="149" t="s">
        <v>41</v>
      </c>
      <c r="B49" s="176">
        <v>0.11600000000000001</v>
      </c>
      <c r="C49" s="323">
        <v>8.2000000000000003E-2</v>
      </c>
      <c r="D49" s="176">
        <v>4.9000000000000002E-2</v>
      </c>
      <c r="E49" s="323">
        <v>1.4E-2</v>
      </c>
      <c r="F49" s="177">
        <v>0.13300000000000001</v>
      </c>
      <c r="G49" s="327" t="s">
        <v>41</v>
      </c>
      <c r="H49" s="325">
        <f>B49*$D$6</f>
        <v>40.368000000000002</v>
      </c>
      <c r="I49" s="316">
        <f>C49*$D$7</f>
        <v>13.448</v>
      </c>
      <c r="J49" s="171">
        <f>D49*$D$8</f>
        <v>72.177000000000007</v>
      </c>
      <c r="K49" s="316">
        <f>E49*$D$9</f>
        <v>80.262</v>
      </c>
      <c r="L49" s="171">
        <f>F49*$D$10</f>
        <v>620.71100000000001</v>
      </c>
      <c r="N49" s="137"/>
      <c r="S49" s="137"/>
      <c r="X49" s="137"/>
    </row>
    <row r="50" spans="1:24" ht="12.5" x14ac:dyDescent="0.35">
      <c r="A50" s="149" t="s">
        <v>42</v>
      </c>
      <c r="B50" s="176">
        <v>0.49199999999999999</v>
      </c>
      <c r="C50" s="323">
        <v>0.59799999999999998</v>
      </c>
      <c r="D50" s="176">
        <v>0.53800000000000003</v>
      </c>
      <c r="E50" s="323">
        <v>0.64200000000000002</v>
      </c>
      <c r="F50" s="177">
        <v>0.72499999999999998</v>
      </c>
      <c r="G50" s="327" t="s">
        <v>42</v>
      </c>
      <c r="H50" s="325">
        <f>B50*$D$6</f>
        <v>171.21600000000001</v>
      </c>
      <c r="I50" s="316">
        <f>C50*$D$7</f>
        <v>98.072000000000003</v>
      </c>
      <c r="J50" s="171">
        <f>D50*$D$8</f>
        <v>792.47400000000005</v>
      </c>
      <c r="K50" s="316">
        <f>E50*$D$9</f>
        <v>3680.5860000000002</v>
      </c>
      <c r="L50" s="171">
        <f>F50*$D$10</f>
        <v>3383.5749999999998</v>
      </c>
      <c r="N50" s="137"/>
      <c r="S50" s="137"/>
      <c r="X50" s="137"/>
    </row>
    <row r="51" spans="1:24" ht="12.5" x14ac:dyDescent="0.35">
      <c r="D51" s="137"/>
      <c r="I51" s="137"/>
      <c r="N51" s="137"/>
      <c r="S51" s="137"/>
      <c r="X51" s="137"/>
    </row>
    <row r="52" spans="1:24" ht="24" customHeight="1" x14ac:dyDescent="0.35">
      <c r="A52" s="174"/>
      <c r="B52" s="311" t="s">
        <v>70</v>
      </c>
      <c r="C52" s="311"/>
      <c r="D52" s="311"/>
      <c r="E52" s="312" t="s">
        <v>55</v>
      </c>
      <c r="F52" s="312"/>
      <c r="G52" s="312"/>
      <c r="H52" s="311" t="s">
        <v>73</v>
      </c>
      <c r="I52" s="311"/>
      <c r="J52" s="311"/>
      <c r="K52" s="312" t="s">
        <v>71</v>
      </c>
      <c r="L52" s="312"/>
      <c r="M52" s="312"/>
      <c r="N52" s="311" t="s">
        <v>72</v>
      </c>
      <c r="O52" s="311"/>
      <c r="P52" s="311"/>
      <c r="S52" s="137"/>
      <c r="X52" s="137"/>
    </row>
    <row r="53" spans="1:24" s="138" customFormat="1" x14ac:dyDescent="0.35">
      <c r="A53" s="307" t="s">
        <v>39</v>
      </c>
      <c r="B53" s="215" t="s">
        <v>18</v>
      </c>
      <c r="C53" s="215" t="s">
        <v>19</v>
      </c>
      <c r="D53" s="215" t="s">
        <v>20</v>
      </c>
      <c r="E53" s="313" t="s">
        <v>18</v>
      </c>
      <c r="F53" s="313" t="s">
        <v>19</v>
      </c>
      <c r="G53" s="313" t="s">
        <v>20</v>
      </c>
      <c r="H53" s="215" t="s">
        <v>18</v>
      </c>
      <c r="I53" s="215" t="s">
        <v>19</v>
      </c>
      <c r="J53" s="215" t="s">
        <v>20</v>
      </c>
      <c r="K53" s="313" t="s">
        <v>18</v>
      </c>
      <c r="L53" s="313" t="s">
        <v>19</v>
      </c>
      <c r="M53" s="313" t="s">
        <v>20</v>
      </c>
      <c r="N53" s="215" t="s">
        <v>18</v>
      </c>
      <c r="O53" s="215" t="s">
        <v>19</v>
      </c>
      <c r="P53" s="215" t="s">
        <v>20</v>
      </c>
    </row>
    <row r="54" spans="1:24" ht="12.5" x14ac:dyDescent="0.35">
      <c r="A54" s="310" t="s">
        <v>5</v>
      </c>
      <c r="B54" s="272">
        <f>B62*$D24</f>
        <v>24.751999999999999</v>
      </c>
      <c r="C54" s="272">
        <f t="shared" ref="B54:D58" si="38">C62*$D24</f>
        <v>2.496</v>
      </c>
      <c r="D54" s="272">
        <f t="shared" si="38"/>
        <v>76.751999999999995</v>
      </c>
      <c r="E54" s="314">
        <f t="shared" ref="E54:G58" si="39">E62*$I24</f>
        <v>16.548000000000002</v>
      </c>
      <c r="F54" s="314">
        <f t="shared" si="39"/>
        <v>1.008</v>
      </c>
      <c r="G54" s="314">
        <f t="shared" si="39"/>
        <v>66.444000000000003</v>
      </c>
      <c r="H54" s="272">
        <f>H62*$N24</f>
        <v>608.34899999999993</v>
      </c>
      <c r="I54" s="272">
        <f>I62*$N24</f>
        <v>72.177000000000007</v>
      </c>
      <c r="J54" s="272">
        <f>J62*$N24</f>
        <v>792.47400000000005</v>
      </c>
      <c r="K54" s="314">
        <f t="shared" ref="H54:M58" si="40">K62*$S24</f>
        <v>1954.9530000000002</v>
      </c>
      <c r="L54" s="314">
        <f t="shared" si="40"/>
        <v>80.262</v>
      </c>
      <c r="M54" s="314">
        <f t="shared" si="40"/>
        <v>3697.7850000000003</v>
      </c>
      <c r="N54" s="272">
        <f t="shared" ref="N54:P58" si="41">N62*$X24</f>
        <v>509.82000000000005</v>
      </c>
      <c r="O54" s="272">
        <f t="shared" si="41"/>
        <v>628.4849999999999</v>
      </c>
      <c r="P54" s="272">
        <f t="shared" si="41"/>
        <v>3256.6950000000002</v>
      </c>
      <c r="S54" s="137"/>
      <c r="X54" s="137"/>
    </row>
    <row r="55" spans="1:24" ht="12.5" x14ac:dyDescent="0.35">
      <c r="A55" s="310" t="s">
        <v>6</v>
      </c>
      <c r="B55" s="272">
        <f t="shared" si="38"/>
        <v>0</v>
      </c>
      <c r="C55" s="272">
        <f t="shared" si="38"/>
        <v>0</v>
      </c>
      <c r="D55" s="272">
        <f t="shared" si="38"/>
        <v>0</v>
      </c>
      <c r="E55" s="314">
        <f t="shared" si="39"/>
        <v>0</v>
      </c>
      <c r="F55" s="314">
        <f t="shared" si="39"/>
        <v>0</v>
      </c>
      <c r="G55" s="314">
        <f t="shared" si="39"/>
        <v>0</v>
      </c>
      <c r="H55" s="272">
        <f t="shared" si="40"/>
        <v>0</v>
      </c>
      <c r="I55" s="272">
        <f t="shared" si="40"/>
        <v>0</v>
      </c>
      <c r="J55" s="272">
        <f t="shared" si="40"/>
        <v>0</v>
      </c>
      <c r="K55" s="314">
        <f t="shared" si="40"/>
        <v>0</v>
      </c>
      <c r="L55" s="314">
        <f t="shared" si="40"/>
        <v>0</v>
      </c>
      <c r="M55" s="314">
        <f t="shared" si="40"/>
        <v>0</v>
      </c>
      <c r="N55" s="272">
        <f t="shared" si="41"/>
        <v>0</v>
      </c>
      <c r="O55" s="272">
        <f t="shared" si="41"/>
        <v>0</v>
      </c>
      <c r="P55" s="272">
        <f t="shared" si="41"/>
        <v>0</v>
      </c>
      <c r="S55" s="137"/>
      <c r="X55" s="137"/>
    </row>
    <row r="56" spans="1:24" ht="12.5" x14ac:dyDescent="0.35">
      <c r="A56" s="310" t="s">
        <v>7</v>
      </c>
      <c r="B56" s="272">
        <f t="shared" si="38"/>
        <v>27.956</v>
      </c>
      <c r="C56" s="272">
        <f t="shared" si="38"/>
        <v>22.968</v>
      </c>
      <c r="D56" s="272">
        <f t="shared" si="38"/>
        <v>65.076000000000008</v>
      </c>
      <c r="E56" s="314">
        <f t="shared" si="39"/>
        <v>14.991000000000001</v>
      </c>
      <c r="F56" s="314">
        <f t="shared" si="39"/>
        <v>12.026999999999999</v>
      </c>
      <c r="G56" s="314">
        <f t="shared" si="39"/>
        <v>29.982000000000003</v>
      </c>
      <c r="H56" s="272">
        <f t="shared" si="40"/>
        <v>0</v>
      </c>
      <c r="I56" s="272">
        <f t="shared" si="40"/>
        <v>0</v>
      </c>
      <c r="J56" s="272">
        <f t="shared" si="40"/>
        <v>0</v>
      </c>
      <c r="K56" s="314">
        <f t="shared" si="40"/>
        <v>0</v>
      </c>
      <c r="L56" s="314">
        <f t="shared" si="40"/>
        <v>0</v>
      </c>
      <c r="M56" s="314">
        <f t="shared" si="40"/>
        <v>0</v>
      </c>
      <c r="N56" s="272">
        <f t="shared" si="41"/>
        <v>0</v>
      </c>
      <c r="O56" s="272">
        <f t="shared" si="41"/>
        <v>0</v>
      </c>
      <c r="P56" s="272">
        <f t="shared" si="41"/>
        <v>0</v>
      </c>
      <c r="S56" s="137"/>
      <c r="X56" s="137"/>
    </row>
    <row r="57" spans="1:24" ht="12.5" x14ac:dyDescent="0.35">
      <c r="A57" s="310" t="s">
        <v>8</v>
      </c>
      <c r="B57" s="272">
        <f t="shared" si="38"/>
        <v>0</v>
      </c>
      <c r="C57" s="272">
        <f t="shared" si="38"/>
        <v>0</v>
      </c>
      <c r="D57" s="272">
        <f t="shared" si="38"/>
        <v>0</v>
      </c>
      <c r="E57" s="314">
        <f t="shared" si="39"/>
        <v>0</v>
      </c>
      <c r="F57" s="314">
        <f t="shared" si="39"/>
        <v>0</v>
      </c>
      <c r="G57" s="314">
        <f t="shared" si="39"/>
        <v>0</v>
      </c>
      <c r="H57" s="272">
        <f t="shared" si="40"/>
        <v>0</v>
      </c>
      <c r="I57" s="272">
        <f t="shared" si="40"/>
        <v>0</v>
      </c>
      <c r="J57" s="272">
        <f t="shared" si="40"/>
        <v>0</v>
      </c>
      <c r="K57" s="314">
        <f t="shared" si="40"/>
        <v>0</v>
      </c>
      <c r="L57" s="314">
        <f t="shared" si="40"/>
        <v>0</v>
      </c>
      <c r="M57" s="314">
        <f t="shared" si="40"/>
        <v>0</v>
      </c>
      <c r="N57" s="272">
        <f t="shared" si="41"/>
        <v>63.376000000000005</v>
      </c>
      <c r="O57" s="272">
        <f t="shared" si="41"/>
        <v>25.295999999999999</v>
      </c>
      <c r="P57" s="272">
        <f t="shared" si="41"/>
        <v>183.328</v>
      </c>
      <c r="S57" s="137"/>
      <c r="X57" s="137"/>
    </row>
    <row r="58" spans="1:24" ht="12.5" x14ac:dyDescent="0.35">
      <c r="A58" s="310" t="s">
        <v>36</v>
      </c>
      <c r="B58" s="272">
        <f t="shared" si="38"/>
        <v>82.56</v>
      </c>
      <c r="C58" s="272">
        <f t="shared" si="38"/>
        <v>12.416</v>
      </c>
      <c r="D58" s="272">
        <f t="shared" si="38"/>
        <v>33.024000000000001</v>
      </c>
      <c r="E58" s="314">
        <f t="shared" si="39"/>
        <v>20.125</v>
      </c>
      <c r="F58" s="314">
        <f t="shared" si="39"/>
        <v>0</v>
      </c>
      <c r="G58" s="314">
        <f t="shared" si="39"/>
        <v>2.875</v>
      </c>
      <c r="H58" s="272">
        <f t="shared" si="40"/>
        <v>0</v>
      </c>
      <c r="I58" s="272">
        <f t="shared" si="40"/>
        <v>0</v>
      </c>
      <c r="J58" s="272">
        <f t="shared" si="40"/>
        <v>0</v>
      </c>
      <c r="K58" s="314">
        <f t="shared" si="40"/>
        <v>0</v>
      </c>
      <c r="L58" s="314">
        <f t="shared" si="40"/>
        <v>0</v>
      </c>
      <c r="M58" s="314">
        <f t="shared" si="40"/>
        <v>0</v>
      </c>
      <c r="N58" s="272">
        <f t="shared" si="41"/>
        <v>0</v>
      </c>
      <c r="O58" s="272">
        <f t="shared" si="41"/>
        <v>0</v>
      </c>
      <c r="P58" s="272">
        <f t="shared" si="41"/>
        <v>0</v>
      </c>
      <c r="S58" s="137"/>
      <c r="X58" s="137"/>
    </row>
    <row r="59" spans="1:24" ht="12.5" x14ac:dyDescent="0.35">
      <c r="D59" s="137"/>
      <c r="I59" s="137"/>
      <c r="N59" s="137"/>
      <c r="S59" s="137"/>
      <c r="X59" s="137"/>
    </row>
    <row r="60" spans="1:24" ht="14.5" customHeight="1" x14ac:dyDescent="0.35">
      <c r="A60" s="256" t="s">
        <v>39</v>
      </c>
      <c r="B60" s="304" t="s">
        <v>70</v>
      </c>
      <c r="C60" s="305"/>
      <c r="D60" s="305"/>
      <c r="E60" s="318" t="s">
        <v>55</v>
      </c>
      <c r="F60" s="319"/>
      <c r="G60" s="319"/>
      <c r="H60" s="304" t="s">
        <v>56</v>
      </c>
      <c r="I60" s="305"/>
      <c r="J60" s="305"/>
      <c r="K60" s="318" t="s">
        <v>3</v>
      </c>
      <c r="L60" s="319"/>
      <c r="M60" s="319"/>
      <c r="N60" s="304" t="s">
        <v>57</v>
      </c>
      <c r="O60" s="305"/>
      <c r="P60" s="305"/>
      <c r="S60" s="137"/>
      <c r="X60" s="137"/>
    </row>
    <row r="61" spans="1:24" s="138" customFormat="1" x14ac:dyDescent="0.35">
      <c r="A61" s="256"/>
      <c r="B61" s="216" t="s">
        <v>18</v>
      </c>
      <c r="C61" s="216" t="s">
        <v>19</v>
      </c>
      <c r="D61" s="216" t="s">
        <v>20</v>
      </c>
      <c r="E61" s="320" t="s">
        <v>18</v>
      </c>
      <c r="F61" s="320" t="s">
        <v>19</v>
      </c>
      <c r="G61" s="320" t="s">
        <v>20</v>
      </c>
      <c r="H61" s="216" t="s">
        <v>18</v>
      </c>
      <c r="I61" s="216" t="s">
        <v>19</v>
      </c>
      <c r="J61" s="216" t="s">
        <v>20</v>
      </c>
      <c r="K61" s="320" t="s">
        <v>18</v>
      </c>
      <c r="L61" s="320" t="s">
        <v>19</v>
      </c>
      <c r="M61" s="320" t="s">
        <v>20</v>
      </c>
      <c r="N61" s="216" t="s">
        <v>18</v>
      </c>
      <c r="O61" s="216" t="s">
        <v>19</v>
      </c>
      <c r="P61" s="216" t="s">
        <v>20</v>
      </c>
    </row>
    <row r="62" spans="1:24" ht="12.5" x14ac:dyDescent="0.35">
      <c r="A62" s="174" t="s">
        <v>5</v>
      </c>
      <c r="B62" s="306">
        <v>0.23799999999999999</v>
      </c>
      <c r="C62" s="306">
        <v>2.4E-2</v>
      </c>
      <c r="D62" s="306">
        <v>0.73799999999999999</v>
      </c>
      <c r="E62" s="321">
        <v>0.19700000000000001</v>
      </c>
      <c r="F62" s="321">
        <v>1.2E-2</v>
      </c>
      <c r="G62" s="321">
        <v>0.79100000000000004</v>
      </c>
      <c r="H62" s="306">
        <v>0.41299999999999998</v>
      </c>
      <c r="I62" s="306">
        <v>4.9000000000000002E-2</v>
      </c>
      <c r="J62" s="306">
        <v>0.53800000000000003</v>
      </c>
      <c r="K62" s="321">
        <v>0.34100000000000003</v>
      </c>
      <c r="L62" s="321">
        <v>1.4E-2</v>
      </c>
      <c r="M62" s="321">
        <v>0.64500000000000002</v>
      </c>
      <c r="N62" s="306">
        <v>0.11600000000000001</v>
      </c>
      <c r="O62" s="306">
        <v>0.14299999999999999</v>
      </c>
      <c r="P62" s="306">
        <v>0.74099999999999999</v>
      </c>
      <c r="S62" s="137"/>
      <c r="X62" s="137"/>
    </row>
    <row r="63" spans="1:24" ht="12.5" x14ac:dyDescent="0.35">
      <c r="A63" s="174" t="s">
        <v>6</v>
      </c>
      <c r="B63" s="294"/>
      <c r="C63" s="294"/>
      <c r="D63" s="294"/>
      <c r="E63" s="321"/>
      <c r="F63" s="321"/>
      <c r="G63" s="321"/>
      <c r="H63" s="294"/>
      <c r="I63" s="294"/>
      <c r="J63" s="294"/>
      <c r="K63" s="322"/>
      <c r="L63" s="322"/>
      <c r="M63" s="322"/>
      <c r="N63" s="294"/>
      <c r="O63" s="294"/>
      <c r="P63" s="294"/>
      <c r="S63" s="137"/>
      <c r="X63" s="137"/>
    </row>
    <row r="64" spans="1:24" ht="12.5" x14ac:dyDescent="0.35">
      <c r="A64" s="174" t="s">
        <v>7</v>
      </c>
      <c r="B64" s="306">
        <v>0.24099999999999999</v>
      </c>
      <c r="C64" s="306">
        <v>0.19800000000000001</v>
      </c>
      <c r="D64" s="306">
        <v>0.56100000000000005</v>
      </c>
      <c r="E64" s="321">
        <v>0.26300000000000001</v>
      </c>
      <c r="F64" s="321">
        <v>0.21099999999999999</v>
      </c>
      <c r="G64" s="321">
        <v>0.52600000000000002</v>
      </c>
      <c r="H64" s="294"/>
      <c r="I64" s="294"/>
      <c r="J64" s="294"/>
      <c r="K64" s="322"/>
      <c r="L64" s="322"/>
      <c r="M64" s="322"/>
      <c r="N64" s="294"/>
      <c r="O64" s="294"/>
      <c r="P64" s="294"/>
      <c r="S64" s="137"/>
      <c r="X64" s="137"/>
    </row>
    <row r="65" spans="1:24" ht="12.5" x14ac:dyDescent="0.35">
      <c r="A65" s="174" t="s">
        <v>8</v>
      </c>
      <c r="B65" s="294"/>
      <c r="C65" s="294"/>
      <c r="D65" s="294"/>
      <c r="E65" s="321"/>
      <c r="F65" s="322"/>
      <c r="G65" s="321"/>
      <c r="H65" s="294"/>
      <c r="I65" s="294"/>
      <c r="J65" s="294"/>
      <c r="K65" s="322"/>
      <c r="L65" s="322"/>
      <c r="M65" s="322"/>
      <c r="N65" s="306">
        <v>0.23300000000000001</v>
      </c>
      <c r="O65" s="306">
        <v>9.2999999999999999E-2</v>
      </c>
      <c r="P65" s="306">
        <v>0.67400000000000004</v>
      </c>
      <c r="S65" s="137"/>
      <c r="X65" s="137"/>
    </row>
    <row r="66" spans="1:24" ht="12.5" x14ac:dyDescent="0.35">
      <c r="A66" s="174" t="s">
        <v>36</v>
      </c>
      <c r="B66" s="306">
        <v>0.64500000000000002</v>
      </c>
      <c r="C66" s="306">
        <v>9.7000000000000003E-2</v>
      </c>
      <c r="D66" s="306">
        <v>0.25800000000000001</v>
      </c>
      <c r="E66" s="321">
        <v>0.875</v>
      </c>
      <c r="F66" s="322"/>
      <c r="G66" s="321">
        <v>0.125</v>
      </c>
      <c r="H66" s="294"/>
      <c r="I66" s="294"/>
      <c r="J66" s="294"/>
      <c r="K66" s="322"/>
      <c r="L66" s="322"/>
      <c r="M66" s="322"/>
      <c r="N66" s="294"/>
      <c r="O66" s="294"/>
      <c r="P66" s="294"/>
      <c r="S66" s="137"/>
      <c r="X66" s="137"/>
    </row>
    <row r="71" spans="1:24" x14ac:dyDescent="0.35">
      <c r="A71" s="174" t="s">
        <v>39</v>
      </c>
      <c r="B71" s="174" t="s">
        <v>40</v>
      </c>
      <c r="C71" s="174" t="s">
        <v>41</v>
      </c>
      <c r="D71" s="307" t="s">
        <v>42</v>
      </c>
      <c r="E71" s="271" t="s">
        <v>40</v>
      </c>
      <c r="F71" s="317" t="s">
        <v>41</v>
      </c>
      <c r="G71" s="215" t="s">
        <v>42</v>
      </c>
    </row>
    <row r="72" spans="1:24" x14ac:dyDescent="0.35">
      <c r="A72" s="174" t="s">
        <v>5</v>
      </c>
      <c r="B72" s="308">
        <v>0.27</v>
      </c>
      <c r="C72" s="308">
        <v>6.8000000000000005E-2</v>
      </c>
      <c r="D72" s="309">
        <v>0.66200000000000003</v>
      </c>
      <c r="E72" s="272">
        <f>B72*$AC24</f>
        <v>3183.03</v>
      </c>
      <c r="F72" s="314">
        <f>C72*$AC24</f>
        <v>801.65200000000004</v>
      </c>
      <c r="G72" s="272">
        <f>D72*$AC24</f>
        <v>7804.3180000000002</v>
      </c>
    </row>
    <row r="73" spans="1:24" x14ac:dyDescent="0.35">
      <c r="A73" s="174" t="s">
        <v>6</v>
      </c>
      <c r="B73" s="308"/>
      <c r="C73" s="308"/>
      <c r="D73" s="309"/>
      <c r="E73" s="272">
        <f>B73*$AC25</f>
        <v>0</v>
      </c>
      <c r="F73" s="314">
        <f>C73*$AC25</f>
        <v>0</v>
      </c>
      <c r="G73" s="272">
        <f>D73*$AC25</f>
        <v>0</v>
      </c>
    </row>
    <row r="74" spans="1:24" x14ac:dyDescent="0.35">
      <c r="A74" s="174" t="s">
        <v>7</v>
      </c>
      <c r="B74" s="308">
        <v>0.23599999999999999</v>
      </c>
      <c r="C74" s="308">
        <v>0.219</v>
      </c>
      <c r="D74" s="309">
        <v>0.54500000000000004</v>
      </c>
      <c r="E74" s="272">
        <f>B74*$AC26</f>
        <v>40.827999999999996</v>
      </c>
      <c r="F74" s="314">
        <f>C74*$AC26</f>
        <v>37.887</v>
      </c>
      <c r="G74" s="272">
        <f>D74*$AC26</f>
        <v>94.285000000000011</v>
      </c>
    </row>
    <row r="75" spans="1:24" x14ac:dyDescent="0.35">
      <c r="A75" s="174" t="s">
        <v>8</v>
      </c>
      <c r="B75" s="308">
        <v>0.23300000000000001</v>
      </c>
      <c r="C75" s="308">
        <v>9.1999999999999998E-2</v>
      </c>
      <c r="D75" s="309">
        <v>0.67500000000000004</v>
      </c>
      <c r="E75" s="272">
        <f>B75*$AC27</f>
        <v>63.376000000000005</v>
      </c>
      <c r="F75" s="314">
        <f>C75*$AC27</f>
        <v>25.024000000000001</v>
      </c>
      <c r="G75" s="272">
        <f>D75*$AC27</f>
        <v>183.60000000000002</v>
      </c>
    </row>
    <row r="76" spans="1:24" x14ac:dyDescent="0.35">
      <c r="A76" s="174" t="s">
        <v>36</v>
      </c>
      <c r="B76" s="308">
        <v>0.68200000000000005</v>
      </c>
      <c r="C76" s="308">
        <v>8.1000000000000003E-2</v>
      </c>
      <c r="D76" s="309">
        <v>0.23699999999999999</v>
      </c>
      <c r="E76" s="272">
        <f>B76*$AC28</f>
        <v>102.98200000000001</v>
      </c>
      <c r="F76" s="314">
        <f>C76*$AC28</f>
        <v>12.231</v>
      </c>
      <c r="G76" s="272">
        <f>D76*$AC28</f>
        <v>35.786999999999999</v>
      </c>
    </row>
  </sheetData>
  <mergeCells count="33">
    <mergeCell ref="A60:A61"/>
    <mergeCell ref="A2:O2"/>
    <mergeCell ref="I4:N4"/>
    <mergeCell ref="A4:F4"/>
    <mergeCell ref="AA22:AC22"/>
    <mergeCell ref="A21:AC21"/>
    <mergeCell ref="A32:AC32"/>
    <mergeCell ref="A22:A23"/>
    <mergeCell ref="A33:A34"/>
    <mergeCell ref="B22:F22"/>
    <mergeCell ref="G22:K22"/>
    <mergeCell ref="L22:P22"/>
    <mergeCell ref="Q22:U22"/>
    <mergeCell ref="V22:Z22"/>
    <mergeCell ref="B33:F33"/>
    <mergeCell ref="G33:K33"/>
    <mergeCell ref="L33:P33"/>
    <mergeCell ref="Q33:U33"/>
    <mergeCell ref="V33:Z33"/>
    <mergeCell ref="AA33:AC33"/>
    <mergeCell ref="H46:J46"/>
    <mergeCell ref="K46:O46"/>
    <mergeCell ref="A45:AC45"/>
    <mergeCell ref="B52:D52"/>
    <mergeCell ref="E52:G52"/>
    <mergeCell ref="H52:J52"/>
    <mergeCell ref="K52:M52"/>
    <mergeCell ref="N52:P52"/>
    <mergeCell ref="B60:D60"/>
    <mergeCell ref="E60:G60"/>
    <mergeCell ref="H60:J60"/>
    <mergeCell ref="K60:M60"/>
    <mergeCell ref="N60:P60"/>
  </mergeCells>
  <pageMargins left="0.7" right="0.7" top="0.75" bottom="0.75" header="0.3" footer="0.3"/>
  <pageSetup orientation="portrait" horizont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G183"/>
  <sheetViews>
    <sheetView showGridLines="0" tabSelected="1" zoomScale="70" zoomScaleNormal="70" workbookViewId="0">
      <selection activeCell="N182" sqref="N182"/>
    </sheetView>
  </sheetViews>
  <sheetFormatPr defaultColWidth="8.90625" defaultRowHeight="13" x14ac:dyDescent="0.35"/>
  <cols>
    <col min="1" max="1" width="13.08984375" style="335" bestFit="1" customWidth="1"/>
    <col min="2" max="3" width="8" style="335" customWidth="1"/>
    <col min="4" max="4" width="8" style="336" customWidth="1"/>
    <col min="5" max="8" width="8" style="335" customWidth="1"/>
    <col min="9" max="9" width="8" style="336" customWidth="1"/>
    <col min="10" max="13" width="8" style="335" customWidth="1"/>
    <col min="14" max="14" width="8" style="336" customWidth="1"/>
    <col min="15" max="18" width="8" style="335" customWidth="1"/>
    <col min="19" max="19" width="8" style="336" customWidth="1"/>
    <col min="20" max="23" width="8" style="335" customWidth="1"/>
    <col min="24" max="24" width="8" style="336" customWidth="1"/>
    <col min="25" max="29" width="8" style="335" customWidth="1"/>
    <col min="30" max="16384" width="8.90625" style="335"/>
  </cols>
  <sheetData>
    <row r="2" spans="1:24" ht="25" x14ac:dyDescent="0.35">
      <c r="A2" s="334" t="s">
        <v>79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</row>
    <row r="3" spans="1:24" ht="25" x14ac:dyDescent="0.35">
      <c r="A3" s="273"/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</row>
    <row r="4" spans="1:24" ht="25" x14ac:dyDescent="0.35">
      <c r="A4" s="337" t="s">
        <v>11</v>
      </c>
      <c r="B4" s="337"/>
      <c r="C4" s="337"/>
      <c r="D4" s="337"/>
      <c r="E4" s="337"/>
      <c r="F4" s="337"/>
      <c r="G4" s="273"/>
      <c r="H4" s="338" t="s">
        <v>30</v>
      </c>
      <c r="I4" s="339"/>
      <c r="J4" s="339"/>
      <c r="K4" s="339"/>
      <c r="L4" s="339"/>
      <c r="M4" s="340"/>
      <c r="N4" s="273"/>
      <c r="O4" s="337" t="s">
        <v>82</v>
      </c>
      <c r="P4" s="337"/>
      <c r="Q4" s="337"/>
      <c r="R4" s="337"/>
      <c r="S4" s="337"/>
      <c r="T4" s="337"/>
      <c r="U4" s="337"/>
    </row>
    <row r="5" spans="1:24" s="343" customFormat="1" ht="28" x14ac:dyDescent="0.35">
      <c r="A5" s="208" t="s">
        <v>39</v>
      </c>
      <c r="B5" s="341" t="s">
        <v>24</v>
      </c>
      <c r="C5" s="342" t="s">
        <v>25</v>
      </c>
      <c r="D5" s="341" t="s">
        <v>32</v>
      </c>
      <c r="E5" s="342" t="s">
        <v>37</v>
      </c>
      <c r="F5" s="342" t="s">
        <v>38</v>
      </c>
      <c r="H5" s="344"/>
      <c r="I5" s="342" t="s">
        <v>24</v>
      </c>
      <c r="J5" s="342" t="s">
        <v>25</v>
      </c>
      <c r="K5" s="342" t="s">
        <v>32</v>
      </c>
      <c r="L5" s="342" t="s">
        <v>37</v>
      </c>
      <c r="M5" s="342" t="s">
        <v>38</v>
      </c>
      <c r="O5" s="208"/>
      <c r="P5" s="208" t="s">
        <v>40</v>
      </c>
      <c r="Q5" s="208" t="s">
        <v>41</v>
      </c>
      <c r="R5" s="208" t="s">
        <v>42</v>
      </c>
      <c r="S5" s="209" t="s">
        <v>40</v>
      </c>
      <c r="T5" s="209" t="s">
        <v>41</v>
      </c>
      <c r="U5" s="209" t="s">
        <v>42</v>
      </c>
    </row>
    <row r="6" spans="1:24" ht="28" x14ac:dyDescent="0.35">
      <c r="A6" s="345" t="s">
        <v>0</v>
      </c>
      <c r="B6" s="346">
        <f>B29</f>
        <v>0</v>
      </c>
      <c r="C6" s="347">
        <f>C29</f>
        <v>0</v>
      </c>
      <c r="D6" s="348">
        <f>SUM(B6:C6)</f>
        <v>0</v>
      </c>
      <c r="E6" s="349" t="e">
        <f>B6/D6</f>
        <v>#DIV/0!</v>
      </c>
      <c r="F6" s="349" t="e">
        <f>100%-E6</f>
        <v>#DIV/0!</v>
      </c>
      <c r="G6" s="350"/>
      <c r="H6" s="345" t="s">
        <v>0</v>
      </c>
      <c r="I6" s="347">
        <f>B40</f>
        <v>0</v>
      </c>
      <c r="J6" s="347">
        <f>C40</f>
        <v>0</v>
      </c>
      <c r="K6" s="209">
        <f>SUM(I6:J6)</f>
        <v>0</v>
      </c>
      <c r="L6" s="349" t="e">
        <f>I6/K6</f>
        <v>#DIV/0!</v>
      </c>
      <c r="M6" s="349" t="e">
        <f>100%-L6</f>
        <v>#DIV/0!</v>
      </c>
      <c r="N6" s="335"/>
      <c r="O6" s="148" t="s">
        <v>70</v>
      </c>
      <c r="P6" s="176"/>
      <c r="Q6" s="176"/>
      <c r="R6" s="176"/>
      <c r="S6" s="173">
        <f>P6*$D$6</f>
        <v>0</v>
      </c>
      <c r="T6" s="171">
        <f>Q6*$D$6</f>
        <v>0</v>
      </c>
      <c r="U6" s="171">
        <f>R6*$D$6</f>
        <v>0</v>
      </c>
      <c r="X6" s="335"/>
    </row>
    <row r="7" spans="1:24" ht="14" x14ac:dyDescent="0.35">
      <c r="A7" s="345" t="s">
        <v>1</v>
      </c>
      <c r="B7" s="346">
        <f>G29</f>
        <v>0</v>
      </c>
      <c r="C7" s="347">
        <f>H29</f>
        <v>0</v>
      </c>
      <c r="D7" s="348">
        <f t="shared" ref="D7:D9" si="0">SUM(B7:C7)</f>
        <v>0</v>
      </c>
      <c r="E7" s="349" t="e">
        <f>B7/D7</f>
        <v>#DIV/0!</v>
      </c>
      <c r="F7" s="349" t="e">
        <f t="shared" ref="F7:F10" si="1">100%-E7</f>
        <v>#DIV/0!</v>
      </c>
      <c r="G7" s="350"/>
      <c r="H7" s="345" t="s">
        <v>1</v>
      </c>
      <c r="I7" s="347">
        <f>G40</f>
        <v>0</v>
      </c>
      <c r="J7" s="347">
        <f>H40</f>
        <v>0</v>
      </c>
      <c r="K7" s="209">
        <f t="shared" ref="K7:K10" si="2">SUM(I7:J7)</f>
        <v>0</v>
      </c>
      <c r="L7" s="349" t="e">
        <f>I7/K7</f>
        <v>#DIV/0!</v>
      </c>
      <c r="M7" s="349" t="e">
        <f t="shared" ref="M7:M10" si="3">100%-L7</f>
        <v>#DIV/0!</v>
      </c>
      <c r="N7" s="335"/>
      <c r="O7" s="148" t="s">
        <v>55</v>
      </c>
      <c r="P7" s="176"/>
      <c r="Q7" s="176"/>
      <c r="R7" s="176"/>
      <c r="S7" s="173">
        <f>P7*$D$7</f>
        <v>0</v>
      </c>
      <c r="T7" s="171">
        <f>Q7*$D$7</f>
        <v>0</v>
      </c>
      <c r="U7" s="171">
        <f>R7*$D$7</f>
        <v>0</v>
      </c>
      <c r="X7" s="335"/>
    </row>
    <row r="8" spans="1:24" ht="42" x14ac:dyDescent="0.35">
      <c r="A8" s="345" t="s">
        <v>66</v>
      </c>
      <c r="B8" s="346">
        <f>L29</f>
        <v>0</v>
      </c>
      <c r="C8" s="347">
        <f>M29</f>
        <v>0</v>
      </c>
      <c r="D8" s="348">
        <f t="shared" si="0"/>
        <v>0</v>
      </c>
      <c r="E8" s="349" t="e">
        <f>B8/D8</f>
        <v>#DIV/0!</v>
      </c>
      <c r="F8" s="349" t="e">
        <f t="shared" si="1"/>
        <v>#DIV/0!</v>
      </c>
      <c r="G8" s="350"/>
      <c r="H8" s="345" t="s">
        <v>33</v>
      </c>
      <c r="I8" s="347">
        <f>L40</f>
        <v>0</v>
      </c>
      <c r="J8" s="347">
        <f>M40</f>
        <v>0</v>
      </c>
      <c r="K8" s="209">
        <f t="shared" si="2"/>
        <v>0</v>
      </c>
      <c r="L8" s="349" t="e">
        <f>I8/K8</f>
        <v>#DIV/0!</v>
      </c>
      <c r="M8" s="349" t="e">
        <f t="shared" si="3"/>
        <v>#DIV/0!</v>
      </c>
      <c r="N8" s="335"/>
      <c r="O8" s="148" t="s">
        <v>73</v>
      </c>
      <c r="P8" s="176"/>
      <c r="Q8" s="176"/>
      <c r="R8" s="176"/>
      <c r="S8" s="173">
        <f>P8*$D$8</f>
        <v>0</v>
      </c>
      <c r="T8" s="171">
        <f>Q8*$D$8</f>
        <v>0</v>
      </c>
      <c r="U8" s="171">
        <f>R8*$D$8</f>
        <v>0</v>
      </c>
      <c r="X8" s="335"/>
    </row>
    <row r="9" spans="1:24" ht="28" x14ac:dyDescent="0.35">
      <c r="A9" s="345" t="s">
        <v>83</v>
      </c>
      <c r="B9" s="346">
        <f>Q29</f>
        <v>0</v>
      </c>
      <c r="C9" s="347">
        <f>R29</f>
        <v>0</v>
      </c>
      <c r="D9" s="348">
        <f t="shared" si="0"/>
        <v>0</v>
      </c>
      <c r="E9" s="349" t="e">
        <f>B9/D9</f>
        <v>#DIV/0!</v>
      </c>
      <c r="F9" s="349" t="e">
        <f t="shared" si="1"/>
        <v>#DIV/0!</v>
      </c>
      <c r="G9" s="350"/>
      <c r="H9" s="345" t="s">
        <v>83</v>
      </c>
      <c r="I9" s="347">
        <f>Q40</f>
        <v>0</v>
      </c>
      <c r="J9" s="347">
        <f>R40</f>
        <v>0</v>
      </c>
      <c r="K9" s="209">
        <f t="shared" si="2"/>
        <v>0</v>
      </c>
      <c r="L9" s="349" t="e">
        <f>I9/K9</f>
        <v>#DIV/0!</v>
      </c>
      <c r="M9" s="349" t="e">
        <f t="shared" si="3"/>
        <v>#DIV/0!</v>
      </c>
      <c r="N9" s="335"/>
      <c r="O9" s="148" t="s">
        <v>81</v>
      </c>
      <c r="P9" s="176"/>
      <c r="Q9" s="176"/>
      <c r="R9" s="176"/>
      <c r="S9" s="173">
        <f>P9*$D$9</f>
        <v>0</v>
      </c>
      <c r="T9" s="171">
        <f>Q9*$D$9</f>
        <v>0</v>
      </c>
      <c r="U9" s="171">
        <f>R9*$D$9</f>
        <v>0</v>
      </c>
      <c r="X9" s="335"/>
    </row>
    <row r="10" spans="1:24" ht="39" x14ac:dyDescent="0.35">
      <c r="A10" s="345" t="s">
        <v>68</v>
      </c>
      <c r="B10" s="346">
        <f>V29</f>
        <v>0</v>
      </c>
      <c r="C10" s="346">
        <f>W29</f>
        <v>0</v>
      </c>
      <c r="D10" s="348">
        <f>SUM(B10:C10)</f>
        <v>0</v>
      </c>
      <c r="E10" s="349" t="e">
        <f>B10/D10</f>
        <v>#DIV/0!</v>
      </c>
      <c r="F10" s="349" t="e">
        <f t="shared" si="1"/>
        <v>#DIV/0!</v>
      </c>
      <c r="G10" s="350"/>
      <c r="H10" s="345" t="s">
        <v>68</v>
      </c>
      <c r="I10" s="347">
        <f>V40</f>
        <v>0</v>
      </c>
      <c r="J10" s="347">
        <f>W40</f>
        <v>0</v>
      </c>
      <c r="K10" s="209">
        <f t="shared" si="2"/>
        <v>0</v>
      </c>
      <c r="L10" s="349" t="e">
        <f>I10/K10</f>
        <v>#DIV/0!</v>
      </c>
      <c r="M10" s="349" t="e">
        <f t="shared" si="3"/>
        <v>#DIV/0!</v>
      </c>
      <c r="N10" s="335"/>
      <c r="O10" s="168" t="s">
        <v>72</v>
      </c>
      <c r="P10" s="176"/>
      <c r="Q10" s="176"/>
      <c r="R10" s="176"/>
      <c r="S10" s="173">
        <f>P10*$D$10</f>
        <v>0</v>
      </c>
      <c r="T10" s="171">
        <f>Q10*$D$10</f>
        <v>0</v>
      </c>
      <c r="U10" s="171">
        <f>R10*$D$10</f>
        <v>0</v>
      </c>
      <c r="X10" s="335"/>
    </row>
    <row r="11" spans="1:24" ht="29" customHeight="1" x14ac:dyDescent="0.35">
      <c r="A11" s="351"/>
      <c r="B11" s="351"/>
      <c r="C11" s="351"/>
      <c r="D11" s="401">
        <f>SUM(D6:D10)</f>
        <v>0</v>
      </c>
      <c r="E11" s="351"/>
      <c r="F11" s="351"/>
      <c r="G11" s="350"/>
      <c r="H11" s="351"/>
      <c r="I11" s="351"/>
      <c r="J11" s="351"/>
      <c r="K11" s="400">
        <f>SUM(K6:K10)</f>
        <v>0</v>
      </c>
      <c r="L11" s="351"/>
      <c r="M11" s="351"/>
      <c r="N11" s="335"/>
      <c r="O11" s="351"/>
      <c r="S11" s="335"/>
      <c r="X11" s="335"/>
    </row>
    <row r="12" spans="1:24" s="350" customFormat="1" ht="28" x14ac:dyDescent="0.35">
      <c r="A12" s="345" t="s">
        <v>39</v>
      </c>
      <c r="B12" s="348" t="s">
        <v>24</v>
      </c>
      <c r="C12" s="209" t="s">
        <v>25</v>
      </c>
      <c r="D12" s="342" t="s">
        <v>32</v>
      </c>
      <c r="E12" s="342" t="s">
        <v>37</v>
      </c>
      <c r="F12" s="342" t="s">
        <v>38</v>
      </c>
      <c r="H12" s="345"/>
      <c r="I12" s="209" t="s">
        <v>24</v>
      </c>
      <c r="J12" s="209" t="s">
        <v>25</v>
      </c>
      <c r="K12" s="342" t="s">
        <v>32</v>
      </c>
      <c r="L12" s="342" t="s">
        <v>37</v>
      </c>
      <c r="M12" s="342" t="s">
        <v>38</v>
      </c>
      <c r="O12" s="208" t="s">
        <v>39</v>
      </c>
      <c r="P12" s="208" t="s">
        <v>40</v>
      </c>
      <c r="Q12" s="208" t="s">
        <v>41</v>
      </c>
      <c r="R12" s="208" t="s">
        <v>42</v>
      </c>
      <c r="S12" s="208" t="s">
        <v>40</v>
      </c>
      <c r="T12" s="208" t="s">
        <v>41</v>
      </c>
      <c r="U12" s="208" t="s">
        <v>42</v>
      </c>
    </row>
    <row r="13" spans="1:24" ht="28" x14ac:dyDescent="0.35">
      <c r="A13" s="345" t="s">
        <v>5</v>
      </c>
      <c r="B13" s="346">
        <f>AA24</f>
        <v>0</v>
      </c>
      <c r="C13" s="346">
        <f>AB24</f>
        <v>0</v>
      </c>
      <c r="D13" s="209">
        <f>SUM(B13:C13)</f>
        <v>0</v>
      </c>
      <c r="E13" s="349" t="e">
        <f>B13/D13</f>
        <v>#DIV/0!</v>
      </c>
      <c r="F13" s="349" t="e">
        <f>100%-E13</f>
        <v>#DIV/0!</v>
      </c>
      <c r="G13" s="350"/>
      <c r="H13" s="345" t="s">
        <v>5</v>
      </c>
      <c r="I13" s="347">
        <f t="shared" ref="I13:J17" si="4">AA35</f>
        <v>0</v>
      </c>
      <c r="J13" s="347">
        <f t="shared" si="4"/>
        <v>0</v>
      </c>
      <c r="K13" s="209">
        <f>SUM(I13:J13)</f>
        <v>0</v>
      </c>
      <c r="L13" s="349" t="e">
        <f>I13/K13</f>
        <v>#DIV/0!</v>
      </c>
      <c r="M13" s="349" t="e">
        <f>100%-L13</f>
        <v>#DIV/0!</v>
      </c>
      <c r="N13" s="335"/>
      <c r="O13" s="148" t="s">
        <v>5</v>
      </c>
      <c r="P13" s="352"/>
      <c r="Q13" s="353"/>
      <c r="R13" s="353"/>
      <c r="S13" s="354">
        <f t="shared" ref="S13:U17" si="5">P13*$AC24</f>
        <v>0</v>
      </c>
      <c r="T13" s="354">
        <f t="shared" si="5"/>
        <v>0</v>
      </c>
      <c r="U13" s="354">
        <f t="shared" si="5"/>
        <v>0</v>
      </c>
      <c r="X13" s="335"/>
    </row>
    <row r="14" spans="1:24" ht="28" x14ac:dyDescent="0.35">
      <c r="A14" s="345" t="s">
        <v>6</v>
      </c>
      <c r="B14" s="346">
        <f t="shared" ref="B14:C17" si="6">AA25</f>
        <v>0</v>
      </c>
      <c r="C14" s="346">
        <f t="shared" si="6"/>
        <v>0</v>
      </c>
      <c r="D14" s="209">
        <f t="shared" ref="D14:D17" si="7">SUM(B14:C14)</f>
        <v>0</v>
      </c>
      <c r="E14" s="349" t="e">
        <f>B14/D14</f>
        <v>#DIV/0!</v>
      </c>
      <c r="F14" s="349" t="e">
        <f>100%-E14</f>
        <v>#DIV/0!</v>
      </c>
      <c r="G14" s="350"/>
      <c r="H14" s="345" t="s">
        <v>6</v>
      </c>
      <c r="I14" s="347">
        <f t="shared" si="4"/>
        <v>0</v>
      </c>
      <c r="J14" s="347">
        <f t="shared" si="4"/>
        <v>0</v>
      </c>
      <c r="K14" s="209">
        <f t="shared" ref="K14:K17" si="8">SUM(I14:J14)</f>
        <v>0</v>
      </c>
      <c r="L14" s="349" t="e">
        <f>I14/K14</f>
        <v>#DIV/0!</v>
      </c>
      <c r="M14" s="349" t="e">
        <f t="shared" ref="M14:M17" si="9">100%-L14</f>
        <v>#DIV/0!</v>
      </c>
      <c r="N14" s="335"/>
      <c r="O14" s="148" t="s">
        <v>6</v>
      </c>
      <c r="P14" s="355"/>
      <c r="Q14" s="356"/>
      <c r="R14" s="356"/>
      <c r="S14" s="357">
        <f t="shared" si="5"/>
        <v>0</v>
      </c>
      <c r="T14" s="357">
        <f t="shared" si="5"/>
        <v>0</v>
      </c>
      <c r="U14" s="357">
        <f t="shared" si="5"/>
        <v>0</v>
      </c>
      <c r="X14" s="335"/>
    </row>
    <row r="15" spans="1:24" ht="14" x14ac:dyDescent="0.35">
      <c r="A15" s="345" t="s">
        <v>7</v>
      </c>
      <c r="B15" s="346">
        <f t="shared" si="6"/>
        <v>0</v>
      </c>
      <c r="C15" s="346">
        <f t="shared" si="6"/>
        <v>0</v>
      </c>
      <c r="D15" s="209">
        <f t="shared" si="7"/>
        <v>0</v>
      </c>
      <c r="E15" s="349" t="e">
        <f>B15/D15</f>
        <v>#DIV/0!</v>
      </c>
      <c r="F15" s="349" t="e">
        <f>100%-E15</f>
        <v>#DIV/0!</v>
      </c>
      <c r="G15" s="350"/>
      <c r="H15" s="345" t="s">
        <v>7</v>
      </c>
      <c r="I15" s="347">
        <f t="shared" si="4"/>
        <v>0</v>
      </c>
      <c r="J15" s="347">
        <f t="shared" si="4"/>
        <v>0</v>
      </c>
      <c r="K15" s="209">
        <f t="shared" si="8"/>
        <v>0</v>
      </c>
      <c r="L15" s="349" t="e">
        <f>I15/K15</f>
        <v>#DIV/0!</v>
      </c>
      <c r="M15" s="349" t="e">
        <f t="shared" si="9"/>
        <v>#DIV/0!</v>
      </c>
      <c r="N15" s="335"/>
      <c r="O15" s="148" t="s">
        <v>7</v>
      </c>
      <c r="P15" s="355"/>
      <c r="Q15" s="356"/>
      <c r="R15" s="356"/>
      <c r="S15" s="357">
        <f t="shared" si="5"/>
        <v>0</v>
      </c>
      <c r="T15" s="357">
        <f t="shared" si="5"/>
        <v>0</v>
      </c>
      <c r="U15" s="357">
        <f t="shared" si="5"/>
        <v>0</v>
      </c>
      <c r="X15" s="335"/>
    </row>
    <row r="16" spans="1:24" ht="14" x14ac:dyDescent="0.35">
      <c r="A16" s="345" t="s">
        <v>8</v>
      </c>
      <c r="B16" s="346">
        <f t="shared" si="6"/>
        <v>0</v>
      </c>
      <c r="C16" s="346">
        <f t="shared" si="6"/>
        <v>0</v>
      </c>
      <c r="D16" s="209">
        <f t="shared" si="7"/>
        <v>0</v>
      </c>
      <c r="E16" s="349" t="e">
        <f>B16/D16</f>
        <v>#DIV/0!</v>
      </c>
      <c r="F16" s="349" t="e">
        <f>100%-E16</f>
        <v>#DIV/0!</v>
      </c>
      <c r="G16" s="350"/>
      <c r="H16" s="345" t="s">
        <v>8</v>
      </c>
      <c r="I16" s="347">
        <f t="shared" si="4"/>
        <v>0</v>
      </c>
      <c r="J16" s="347">
        <f t="shared" si="4"/>
        <v>0</v>
      </c>
      <c r="K16" s="209">
        <f t="shared" si="8"/>
        <v>0</v>
      </c>
      <c r="L16" s="349" t="e">
        <f>I16/K16</f>
        <v>#DIV/0!</v>
      </c>
      <c r="M16" s="349" t="e">
        <f t="shared" si="9"/>
        <v>#DIV/0!</v>
      </c>
      <c r="N16" s="335"/>
      <c r="O16" s="148" t="s">
        <v>8</v>
      </c>
      <c r="P16" s="355"/>
      <c r="Q16" s="356"/>
      <c r="R16" s="356"/>
      <c r="S16" s="357">
        <f t="shared" si="5"/>
        <v>0</v>
      </c>
      <c r="T16" s="357">
        <f t="shared" si="5"/>
        <v>0</v>
      </c>
      <c r="U16" s="357">
        <f t="shared" si="5"/>
        <v>0</v>
      </c>
      <c r="X16" s="335"/>
    </row>
    <row r="17" spans="1:29" ht="14" x14ac:dyDescent="0.35">
      <c r="A17" s="345" t="s">
        <v>36</v>
      </c>
      <c r="B17" s="346">
        <f t="shared" si="6"/>
        <v>0</v>
      </c>
      <c r="C17" s="346">
        <f t="shared" si="6"/>
        <v>0</v>
      </c>
      <c r="D17" s="209">
        <f t="shared" si="7"/>
        <v>0</v>
      </c>
      <c r="E17" s="349" t="e">
        <f>B17/D17</f>
        <v>#DIV/0!</v>
      </c>
      <c r="F17" s="349" t="e">
        <f>100%-E17</f>
        <v>#DIV/0!</v>
      </c>
      <c r="G17" s="350"/>
      <c r="H17" s="345" t="s">
        <v>36</v>
      </c>
      <c r="I17" s="347">
        <f t="shared" si="4"/>
        <v>0</v>
      </c>
      <c r="J17" s="347">
        <f t="shared" si="4"/>
        <v>0</v>
      </c>
      <c r="K17" s="209">
        <f t="shared" si="8"/>
        <v>0</v>
      </c>
      <c r="L17" s="349" t="e">
        <f>I17/K17</f>
        <v>#DIV/0!</v>
      </c>
      <c r="M17" s="349" t="e">
        <f t="shared" si="9"/>
        <v>#DIV/0!</v>
      </c>
      <c r="N17" s="335"/>
      <c r="O17" s="148" t="s">
        <v>36</v>
      </c>
      <c r="P17" s="355"/>
      <c r="Q17" s="356"/>
      <c r="R17" s="356"/>
      <c r="S17" s="357">
        <f t="shared" si="5"/>
        <v>0</v>
      </c>
      <c r="T17" s="357">
        <f t="shared" si="5"/>
        <v>0</v>
      </c>
      <c r="U17" s="357">
        <f t="shared" si="5"/>
        <v>0</v>
      </c>
      <c r="X17" s="335"/>
    </row>
    <row r="18" spans="1:29" ht="28" customHeight="1" x14ac:dyDescent="0.35">
      <c r="A18" s="350"/>
      <c r="B18" s="350"/>
      <c r="D18" s="399">
        <f>SUM(D13:D17)</f>
        <v>0</v>
      </c>
      <c r="E18" s="350"/>
      <c r="F18" s="350"/>
      <c r="G18" s="350"/>
      <c r="H18" s="358"/>
      <c r="I18" s="350"/>
      <c r="J18" s="350"/>
      <c r="K18" s="399">
        <f>SUM(K13:K17)</f>
        <v>0</v>
      </c>
      <c r="L18" s="350"/>
      <c r="M18" s="358"/>
      <c r="N18" s="335"/>
      <c r="R18" s="359"/>
      <c r="S18" s="335"/>
      <c r="X18" s="359"/>
    </row>
    <row r="19" spans="1:29" ht="25" x14ac:dyDescent="0.35">
      <c r="D19" s="360">
        <f>D11-D18</f>
        <v>0</v>
      </c>
      <c r="H19" s="336"/>
      <c r="I19" s="335"/>
      <c r="K19" s="360">
        <f>K11-K18</f>
        <v>0</v>
      </c>
      <c r="M19" s="336"/>
      <c r="N19" s="335"/>
      <c r="R19" s="336"/>
      <c r="S19" s="335"/>
    </row>
    <row r="20" spans="1:29" ht="25" x14ac:dyDescent="0.35">
      <c r="C20" s="361"/>
      <c r="L20" s="361"/>
    </row>
    <row r="21" spans="1:29" ht="25" x14ac:dyDescent="0.35">
      <c r="A21" s="334" t="s">
        <v>75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34"/>
      <c r="AB21" s="334"/>
      <c r="AC21" s="334"/>
    </row>
    <row r="22" spans="1:29" ht="26.5" customHeight="1" x14ac:dyDescent="0.35">
      <c r="A22" s="362" t="s">
        <v>39</v>
      </c>
      <c r="B22" s="363" t="s">
        <v>70</v>
      </c>
      <c r="C22" s="363"/>
      <c r="D22" s="363"/>
      <c r="E22" s="363"/>
      <c r="F22" s="363"/>
      <c r="G22" s="363" t="s">
        <v>55</v>
      </c>
      <c r="H22" s="363"/>
      <c r="I22" s="363"/>
      <c r="J22" s="363"/>
      <c r="K22" s="363"/>
      <c r="L22" s="363" t="s">
        <v>73</v>
      </c>
      <c r="M22" s="363"/>
      <c r="N22" s="363"/>
      <c r="O22" s="363"/>
      <c r="P22" s="363"/>
      <c r="Q22" s="363" t="s">
        <v>71</v>
      </c>
      <c r="R22" s="363"/>
      <c r="S22" s="363"/>
      <c r="T22" s="363"/>
      <c r="U22" s="363"/>
      <c r="V22" s="363" t="s">
        <v>72</v>
      </c>
      <c r="W22" s="363"/>
      <c r="X22" s="363"/>
      <c r="Y22" s="363"/>
      <c r="Z22" s="363"/>
      <c r="AA22" s="364" t="s">
        <v>74</v>
      </c>
      <c r="AB22" s="365"/>
      <c r="AC22" s="365"/>
    </row>
    <row r="23" spans="1:29" ht="26.5" customHeight="1" x14ac:dyDescent="0.35">
      <c r="A23" s="366"/>
      <c r="B23" s="367" t="s">
        <v>24</v>
      </c>
      <c r="C23" s="368" t="s">
        <v>25</v>
      </c>
      <c r="D23" s="369" t="s">
        <v>69</v>
      </c>
      <c r="E23" s="369" t="s">
        <v>24</v>
      </c>
      <c r="F23" s="369" t="s">
        <v>25</v>
      </c>
      <c r="G23" s="367" t="s">
        <v>24</v>
      </c>
      <c r="H23" s="368" t="s">
        <v>25</v>
      </c>
      <c r="I23" s="369" t="s">
        <v>69</v>
      </c>
      <c r="J23" s="369" t="s">
        <v>24</v>
      </c>
      <c r="K23" s="369" t="s">
        <v>25</v>
      </c>
      <c r="L23" s="367" t="s">
        <v>24</v>
      </c>
      <c r="M23" s="368" t="s">
        <v>25</v>
      </c>
      <c r="N23" s="369" t="s">
        <v>69</v>
      </c>
      <c r="O23" s="369" t="s">
        <v>24</v>
      </c>
      <c r="P23" s="369" t="s">
        <v>25</v>
      </c>
      <c r="Q23" s="367" t="s">
        <v>24</v>
      </c>
      <c r="R23" s="368" t="s">
        <v>25</v>
      </c>
      <c r="S23" s="369" t="s">
        <v>69</v>
      </c>
      <c r="T23" s="369" t="s">
        <v>24</v>
      </c>
      <c r="U23" s="369" t="s">
        <v>25</v>
      </c>
      <c r="V23" s="367" t="s">
        <v>24</v>
      </c>
      <c r="W23" s="368" t="s">
        <v>25</v>
      </c>
      <c r="X23" s="369" t="s">
        <v>69</v>
      </c>
      <c r="Y23" s="369" t="s">
        <v>24</v>
      </c>
      <c r="Z23" s="369" t="s">
        <v>25</v>
      </c>
      <c r="AA23" s="169" t="s">
        <v>24</v>
      </c>
      <c r="AB23" s="169" t="s">
        <v>25</v>
      </c>
      <c r="AC23" s="169" t="s">
        <v>69</v>
      </c>
    </row>
    <row r="24" spans="1:29" x14ac:dyDescent="0.35">
      <c r="A24" s="149" t="s">
        <v>5</v>
      </c>
      <c r="B24" s="370"/>
      <c r="C24" s="371"/>
      <c r="D24" s="169">
        <f>SUM(B24:C24)</f>
        <v>0</v>
      </c>
      <c r="E24" s="372" t="e">
        <f t="shared" ref="E24:F28" si="10">B24/SUM($B24:$C24)</f>
        <v>#DIV/0!</v>
      </c>
      <c r="F24" s="372" t="e">
        <f t="shared" si="10"/>
        <v>#DIV/0!</v>
      </c>
      <c r="G24" s="370"/>
      <c r="H24" s="373"/>
      <c r="I24" s="169">
        <f>SUM(G24:H24)</f>
        <v>0</v>
      </c>
      <c r="J24" s="372" t="e">
        <f t="shared" ref="J24:K28" si="11">G24/SUM($G24:$H24)</f>
        <v>#DIV/0!</v>
      </c>
      <c r="K24" s="372" t="e">
        <f t="shared" si="11"/>
        <v>#DIV/0!</v>
      </c>
      <c r="L24" s="370"/>
      <c r="M24" s="373"/>
      <c r="N24" s="169">
        <f>SUM(L24:M24)</f>
        <v>0</v>
      </c>
      <c r="O24" s="372" t="e">
        <f>L24/SUM(L24:M24)</f>
        <v>#DIV/0!</v>
      </c>
      <c r="P24" s="372" t="e">
        <f>M24/SUM(L24:M24)</f>
        <v>#DIV/0!</v>
      </c>
      <c r="Q24" s="370"/>
      <c r="R24" s="371"/>
      <c r="S24" s="169">
        <f>SUM(Q24:R24)</f>
        <v>0</v>
      </c>
      <c r="T24" s="372" t="e">
        <f>Q24/SUM(Q24:R24)</f>
        <v>#DIV/0!</v>
      </c>
      <c r="U24" s="372" t="e">
        <f>R24/SUM(Q24:R24)</f>
        <v>#DIV/0!</v>
      </c>
      <c r="V24" s="370"/>
      <c r="W24" s="373"/>
      <c r="X24" s="169">
        <f>SUM(V24:W24)</f>
        <v>0</v>
      </c>
      <c r="Y24" s="372" t="e">
        <f>V24/SUM(V24:W24)</f>
        <v>#DIV/0!</v>
      </c>
      <c r="Z24" s="372" t="e">
        <f>W24/SUM(V24:W24)</f>
        <v>#DIV/0!</v>
      </c>
      <c r="AA24" s="170">
        <f>B24+G24+L24+Q24+V24</f>
        <v>0</v>
      </c>
      <c r="AB24" s="170">
        <f>C24+H24+M24+R24+W24</f>
        <v>0</v>
      </c>
      <c r="AC24" s="169">
        <f>SUM(AA24:AB24)</f>
        <v>0</v>
      </c>
    </row>
    <row r="25" spans="1:29" x14ac:dyDescent="0.35">
      <c r="A25" s="149" t="s">
        <v>6</v>
      </c>
      <c r="B25" s="370"/>
      <c r="C25" s="373"/>
      <c r="D25" s="169">
        <f t="shared" ref="D25:D28" si="12">SUM(B25:C25)</f>
        <v>0</v>
      </c>
      <c r="E25" s="372" t="e">
        <f t="shared" si="10"/>
        <v>#DIV/0!</v>
      </c>
      <c r="F25" s="372" t="e">
        <f t="shared" si="10"/>
        <v>#DIV/0!</v>
      </c>
      <c r="G25" s="370"/>
      <c r="H25" s="373"/>
      <c r="I25" s="169">
        <f t="shared" ref="I25:I28" si="13">SUM(G25:H25)</f>
        <v>0</v>
      </c>
      <c r="J25" s="372" t="e">
        <f t="shared" si="11"/>
        <v>#DIV/0!</v>
      </c>
      <c r="K25" s="372" t="e">
        <f t="shared" si="11"/>
        <v>#DIV/0!</v>
      </c>
      <c r="L25" s="370"/>
      <c r="M25" s="373"/>
      <c r="N25" s="169">
        <f t="shared" ref="N25:N28" si="14">SUM(L25:M25)</f>
        <v>0</v>
      </c>
      <c r="O25" s="372" t="e">
        <f t="shared" ref="O25:O28" si="15">L25/SUM(L25:M25)</f>
        <v>#DIV/0!</v>
      </c>
      <c r="P25" s="372" t="e">
        <f t="shared" ref="P25:P28" si="16">M25/SUM(L25:M25)</f>
        <v>#DIV/0!</v>
      </c>
      <c r="Q25" s="370"/>
      <c r="R25" s="373"/>
      <c r="S25" s="169">
        <f t="shared" ref="S25:S28" si="17">SUM(Q25:R25)</f>
        <v>0</v>
      </c>
      <c r="T25" s="372" t="e">
        <f t="shared" ref="T25:T28" si="18">Q25/SUM(Q25:R25)</f>
        <v>#DIV/0!</v>
      </c>
      <c r="U25" s="372" t="e">
        <f t="shared" ref="U25:U28" si="19">R25/SUM(Q25:R25)</f>
        <v>#DIV/0!</v>
      </c>
      <c r="V25" s="370"/>
      <c r="W25" s="373"/>
      <c r="X25" s="169">
        <f t="shared" ref="X25:X28" si="20">SUM(V25:W25)</f>
        <v>0</v>
      </c>
      <c r="Y25" s="372" t="e">
        <f t="shared" ref="Y25:Y28" si="21">V25/SUM(V25:W25)</f>
        <v>#DIV/0!</v>
      </c>
      <c r="Z25" s="372" t="e">
        <f t="shared" ref="Z25:Z28" si="22">W25/SUM(V25:W25)</f>
        <v>#DIV/0!</v>
      </c>
      <c r="AA25" s="170">
        <f t="shared" ref="AA25:AB28" si="23">B25+G25+L25+Q25+V25</f>
        <v>0</v>
      </c>
      <c r="AB25" s="170">
        <f t="shared" si="23"/>
        <v>0</v>
      </c>
      <c r="AC25" s="169">
        <f t="shared" ref="AC25:AC28" si="24">SUM(AA25:AB25)</f>
        <v>0</v>
      </c>
    </row>
    <row r="26" spans="1:29" x14ac:dyDescent="0.35">
      <c r="A26" s="149" t="s">
        <v>7</v>
      </c>
      <c r="B26" s="374"/>
      <c r="C26" s="373"/>
      <c r="D26" s="169">
        <f t="shared" si="12"/>
        <v>0</v>
      </c>
      <c r="E26" s="372" t="e">
        <f t="shared" si="10"/>
        <v>#DIV/0!</v>
      </c>
      <c r="F26" s="372" t="e">
        <f t="shared" si="10"/>
        <v>#DIV/0!</v>
      </c>
      <c r="G26" s="374"/>
      <c r="H26" s="373"/>
      <c r="I26" s="169">
        <f t="shared" si="13"/>
        <v>0</v>
      </c>
      <c r="J26" s="372" t="e">
        <f t="shared" si="11"/>
        <v>#DIV/0!</v>
      </c>
      <c r="K26" s="372" t="e">
        <f t="shared" si="11"/>
        <v>#DIV/0!</v>
      </c>
      <c r="L26" s="374"/>
      <c r="M26" s="373"/>
      <c r="N26" s="169">
        <f t="shared" si="14"/>
        <v>0</v>
      </c>
      <c r="O26" s="372" t="e">
        <f t="shared" si="15"/>
        <v>#DIV/0!</v>
      </c>
      <c r="P26" s="372" t="e">
        <f t="shared" si="16"/>
        <v>#DIV/0!</v>
      </c>
      <c r="Q26" s="374"/>
      <c r="R26" s="373"/>
      <c r="S26" s="169">
        <f t="shared" si="17"/>
        <v>0</v>
      </c>
      <c r="T26" s="372" t="e">
        <f t="shared" si="18"/>
        <v>#DIV/0!</v>
      </c>
      <c r="U26" s="372" t="e">
        <f t="shared" si="19"/>
        <v>#DIV/0!</v>
      </c>
      <c r="V26" s="374"/>
      <c r="W26" s="373"/>
      <c r="X26" s="169">
        <f t="shared" si="20"/>
        <v>0</v>
      </c>
      <c r="Y26" s="372" t="e">
        <f t="shared" si="21"/>
        <v>#DIV/0!</v>
      </c>
      <c r="Z26" s="372" t="e">
        <f t="shared" si="22"/>
        <v>#DIV/0!</v>
      </c>
      <c r="AA26" s="170">
        <f t="shared" si="23"/>
        <v>0</v>
      </c>
      <c r="AB26" s="170">
        <f t="shared" si="23"/>
        <v>0</v>
      </c>
      <c r="AC26" s="169">
        <f t="shared" si="24"/>
        <v>0</v>
      </c>
    </row>
    <row r="27" spans="1:29" x14ac:dyDescent="0.35">
      <c r="A27" s="149" t="s">
        <v>8</v>
      </c>
      <c r="B27" s="370"/>
      <c r="C27" s="373"/>
      <c r="D27" s="169">
        <f t="shared" si="12"/>
        <v>0</v>
      </c>
      <c r="E27" s="372" t="e">
        <f t="shared" si="10"/>
        <v>#DIV/0!</v>
      </c>
      <c r="F27" s="372" t="e">
        <f t="shared" si="10"/>
        <v>#DIV/0!</v>
      </c>
      <c r="G27" s="370"/>
      <c r="H27" s="373"/>
      <c r="I27" s="169">
        <f t="shared" si="13"/>
        <v>0</v>
      </c>
      <c r="J27" s="372" t="e">
        <f t="shared" si="11"/>
        <v>#DIV/0!</v>
      </c>
      <c r="K27" s="372" t="e">
        <f t="shared" si="11"/>
        <v>#DIV/0!</v>
      </c>
      <c r="L27" s="370"/>
      <c r="M27" s="373"/>
      <c r="N27" s="169">
        <f t="shared" si="14"/>
        <v>0</v>
      </c>
      <c r="O27" s="372" t="e">
        <f t="shared" si="15"/>
        <v>#DIV/0!</v>
      </c>
      <c r="P27" s="372" t="e">
        <f t="shared" si="16"/>
        <v>#DIV/0!</v>
      </c>
      <c r="Q27" s="370"/>
      <c r="R27" s="373"/>
      <c r="S27" s="169">
        <f t="shared" si="17"/>
        <v>0</v>
      </c>
      <c r="T27" s="372" t="e">
        <f t="shared" si="18"/>
        <v>#DIV/0!</v>
      </c>
      <c r="U27" s="372" t="e">
        <f t="shared" si="19"/>
        <v>#DIV/0!</v>
      </c>
      <c r="V27" s="370"/>
      <c r="W27" s="373"/>
      <c r="X27" s="169">
        <f t="shared" si="20"/>
        <v>0</v>
      </c>
      <c r="Y27" s="372" t="e">
        <f t="shared" si="21"/>
        <v>#DIV/0!</v>
      </c>
      <c r="Z27" s="372" t="e">
        <f t="shared" si="22"/>
        <v>#DIV/0!</v>
      </c>
      <c r="AA27" s="170">
        <f t="shared" si="23"/>
        <v>0</v>
      </c>
      <c r="AB27" s="170">
        <f t="shared" si="23"/>
        <v>0</v>
      </c>
      <c r="AC27" s="169">
        <f t="shared" si="24"/>
        <v>0</v>
      </c>
    </row>
    <row r="28" spans="1:29" x14ac:dyDescent="0.35">
      <c r="A28" s="149" t="s">
        <v>36</v>
      </c>
      <c r="B28" s="375"/>
      <c r="C28" s="376"/>
      <c r="D28" s="169">
        <f t="shared" si="12"/>
        <v>0</v>
      </c>
      <c r="E28" s="372" t="e">
        <f t="shared" si="10"/>
        <v>#DIV/0!</v>
      </c>
      <c r="F28" s="372" t="e">
        <f t="shared" si="10"/>
        <v>#DIV/0!</v>
      </c>
      <c r="G28" s="375"/>
      <c r="H28" s="376"/>
      <c r="I28" s="169">
        <f t="shared" si="13"/>
        <v>0</v>
      </c>
      <c r="J28" s="372" t="e">
        <f t="shared" si="11"/>
        <v>#DIV/0!</v>
      </c>
      <c r="K28" s="372" t="e">
        <f t="shared" si="11"/>
        <v>#DIV/0!</v>
      </c>
      <c r="L28" s="375"/>
      <c r="M28" s="376"/>
      <c r="N28" s="169">
        <f t="shared" si="14"/>
        <v>0</v>
      </c>
      <c r="O28" s="372" t="e">
        <f t="shared" si="15"/>
        <v>#DIV/0!</v>
      </c>
      <c r="P28" s="372" t="e">
        <f t="shared" si="16"/>
        <v>#DIV/0!</v>
      </c>
      <c r="Q28" s="375"/>
      <c r="R28" s="376"/>
      <c r="S28" s="169">
        <f t="shared" si="17"/>
        <v>0</v>
      </c>
      <c r="T28" s="372" t="e">
        <f t="shared" si="18"/>
        <v>#DIV/0!</v>
      </c>
      <c r="U28" s="372" t="e">
        <f t="shared" si="19"/>
        <v>#DIV/0!</v>
      </c>
      <c r="V28" s="375"/>
      <c r="W28" s="376"/>
      <c r="X28" s="169">
        <f t="shared" si="20"/>
        <v>0</v>
      </c>
      <c r="Y28" s="372" t="e">
        <f t="shared" si="21"/>
        <v>#DIV/0!</v>
      </c>
      <c r="Z28" s="372" t="e">
        <f t="shared" si="22"/>
        <v>#DIV/0!</v>
      </c>
      <c r="AA28" s="170">
        <f t="shared" si="23"/>
        <v>0</v>
      </c>
      <c r="AB28" s="170">
        <f t="shared" si="23"/>
        <v>0</v>
      </c>
      <c r="AC28" s="169">
        <f t="shared" si="24"/>
        <v>0</v>
      </c>
    </row>
    <row r="29" spans="1:29" ht="30" customHeight="1" x14ac:dyDescent="0.35">
      <c r="A29" s="217"/>
      <c r="B29" s="170">
        <f>SUM(B24:B28)</f>
        <v>0</v>
      </c>
      <c r="C29" s="170">
        <f>SUM(C24:C28)</f>
        <v>0</v>
      </c>
      <c r="D29" s="377"/>
      <c r="E29" s="217"/>
      <c r="F29" s="217"/>
      <c r="G29" s="170">
        <f>SUM(G24:G28)</f>
        <v>0</v>
      </c>
      <c r="H29" s="170">
        <f>SUM(H24:H28)</f>
        <v>0</v>
      </c>
      <c r="I29" s="377"/>
      <c r="J29" s="217"/>
      <c r="K29" s="217"/>
      <c r="L29" s="170">
        <f>SUM(L24:L28)</f>
        <v>0</v>
      </c>
      <c r="M29" s="170">
        <f>SUM(M24:M28)</f>
        <v>0</v>
      </c>
      <c r="N29" s="377"/>
      <c r="O29" s="217"/>
      <c r="P29" s="217"/>
      <c r="Q29" s="170">
        <f>SUM(Q24:Q28)</f>
        <v>0</v>
      </c>
      <c r="R29" s="170">
        <f>SUM(R24:R28)</f>
        <v>0</v>
      </c>
      <c r="S29" s="377"/>
      <c r="T29" s="217"/>
      <c r="U29" s="217"/>
      <c r="V29" s="170">
        <f>SUM(V24:V28)</f>
        <v>0</v>
      </c>
      <c r="W29" s="170">
        <f>SUM(W24:W28)</f>
        <v>0</v>
      </c>
      <c r="X29" s="377"/>
      <c r="Y29" s="217"/>
      <c r="Z29" s="217"/>
      <c r="AA29" s="217"/>
      <c r="AB29" s="217"/>
      <c r="AC29" s="217"/>
    </row>
    <row r="30" spans="1:29" s="380" customFormat="1" ht="39" x14ac:dyDescent="0.35">
      <c r="A30" s="403" t="s">
        <v>77</v>
      </c>
      <c r="B30" s="402" t="e">
        <f>B29/SUM(B29:C29)</f>
        <v>#DIV/0!</v>
      </c>
      <c r="C30" s="378" t="e">
        <f>C29/SUM(B29:C29)</f>
        <v>#DIV/0!</v>
      </c>
      <c r="D30" s="379"/>
      <c r="E30" s="281"/>
      <c r="F30" s="281"/>
      <c r="G30" s="378" t="e">
        <f>G29/SUM(G29:H29)</f>
        <v>#DIV/0!</v>
      </c>
      <c r="H30" s="378" t="e">
        <f>H29/SUM(G29:H29)</f>
        <v>#DIV/0!</v>
      </c>
      <c r="I30" s="379"/>
      <c r="J30" s="281"/>
      <c r="K30" s="281"/>
      <c r="L30" s="378" t="e">
        <f>L29/SUM(L29:M29)</f>
        <v>#DIV/0!</v>
      </c>
      <c r="M30" s="378" t="e">
        <f>M29/SUM(L29:M29)</f>
        <v>#DIV/0!</v>
      </c>
      <c r="N30" s="379"/>
      <c r="O30" s="281"/>
      <c r="P30" s="281"/>
      <c r="Q30" s="378" t="e">
        <f>Q29/SUM(Q29:R29)</f>
        <v>#DIV/0!</v>
      </c>
      <c r="R30" s="378" t="e">
        <f>R29/SUM(Q29:R29)</f>
        <v>#DIV/0!</v>
      </c>
      <c r="S30" s="379"/>
      <c r="T30" s="281"/>
      <c r="U30" s="281"/>
      <c r="V30" s="378" t="e">
        <f>V29/SUM(V29:W29)</f>
        <v>#DIV/0!</v>
      </c>
      <c r="W30" s="378" t="e">
        <f>W29/SUM(V29:W29)</f>
        <v>#DIV/0!</v>
      </c>
      <c r="X30" s="379"/>
      <c r="Y30" s="281"/>
      <c r="Z30" s="281"/>
      <c r="AA30" s="281"/>
      <c r="AB30" s="281"/>
      <c r="AC30" s="281"/>
    </row>
    <row r="31" spans="1:29" x14ac:dyDescent="0.35">
      <c r="A31" s="377"/>
      <c r="B31" s="381"/>
      <c r="C31" s="381"/>
      <c r="D31" s="381"/>
      <c r="E31" s="377"/>
      <c r="F31" s="377"/>
      <c r="G31" s="381"/>
      <c r="H31" s="381"/>
      <c r="I31" s="381"/>
      <c r="J31" s="377"/>
      <c r="K31" s="377"/>
      <c r="L31" s="381"/>
      <c r="M31" s="381"/>
      <c r="N31" s="381"/>
      <c r="O31" s="377"/>
      <c r="P31" s="377"/>
      <c r="Q31" s="381"/>
      <c r="R31" s="381"/>
      <c r="S31" s="381"/>
      <c r="T31" s="377"/>
      <c r="U31" s="377"/>
      <c r="V31" s="381"/>
      <c r="W31" s="381"/>
      <c r="X31" s="381"/>
      <c r="Y31" s="377"/>
      <c r="Z31" s="377"/>
      <c r="AA31" s="377"/>
      <c r="AB31" s="377"/>
      <c r="AC31" s="377"/>
    </row>
    <row r="32" spans="1:29" ht="25" x14ac:dyDescent="0.35">
      <c r="A32" s="334" t="s">
        <v>76</v>
      </c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4"/>
      <c r="W32" s="334"/>
      <c r="X32" s="334"/>
      <c r="Y32" s="334"/>
      <c r="Z32" s="334"/>
      <c r="AA32" s="334"/>
      <c r="AB32" s="334"/>
      <c r="AC32" s="334"/>
    </row>
    <row r="33" spans="1:29" ht="25.5" customHeight="1" x14ac:dyDescent="0.35">
      <c r="A33" s="362" t="s">
        <v>39</v>
      </c>
      <c r="B33" s="363" t="s">
        <v>80</v>
      </c>
      <c r="C33" s="363"/>
      <c r="D33" s="363"/>
      <c r="E33" s="363"/>
      <c r="F33" s="363"/>
      <c r="G33" s="363" t="s">
        <v>55</v>
      </c>
      <c r="H33" s="363"/>
      <c r="I33" s="363"/>
      <c r="J33" s="363"/>
      <c r="K33" s="363"/>
      <c r="L33" s="363" t="s">
        <v>73</v>
      </c>
      <c r="M33" s="363"/>
      <c r="N33" s="363"/>
      <c r="O33" s="363"/>
      <c r="P33" s="363"/>
      <c r="Q33" s="363" t="s">
        <v>71</v>
      </c>
      <c r="R33" s="363"/>
      <c r="S33" s="363"/>
      <c r="T33" s="363"/>
      <c r="U33" s="363"/>
      <c r="V33" s="363" t="s">
        <v>72</v>
      </c>
      <c r="W33" s="363"/>
      <c r="X33" s="363"/>
      <c r="Y33" s="363"/>
      <c r="Z33" s="363"/>
      <c r="AA33" s="364" t="s">
        <v>74</v>
      </c>
      <c r="AB33" s="365"/>
      <c r="AC33" s="365"/>
    </row>
    <row r="34" spans="1:29" ht="25.5" customHeight="1" x14ac:dyDescent="0.35">
      <c r="A34" s="366"/>
      <c r="B34" s="367" t="s">
        <v>24</v>
      </c>
      <c r="C34" s="368" t="s">
        <v>25</v>
      </c>
      <c r="D34" s="369" t="s">
        <v>69</v>
      </c>
      <c r="E34" s="369" t="s">
        <v>24</v>
      </c>
      <c r="F34" s="369" t="s">
        <v>25</v>
      </c>
      <c r="G34" s="367" t="s">
        <v>24</v>
      </c>
      <c r="H34" s="368" t="s">
        <v>25</v>
      </c>
      <c r="I34" s="369" t="s">
        <v>69</v>
      </c>
      <c r="J34" s="369" t="s">
        <v>24</v>
      </c>
      <c r="K34" s="369" t="s">
        <v>25</v>
      </c>
      <c r="L34" s="367" t="s">
        <v>24</v>
      </c>
      <c r="M34" s="368" t="s">
        <v>25</v>
      </c>
      <c r="N34" s="369" t="s">
        <v>69</v>
      </c>
      <c r="O34" s="369" t="s">
        <v>24</v>
      </c>
      <c r="P34" s="369" t="s">
        <v>25</v>
      </c>
      <c r="Q34" s="367" t="s">
        <v>24</v>
      </c>
      <c r="R34" s="368" t="s">
        <v>25</v>
      </c>
      <c r="S34" s="369" t="s">
        <v>69</v>
      </c>
      <c r="T34" s="369" t="s">
        <v>24</v>
      </c>
      <c r="U34" s="369" t="s">
        <v>25</v>
      </c>
      <c r="V34" s="367" t="s">
        <v>24</v>
      </c>
      <c r="W34" s="368" t="s">
        <v>25</v>
      </c>
      <c r="X34" s="369" t="s">
        <v>69</v>
      </c>
      <c r="Y34" s="369" t="s">
        <v>24</v>
      </c>
      <c r="Z34" s="369" t="s">
        <v>25</v>
      </c>
      <c r="AA34" s="169" t="s">
        <v>24</v>
      </c>
      <c r="AB34" s="169" t="s">
        <v>25</v>
      </c>
      <c r="AC34" s="169" t="s">
        <v>69</v>
      </c>
    </row>
    <row r="35" spans="1:29" x14ac:dyDescent="0.35">
      <c r="A35" s="149" t="s">
        <v>5</v>
      </c>
      <c r="B35" s="370"/>
      <c r="C35" s="371"/>
      <c r="D35" s="169">
        <f>SUM(B35:C35)</f>
        <v>0</v>
      </c>
      <c r="E35" s="372" t="e">
        <f t="shared" ref="E35:F39" si="25">B35/SUM($B35:$C35)</f>
        <v>#DIV/0!</v>
      </c>
      <c r="F35" s="372" t="e">
        <f t="shared" si="25"/>
        <v>#DIV/0!</v>
      </c>
      <c r="G35" s="370"/>
      <c r="H35" s="373"/>
      <c r="I35" s="169">
        <f>SUM(G35:H35)</f>
        <v>0</v>
      </c>
      <c r="J35" s="372" t="e">
        <f t="shared" ref="J35:K39" si="26">G35/SUM($G35:$H35)</f>
        <v>#DIV/0!</v>
      </c>
      <c r="K35" s="372" t="e">
        <f t="shared" si="26"/>
        <v>#DIV/0!</v>
      </c>
      <c r="L35" s="370"/>
      <c r="M35" s="373"/>
      <c r="N35" s="169">
        <f>SUM(L35:M35)</f>
        <v>0</v>
      </c>
      <c r="O35" s="372" t="e">
        <f>L35/SUM(L35:M35)</f>
        <v>#DIV/0!</v>
      </c>
      <c r="P35" s="372" t="e">
        <f>M35/SUM(L35:M35)</f>
        <v>#DIV/0!</v>
      </c>
      <c r="Q35" s="370"/>
      <c r="R35" s="371"/>
      <c r="S35" s="169">
        <f>SUM(Q35:R35)</f>
        <v>0</v>
      </c>
      <c r="T35" s="372" t="e">
        <f>Q35/SUM(Q35:R35)</f>
        <v>#DIV/0!</v>
      </c>
      <c r="U35" s="372" t="e">
        <f>R35/SUM(Q35:R35)</f>
        <v>#DIV/0!</v>
      </c>
      <c r="V35" s="370"/>
      <c r="W35" s="373"/>
      <c r="X35" s="169">
        <f>SUM(V35:W35)</f>
        <v>0</v>
      </c>
      <c r="Y35" s="372" t="e">
        <f>V35/SUM(V35:W35)</f>
        <v>#DIV/0!</v>
      </c>
      <c r="Z35" s="372" t="e">
        <f>W35/SUM(V35:W35)</f>
        <v>#DIV/0!</v>
      </c>
      <c r="AA35" s="169">
        <f t="shared" ref="AA35:AB39" si="27">B35+G35+L35+Q35+V35</f>
        <v>0</v>
      </c>
      <c r="AB35" s="171">
        <f t="shared" si="27"/>
        <v>0</v>
      </c>
      <c r="AC35" s="171">
        <f>SUM(AA35:AB35)</f>
        <v>0</v>
      </c>
    </row>
    <row r="36" spans="1:29" x14ac:dyDescent="0.35">
      <c r="A36" s="149" t="s">
        <v>6</v>
      </c>
      <c r="B36" s="370"/>
      <c r="C36" s="373"/>
      <c r="D36" s="169">
        <f t="shared" ref="D36:D39" si="28">SUM(B36:C36)</f>
        <v>0</v>
      </c>
      <c r="E36" s="372" t="e">
        <f t="shared" si="25"/>
        <v>#DIV/0!</v>
      </c>
      <c r="F36" s="372" t="e">
        <f t="shared" si="25"/>
        <v>#DIV/0!</v>
      </c>
      <c r="G36" s="370"/>
      <c r="H36" s="373"/>
      <c r="I36" s="169">
        <f t="shared" ref="I36:I39" si="29">SUM(G36:H36)</f>
        <v>0</v>
      </c>
      <c r="J36" s="372" t="e">
        <f t="shared" si="26"/>
        <v>#DIV/0!</v>
      </c>
      <c r="K36" s="372" t="e">
        <f t="shared" si="26"/>
        <v>#DIV/0!</v>
      </c>
      <c r="L36" s="370"/>
      <c r="M36" s="373"/>
      <c r="N36" s="169">
        <f t="shared" ref="N36:N39" si="30">SUM(L36:M36)</f>
        <v>0</v>
      </c>
      <c r="O36" s="372" t="e">
        <f t="shared" ref="O36:O39" si="31">L36/SUM(L36:M36)</f>
        <v>#DIV/0!</v>
      </c>
      <c r="P36" s="372" t="e">
        <f t="shared" ref="P36:P39" si="32">M36/SUM(L36:M36)</f>
        <v>#DIV/0!</v>
      </c>
      <c r="Q36" s="370"/>
      <c r="R36" s="373"/>
      <c r="S36" s="169">
        <f t="shared" ref="S36:S39" si="33">SUM(Q36:R36)</f>
        <v>0</v>
      </c>
      <c r="T36" s="372" t="e">
        <f t="shared" ref="T36:T39" si="34">Q36/SUM(Q36:R36)</f>
        <v>#DIV/0!</v>
      </c>
      <c r="U36" s="372" t="e">
        <f t="shared" ref="U36:U39" si="35">R36/SUM(Q36:R36)</f>
        <v>#DIV/0!</v>
      </c>
      <c r="V36" s="370"/>
      <c r="W36" s="373"/>
      <c r="X36" s="169">
        <f t="shared" ref="X36:X39" si="36">SUM(V36:W36)</f>
        <v>0</v>
      </c>
      <c r="Y36" s="372" t="e">
        <f t="shared" ref="Y36:Y39" si="37">V36/SUM(V36:W36)</f>
        <v>#DIV/0!</v>
      </c>
      <c r="Z36" s="372" t="e">
        <f t="shared" ref="Z36:Z39" si="38">W36/SUM(V36:W36)</f>
        <v>#DIV/0!</v>
      </c>
      <c r="AA36" s="169">
        <f t="shared" si="27"/>
        <v>0</v>
      </c>
      <c r="AB36" s="171">
        <f t="shared" si="27"/>
        <v>0</v>
      </c>
      <c r="AC36" s="171">
        <f t="shared" ref="AC36:AC39" si="39">SUM(AA36:AB36)</f>
        <v>0</v>
      </c>
    </row>
    <row r="37" spans="1:29" x14ac:dyDescent="0.35">
      <c r="A37" s="149" t="s">
        <v>7</v>
      </c>
      <c r="B37" s="374"/>
      <c r="C37" s="373"/>
      <c r="D37" s="169">
        <f t="shared" si="28"/>
        <v>0</v>
      </c>
      <c r="E37" s="372" t="e">
        <f t="shared" si="25"/>
        <v>#DIV/0!</v>
      </c>
      <c r="F37" s="372" t="e">
        <f t="shared" si="25"/>
        <v>#DIV/0!</v>
      </c>
      <c r="G37" s="374"/>
      <c r="H37" s="373"/>
      <c r="I37" s="169">
        <f t="shared" si="29"/>
        <v>0</v>
      </c>
      <c r="J37" s="372" t="e">
        <f t="shared" si="26"/>
        <v>#DIV/0!</v>
      </c>
      <c r="K37" s="372" t="e">
        <f t="shared" si="26"/>
        <v>#DIV/0!</v>
      </c>
      <c r="L37" s="374"/>
      <c r="M37" s="373"/>
      <c r="N37" s="169">
        <f t="shared" si="30"/>
        <v>0</v>
      </c>
      <c r="O37" s="372" t="e">
        <f t="shared" si="31"/>
        <v>#DIV/0!</v>
      </c>
      <c r="P37" s="372" t="e">
        <f t="shared" si="32"/>
        <v>#DIV/0!</v>
      </c>
      <c r="Q37" s="374"/>
      <c r="R37" s="373"/>
      <c r="S37" s="169">
        <f t="shared" si="33"/>
        <v>0</v>
      </c>
      <c r="T37" s="372" t="e">
        <f t="shared" si="34"/>
        <v>#DIV/0!</v>
      </c>
      <c r="U37" s="372" t="e">
        <f t="shared" si="35"/>
        <v>#DIV/0!</v>
      </c>
      <c r="V37" s="374"/>
      <c r="W37" s="373"/>
      <c r="X37" s="169">
        <f t="shared" si="36"/>
        <v>0</v>
      </c>
      <c r="Y37" s="372" t="e">
        <f t="shared" si="37"/>
        <v>#DIV/0!</v>
      </c>
      <c r="Z37" s="372" t="e">
        <f t="shared" si="38"/>
        <v>#DIV/0!</v>
      </c>
      <c r="AA37" s="169">
        <f t="shared" si="27"/>
        <v>0</v>
      </c>
      <c r="AB37" s="171">
        <f t="shared" si="27"/>
        <v>0</v>
      </c>
      <c r="AC37" s="171">
        <f t="shared" si="39"/>
        <v>0</v>
      </c>
    </row>
    <row r="38" spans="1:29" x14ac:dyDescent="0.35">
      <c r="A38" s="149" t="s">
        <v>8</v>
      </c>
      <c r="B38" s="370"/>
      <c r="C38" s="373"/>
      <c r="D38" s="169">
        <f t="shared" si="28"/>
        <v>0</v>
      </c>
      <c r="E38" s="372" t="e">
        <f t="shared" si="25"/>
        <v>#DIV/0!</v>
      </c>
      <c r="F38" s="372" t="e">
        <f t="shared" si="25"/>
        <v>#DIV/0!</v>
      </c>
      <c r="G38" s="370"/>
      <c r="H38" s="373"/>
      <c r="I38" s="169">
        <f t="shared" si="29"/>
        <v>0</v>
      </c>
      <c r="J38" s="372" t="e">
        <f t="shared" si="26"/>
        <v>#DIV/0!</v>
      </c>
      <c r="K38" s="372" t="e">
        <f t="shared" si="26"/>
        <v>#DIV/0!</v>
      </c>
      <c r="L38" s="370"/>
      <c r="M38" s="373"/>
      <c r="N38" s="169">
        <f t="shared" si="30"/>
        <v>0</v>
      </c>
      <c r="O38" s="372" t="e">
        <f t="shared" si="31"/>
        <v>#DIV/0!</v>
      </c>
      <c r="P38" s="372" t="e">
        <f t="shared" si="32"/>
        <v>#DIV/0!</v>
      </c>
      <c r="Q38" s="370"/>
      <c r="R38" s="373"/>
      <c r="S38" s="169">
        <f t="shared" si="33"/>
        <v>0</v>
      </c>
      <c r="T38" s="372" t="e">
        <f t="shared" si="34"/>
        <v>#DIV/0!</v>
      </c>
      <c r="U38" s="372" t="e">
        <f t="shared" si="35"/>
        <v>#DIV/0!</v>
      </c>
      <c r="V38" s="370"/>
      <c r="W38" s="373"/>
      <c r="X38" s="169">
        <f t="shared" si="36"/>
        <v>0</v>
      </c>
      <c r="Y38" s="372" t="e">
        <f t="shared" si="37"/>
        <v>#DIV/0!</v>
      </c>
      <c r="Z38" s="372" t="e">
        <f t="shared" si="38"/>
        <v>#DIV/0!</v>
      </c>
      <c r="AA38" s="169">
        <f t="shared" si="27"/>
        <v>0</v>
      </c>
      <c r="AB38" s="171">
        <f t="shared" si="27"/>
        <v>0</v>
      </c>
      <c r="AC38" s="171">
        <f t="shared" si="39"/>
        <v>0</v>
      </c>
    </row>
    <row r="39" spans="1:29" x14ac:dyDescent="0.35">
      <c r="A39" s="149" t="s">
        <v>36</v>
      </c>
      <c r="B39" s="375"/>
      <c r="C39" s="376"/>
      <c r="D39" s="169">
        <f t="shared" si="28"/>
        <v>0</v>
      </c>
      <c r="E39" s="372" t="e">
        <f t="shared" si="25"/>
        <v>#DIV/0!</v>
      </c>
      <c r="F39" s="372" t="e">
        <f>C39/SUM($B39:$C39)</f>
        <v>#DIV/0!</v>
      </c>
      <c r="G39" s="375"/>
      <c r="H39" s="376"/>
      <c r="I39" s="169">
        <f t="shared" si="29"/>
        <v>0</v>
      </c>
      <c r="J39" s="372" t="e">
        <f t="shared" si="26"/>
        <v>#DIV/0!</v>
      </c>
      <c r="K39" s="372" t="e">
        <f t="shared" si="26"/>
        <v>#DIV/0!</v>
      </c>
      <c r="L39" s="375"/>
      <c r="M39" s="376"/>
      <c r="N39" s="169">
        <f t="shared" si="30"/>
        <v>0</v>
      </c>
      <c r="O39" s="372" t="e">
        <f t="shared" si="31"/>
        <v>#DIV/0!</v>
      </c>
      <c r="P39" s="372" t="e">
        <f t="shared" si="32"/>
        <v>#DIV/0!</v>
      </c>
      <c r="Q39" s="375"/>
      <c r="R39" s="376"/>
      <c r="S39" s="169">
        <f t="shared" si="33"/>
        <v>0</v>
      </c>
      <c r="T39" s="372" t="e">
        <f t="shared" si="34"/>
        <v>#DIV/0!</v>
      </c>
      <c r="U39" s="372" t="e">
        <f t="shared" si="35"/>
        <v>#DIV/0!</v>
      </c>
      <c r="V39" s="375"/>
      <c r="W39" s="376"/>
      <c r="X39" s="169">
        <f t="shared" si="36"/>
        <v>0</v>
      </c>
      <c r="Y39" s="372" t="e">
        <f t="shared" si="37"/>
        <v>#DIV/0!</v>
      </c>
      <c r="Z39" s="372" t="e">
        <f t="shared" si="38"/>
        <v>#DIV/0!</v>
      </c>
      <c r="AA39" s="169">
        <f t="shared" si="27"/>
        <v>0</v>
      </c>
      <c r="AB39" s="171">
        <f t="shared" si="27"/>
        <v>0</v>
      </c>
      <c r="AC39" s="171">
        <f t="shared" si="39"/>
        <v>0</v>
      </c>
    </row>
    <row r="40" spans="1:29" ht="36" customHeight="1" x14ac:dyDescent="0.35">
      <c r="A40" s="336"/>
      <c r="B40" s="170">
        <f>SUM(B35:B39)</f>
        <v>0</v>
      </c>
      <c r="C40" s="170">
        <f>SUM(C35:C39)</f>
        <v>0</v>
      </c>
      <c r="D40" s="377"/>
      <c r="E40" s="217"/>
      <c r="F40" s="217"/>
      <c r="G40" s="170">
        <f>SUM(G35:G39)</f>
        <v>0</v>
      </c>
      <c r="H40" s="170">
        <f>SUM(H35:H39)</f>
        <v>0</v>
      </c>
      <c r="I40" s="377"/>
      <c r="J40" s="217"/>
      <c r="K40" s="217"/>
      <c r="L40" s="170">
        <f>SUM(L35:L39)</f>
        <v>0</v>
      </c>
      <c r="M40" s="170">
        <f>SUM(M35:M39)</f>
        <v>0</v>
      </c>
      <c r="N40" s="377"/>
      <c r="O40" s="217"/>
      <c r="P40" s="217"/>
      <c r="Q40" s="170">
        <f>SUM(Q35:Q39)</f>
        <v>0</v>
      </c>
      <c r="R40" s="170">
        <f>SUM(R35:R39)</f>
        <v>0</v>
      </c>
      <c r="S40" s="377"/>
      <c r="T40" s="217"/>
      <c r="U40" s="217"/>
      <c r="V40" s="170">
        <f>SUM(V35:V39)</f>
        <v>0</v>
      </c>
      <c r="W40" s="170">
        <f>SUM(W35:W39)</f>
        <v>0</v>
      </c>
      <c r="X40" s="377"/>
      <c r="Y40" s="217"/>
      <c r="Z40" s="217"/>
      <c r="AA40" s="377"/>
      <c r="AB40" s="217"/>
      <c r="AC40" s="217"/>
    </row>
    <row r="41" spans="1:29" s="380" customFormat="1" ht="39" x14ac:dyDescent="0.35">
      <c r="A41" s="403" t="s">
        <v>77</v>
      </c>
      <c r="B41" s="402" t="e">
        <f>B40/SUM(B40:C40)</f>
        <v>#DIV/0!</v>
      </c>
      <c r="C41" s="378" t="e">
        <f>C40/SUM(B40:C40)</f>
        <v>#DIV/0!</v>
      </c>
      <c r="D41" s="379"/>
      <c r="E41" s="359"/>
      <c r="F41" s="359"/>
      <c r="G41" s="378" t="e">
        <f>G40/SUM(G40:H40)</f>
        <v>#DIV/0!</v>
      </c>
      <c r="H41" s="378" t="e">
        <f>H40/SUM(G40:H40)</f>
        <v>#DIV/0!</v>
      </c>
      <c r="I41" s="379"/>
      <c r="J41" s="359"/>
      <c r="K41" s="359"/>
      <c r="L41" s="378" t="e">
        <f>L40/SUM(L40:M40)</f>
        <v>#DIV/0!</v>
      </c>
      <c r="M41" s="378" t="e">
        <f>M40/SUM(L40:M40)</f>
        <v>#DIV/0!</v>
      </c>
      <c r="N41" s="379"/>
      <c r="O41" s="359"/>
      <c r="P41" s="359"/>
      <c r="Q41" s="378" t="e">
        <f>Q40/SUM(Q40:R40)</f>
        <v>#DIV/0!</v>
      </c>
      <c r="R41" s="378" t="e">
        <f>R40/SUM(Q40:R40)</f>
        <v>#DIV/0!</v>
      </c>
      <c r="S41" s="379"/>
      <c r="T41" s="359"/>
      <c r="U41" s="359"/>
      <c r="V41" s="378" t="e">
        <f>V40/SUM(V40:W40)</f>
        <v>#DIV/0!</v>
      </c>
      <c r="W41" s="378" t="e">
        <f>W40/SUM(V40:W40)</f>
        <v>#DIV/0!</v>
      </c>
      <c r="X41" s="379"/>
      <c r="Y41" s="359"/>
      <c r="Z41" s="359"/>
      <c r="AA41" s="359"/>
      <c r="AB41" s="359"/>
      <c r="AC41" s="359"/>
    </row>
    <row r="45" spans="1:29" ht="25" x14ac:dyDescent="0.35">
      <c r="A45" s="334" t="s">
        <v>84</v>
      </c>
      <c r="B45" s="334"/>
      <c r="C45" s="334"/>
      <c r="D45" s="334"/>
      <c r="E45" s="334"/>
      <c r="F45" s="334"/>
      <c r="G45" s="334"/>
      <c r="H45" s="334"/>
      <c r="I45" s="334"/>
      <c r="J45" s="334"/>
      <c r="K45" s="334"/>
      <c r="L45" s="334"/>
      <c r="M45" s="333"/>
      <c r="N45" s="333"/>
      <c r="O45" s="333"/>
      <c r="P45" s="333"/>
      <c r="Q45" s="333"/>
      <c r="R45" s="333"/>
      <c r="S45" s="333"/>
      <c r="T45" s="333"/>
      <c r="U45" s="333"/>
      <c r="V45" s="333"/>
      <c r="W45" s="333"/>
      <c r="X45" s="333"/>
      <c r="Y45" s="333"/>
      <c r="Z45" s="333"/>
      <c r="AA45" s="333"/>
      <c r="AB45" s="333"/>
      <c r="AC45" s="333"/>
    </row>
    <row r="46" spans="1:29" ht="12.5" x14ac:dyDescent="0.35">
      <c r="B46" s="217"/>
      <c r="C46" s="217"/>
      <c r="D46" s="217"/>
      <c r="E46" s="217"/>
      <c r="F46" s="217"/>
      <c r="G46" s="217"/>
      <c r="H46" s="254"/>
      <c r="I46" s="254"/>
      <c r="J46" s="254"/>
      <c r="K46" s="254"/>
      <c r="L46" s="254"/>
      <c r="M46" s="254"/>
      <c r="N46" s="254"/>
      <c r="O46" s="254"/>
      <c r="S46" s="335"/>
      <c r="X46" s="335"/>
    </row>
    <row r="47" spans="1:29" ht="39" x14ac:dyDescent="0.35">
      <c r="A47" s="149"/>
      <c r="B47" s="148" t="s">
        <v>70</v>
      </c>
      <c r="C47" s="148" t="s">
        <v>55</v>
      </c>
      <c r="D47" s="148" t="s">
        <v>73</v>
      </c>
      <c r="E47" s="148" t="s">
        <v>81</v>
      </c>
      <c r="F47" s="168" t="s">
        <v>72</v>
      </c>
      <c r="G47" s="382"/>
      <c r="H47" s="169" t="s">
        <v>70</v>
      </c>
      <c r="I47" s="221" t="s">
        <v>55</v>
      </c>
      <c r="J47" s="169" t="s">
        <v>73</v>
      </c>
      <c r="K47" s="221" t="s">
        <v>81</v>
      </c>
      <c r="L47" s="169" t="s">
        <v>72</v>
      </c>
      <c r="N47" s="335"/>
      <c r="S47" s="335"/>
      <c r="W47" s="336"/>
      <c r="X47" s="335"/>
    </row>
    <row r="48" spans="1:29" ht="25" x14ac:dyDescent="0.35">
      <c r="A48" s="149" t="s">
        <v>40</v>
      </c>
      <c r="B48" s="176"/>
      <c r="C48" s="176"/>
      <c r="D48" s="176"/>
      <c r="E48" s="176"/>
      <c r="F48" s="176"/>
      <c r="G48" s="170" t="s">
        <v>40</v>
      </c>
      <c r="H48" s="173">
        <f>B48*$D$6</f>
        <v>0</v>
      </c>
      <c r="I48" s="219">
        <f>C48*$D$7</f>
        <v>0</v>
      </c>
      <c r="J48" s="173">
        <f>D48*$D$8</f>
        <v>0</v>
      </c>
      <c r="K48" s="219">
        <f>E48*$D$9</f>
        <v>0</v>
      </c>
      <c r="L48" s="173">
        <f>F48*$D$10</f>
        <v>0</v>
      </c>
      <c r="N48" s="335"/>
      <c r="S48" s="335"/>
      <c r="W48" s="336"/>
      <c r="X48" s="335"/>
    </row>
    <row r="49" spans="1:29" ht="25" x14ac:dyDescent="0.35">
      <c r="A49" s="149" t="s">
        <v>41</v>
      </c>
      <c r="B49" s="176"/>
      <c r="C49" s="176"/>
      <c r="D49" s="176"/>
      <c r="E49" s="176"/>
      <c r="F49" s="176"/>
      <c r="G49" s="170" t="s">
        <v>41</v>
      </c>
      <c r="H49" s="171">
        <f>B49*$D$6</f>
        <v>0</v>
      </c>
      <c r="I49" s="220">
        <f>C49*$D$7</f>
        <v>0</v>
      </c>
      <c r="J49" s="171">
        <f>D49*$D$8</f>
        <v>0</v>
      </c>
      <c r="K49" s="220">
        <f>E49*$D$9</f>
        <v>0</v>
      </c>
      <c r="L49" s="171">
        <f>F49*$D$10</f>
        <v>0</v>
      </c>
      <c r="N49" s="335"/>
      <c r="S49" s="335"/>
      <c r="W49" s="336"/>
      <c r="X49" s="335"/>
    </row>
    <row r="50" spans="1:29" ht="25" x14ac:dyDescent="0.35">
      <c r="A50" s="149" t="s">
        <v>42</v>
      </c>
      <c r="B50" s="176"/>
      <c r="C50" s="176"/>
      <c r="D50" s="176"/>
      <c r="E50" s="176"/>
      <c r="F50" s="176"/>
      <c r="G50" s="170" t="s">
        <v>42</v>
      </c>
      <c r="H50" s="171">
        <f>B50*$D$6</f>
        <v>0</v>
      </c>
      <c r="I50" s="220">
        <f>C50*$D$7</f>
        <v>0</v>
      </c>
      <c r="J50" s="171">
        <f>D50*$D$8</f>
        <v>0</v>
      </c>
      <c r="K50" s="220">
        <f>E50*$D$9</f>
        <v>0</v>
      </c>
      <c r="L50" s="171">
        <f>F50*$D$10</f>
        <v>0</v>
      </c>
      <c r="N50" s="335"/>
      <c r="S50" s="335"/>
      <c r="W50" s="336"/>
      <c r="X50" s="335"/>
    </row>
    <row r="51" spans="1:29" x14ac:dyDescent="0.35">
      <c r="D51" s="335"/>
      <c r="I51" s="335"/>
      <c r="N51" s="335"/>
      <c r="S51" s="335"/>
      <c r="W51" s="336"/>
      <c r="X51" s="335"/>
    </row>
    <row r="52" spans="1:29" ht="25" x14ac:dyDescent="0.35">
      <c r="A52" s="334" t="s">
        <v>85</v>
      </c>
      <c r="B52" s="334"/>
      <c r="C52" s="334"/>
      <c r="D52" s="334"/>
      <c r="E52" s="334"/>
      <c r="F52" s="334"/>
      <c r="G52" s="334"/>
      <c r="H52" s="334"/>
      <c r="I52" s="334"/>
      <c r="J52" s="334"/>
      <c r="K52" s="334"/>
      <c r="L52" s="334"/>
      <c r="M52" s="334"/>
      <c r="N52" s="334"/>
      <c r="O52" s="334"/>
      <c r="P52" s="334"/>
      <c r="Q52" s="333"/>
      <c r="R52" s="333"/>
      <c r="S52" s="333"/>
      <c r="T52" s="333"/>
      <c r="U52" s="333"/>
      <c r="V52" s="333"/>
      <c r="W52" s="333"/>
      <c r="X52" s="333"/>
      <c r="Y52" s="333"/>
      <c r="Z52" s="333"/>
      <c r="AA52" s="333"/>
      <c r="AB52" s="333"/>
      <c r="AC52" s="333"/>
    </row>
    <row r="53" spans="1:29" ht="12.5" x14ac:dyDescent="0.35">
      <c r="D53" s="335"/>
      <c r="I53" s="335"/>
      <c r="N53" s="335"/>
      <c r="S53" s="335"/>
      <c r="X53" s="335"/>
    </row>
    <row r="54" spans="1:29" x14ac:dyDescent="0.35">
      <c r="A54" s="383" t="s">
        <v>39</v>
      </c>
      <c r="B54" s="363" t="s">
        <v>70</v>
      </c>
      <c r="C54" s="363"/>
      <c r="D54" s="363"/>
      <c r="E54" s="384" t="s">
        <v>55</v>
      </c>
      <c r="F54" s="384"/>
      <c r="G54" s="384"/>
      <c r="H54" s="363" t="s">
        <v>73</v>
      </c>
      <c r="I54" s="363"/>
      <c r="J54" s="363"/>
      <c r="K54" s="384" t="s">
        <v>71</v>
      </c>
      <c r="L54" s="384"/>
      <c r="M54" s="384"/>
      <c r="N54" s="363" t="s">
        <v>72</v>
      </c>
      <c r="O54" s="363"/>
      <c r="P54" s="363"/>
      <c r="X54" s="335"/>
    </row>
    <row r="55" spans="1:29" ht="26" x14ac:dyDescent="0.35">
      <c r="A55" s="385"/>
      <c r="B55" s="386" t="s">
        <v>18</v>
      </c>
      <c r="C55" s="386" t="s">
        <v>19</v>
      </c>
      <c r="D55" s="386" t="s">
        <v>20</v>
      </c>
      <c r="E55" s="387" t="s">
        <v>18</v>
      </c>
      <c r="F55" s="387" t="s">
        <v>19</v>
      </c>
      <c r="G55" s="387" t="s">
        <v>20</v>
      </c>
      <c r="H55" s="386" t="s">
        <v>18</v>
      </c>
      <c r="I55" s="386" t="s">
        <v>19</v>
      </c>
      <c r="J55" s="386" t="s">
        <v>20</v>
      </c>
      <c r="K55" s="387" t="s">
        <v>18</v>
      </c>
      <c r="L55" s="387" t="s">
        <v>19</v>
      </c>
      <c r="M55" s="387" t="s">
        <v>20</v>
      </c>
      <c r="N55" s="386" t="s">
        <v>18</v>
      </c>
      <c r="O55" s="386" t="s">
        <v>19</v>
      </c>
      <c r="P55" s="386" t="s">
        <v>20</v>
      </c>
      <c r="X55" s="335"/>
    </row>
    <row r="56" spans="1:29" x14ac:dyDescent="0.35">
      <c r="A56" s="329" t="s">
        <v>5</v>
      </c>
      <c r="B56" s="357">
        <f t="shared" ref="B56:D60" si="40">B64*$D24</f>
        <v>0</v>
      </c>
      <c r="C56" s="357">
        <f t="shared" si="40"/>
        <v>0</v>
      </c>
      <c r="D56" s="357">
        <f t="shared" si="40"/>
        <v>0</v>
      </c>
      <c r="E56" s="388">
        <f t="shared" ref="E56:G60" si="41">E64*$I24</f>
        <v>0</v>
      </c>
      <c r="F56" s="388">
        <f t="shared" si="41"/>
        <v>0</v>
      </c>
      <c r="G56" s="388">
        <f t="shared" si="41"/>
        <v>0</v>
      </c>
      <c r="H56" s="357">
        <f>H64*$N24</f>
        <v>0</v>
      </c>
      <c r="I56" s="357">
        <f>I64*$N24</f>
        <v>0</v>
      </c>
      <c r="J56" s="357">
        <f>J64*$N24</f>
        <v>0</v>
      </c>
      <c r="K56" s="388">
        <f t="shared" ref="K56:M60" si="42">K64*$S24</f>
        <v>0</v>
      </c>
      <c r="L56" s="388">
        <f t="shared" si="42"/>
        <v>0</v>
      </c>
      <c r="M56" s="388">
        <f t="shared" si="42"/>
        <v>0</v>
      </c>
      <c r="N56" s="357">
        <f t="shared" ref="N56:P60" si="43">N64*$X24</f>
        <v>0</v>
      </c>
      <c r="O56" s="357">
        <f t="shared" si="43"/>
        <v>0</v>
      </c>
      <c r="P56" s="357">
        <f t="shared" si="43"/>
        <v>0</v>
      </c>
      <c r="X56" s="335"/>
    </row>
    <row r="57" spans="1:29" x14ac:dyDescent="0.35">
      <c r="A57" s="329" t="s">
        <v>6</v>
      </c>
      <c r="B57" s="357">
        <f t="shared" si="40"/>
        <v>0</v>
      </c>
      <c r="C57" s="357">
        <f t="shared" si="40"/>
        <v>0</v>
      </c>
      <c r="D57" s="357">
        <f t="shared" si="40"/>
        <v>0</v>
      </c>
      <c r="E57" s="388">
        <f t="shared" si="41"/>
        <v>0</v>
      </c>
      <c r="F57" s="388">
        <f t="shared" si="41"/>
        <v>0</v>
      </c>
      <c r="G57" s="388">
        <f t="shared" si="41"/>
        <v>0</v>
      </c>
      <c r="H57" s="357">
        <f t="shared" ref="H57:J60" si="44">H65*$S25</f>
        <v>0</v>
      </c>
      <c r="I57" s="357">
        <f t="shared" si="44"/>
        <v>0</v>
      </c>
      <c r="J57" s="357">
        <f t="shared" si="44"/>
        <v>0</v>
      </c>
      <c r="K57" s="388">
        <f t="shared" si="42"/>
        <v>0</v>
      </c>
      <c r="L57" s="388">
        <f t="shared" si="42"/>
        <v>0</v>
      </c>
      <c r="M57" s="388">
        <f t="shared" si="42"/>
        <v>0</v>
      </c>
      <c r="N57" s="357">
        <f t="shared" si="43"/>
        <v>0</v>
      </c>
      <c r="O57" s="357">
        <f t="shared" si="43"/>
        <v>0</v>
      </c>
      <c r="P57" s="357">
        <f t="shared" si="43"/>
        <v>0</v>
      </c>
      <c r="X57" s="335"/>
    </row>
    <row r="58" spans="1:29" x14ac:dyDescent="0.35">
      <c r="A58" s="329" t="s">
        <v>7</v>
      </c>
      <c r="B58" s="357">
        <f t="shared" si="40"/>
        <v>0</v>
      </c>
      <c r="C58" s="357">
        <f t="shared" si="40"/>
        <v>0</v>
      </c>
      <c r="D58" s="357">
        <f t="shared" si="40"/>
        <v>0</v>
      </c>
      <c r="E58" s="388">
        <f t="shared" si="41"/>
        <v>0</v>
      </c>
      <c r="F58" s="388">
        <f t="shared" si="41"/>
        <v>0</v>
      </c>
      <c r="G58" s="388">
        <f t="shared" si="41"/>
        <v>0</v>
      </c>
      <c r="H58" s="357">
        <f t="shared" si="44"/>
        <v>0</v>
      </c>
      <c r="I58" s="357">
        <f t="shared" si="44"/>
        <v>0</v>
      </c>
      <c r="J58" s="357">
        <f t="shared" si="44"/>
        <v>0</v>
      </c>
      <c r="K58" s="388">
        <f t="shared" si="42"/>
        <v>0</v>
      </c>
      <c r="L58" s="388">
        <f t="shared" si="42"/>
        <v>0</v>
      </c>
      <c r="M58" s="388">
        <f t="shared" si="42"/>
        <v>0</v>
      </c>
      <c r="N58" s="357">
        <f t="shared" si="43"/>
        <v>0</v>
      </c>
      <c r="O58" s="357">
        <f t="shared" si="43"/>
        <v>0</v>
      </c>
      <c r="P58" s="357">
        <f t="shared" si="43"/>
        <v>0</v>
      </c>
      <c r="X58" s="335"/>
    </row>
    <row r="59" spans="1:29" ht="12.5" x14ac:dyDescent="0.35">
      <c r="A59" s="329" t="s">
        <v>8</v>
      </c>
      <c r="B59" s="357">
        <f t="shared" si="40"/>
        <v>0</v>
      </c>
      <c r="C59" s="357">
        <f t="shared" si="40"/>
        <v>0</v>
      </c>
      <c r="D59" s="357">
        <f t="shared" si="40"/>
        <v>0</v>
      </c>
      <c r="E59" s="388">
        <f t="shared" si="41"/>
        <v>0</v>
      </c>
      <c r="F59" s="388">
        <f t="shared" si="41"/>
        <v>0</v>
      </c>
      <c r="G59" s="388">
        <f t="shared" si="41"/>
        <v>0</v>
      </c>
      <c r="H59" s="357">
        <f t="shared" si="44"/>
        <v>0</v>
      </c>
      <c r="I59" s="357">
        <f t="shared" si="44"/>
        <v>0</v>
      </c>
      <c r="J59" s="357">
        <f t="shared" si="44"/>
        <v>0</v>
      </c>
      <c r="K59" s="388">
        <f t="shared" si="42"/>
        <v>0</v>
      </c>
      <c r="L59" s="388">
        <f t="shared" si="42"/>
        <v>0</v>
      </c>
      <c r="M59" s="388">
        <f t="shared" si="42"/>
        <v>0</v>
      </c>
      <c r="N59" s="357">
        <f t="shared" si="43"/>
        <v>0</v>
      </c>
      <c r="O59" s="357">
        <f t="shared" si="43"/>
        <v>0</v>
      </c>
      <c r="P59" s="357">
        <f t="shared" si="43"/>
        <v>0</v>
      </c>
      <c r="S59" s="335"/>
      <c r="X59" s="335"/>
    </row>
    <row r="60" spans="1:29" ht="12.5" x14ac:dyDescent="0.35">
      <c r="A60" s="329" t="s">
        <v>36</v>
      </c>
      <c r="B60" s="357">
        <f t="shared" si="40"/>
        <v>0</v>
      </c>
      <c r="C60" s="357">
        <f t="shared" si="40"/>
        <v>0</v>
      </c>
      <c r="D60" s="357">
        <f t="shared" si="40"/>
        <v>0</v>
      </c>
      <c r="E60" s="388">
        <f t="shared" si="41"/>
        <v>0</v>
      </c>
      <c r="F60" s="388">
        <f t="shared" si="41"/>
        <v>0</v>
      </c>
      <c r="G60" s="388">
        <f t="shared" si="41"/>
        <v>0</v>
      </c>
      <c r="H60" s="357">
        <f t="shared" si="44"/>
        <v>0</v>
      </c>
      <c r="I60" s="357">
        <f t="shared" si="44"/>
        <v>0</v>
      </c>
      <c r="J60" s="357">
        <f t="shared" si="44"/>
        <v>0</v>
      </c>
      <c r="K60" s="388">
        <f t="shared" si="42"/>
        <v>0</v>
      </c>
      <c r="L60" s="388">
        <f t="shared" si="42"/>
        <v>0</v>
      </c>
      <c r="M60" s="388">
        <f t="shared" si="42"/>
        <v>0</v>
      </c>
      <c r="N60" s="357">
        <f t="shared" si="43"/>
        <v>0</v>
      </c>
      <c r="O60" s="357">
        <f t="shared" si="43"/>
        <v>0</v>
      </c>
      <c r="P60" s="357">
        <f t="shared" si="43"/>
        <v>0</v>
      </c>
      <c r="S60" s="335"/>
      <c r="X60" s="335"/>
    </row>
    <row r="61" spans="1:29" s="336" customFormat="1" x14ac:dyDescent="0.35">
      <c r="A61" s="335"/>
      <c r="B61" s="335"/>
      <c r="C61" s="335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</row>
    <row r="62" spans="1:29" x14ac:dyDescent="0.35">
      <c r="B62" s="363" t="s">
        <v>70</v>
      </c>
      <c r="C62" s="363"/>
      <c r="D62" s="363"/>
      <c r="E62" s="389" t="s">
        <v>55</v>
      </c>
      <c r="F62" s="389"/>
      <c r="G62" s="389"/>
      <c r="H62" s="363" t="s">
        <v>73</v>
      </c>
      <c r="I62" s="363"/>
      <c r="J62" s="363"/>
      <c r="K62" s="389" t="s">
        <v>71</v>
      </c>
      <c r="L62" s="389"/>
      <c r="M62" s="389"/>
      <c r="N62" s="363" t="s">
        <v>72</v>
      </c>
      <c r="O62" s="363"/>
      <c r="P62" s="363"/>
      <c r="S62" s="335"/>
      <c r="X62" s="335"/>
    </row>
    <row r="63" spans="1:29" ht="26" x14ac:dyDescent="0.35">
      <c r="A63" s="148" t="s">
        <v>39</v>
      </c>
      <c r="B63" s="148" t="s">
        <v>18</v>
      </c>
      <c r="C63" s="148" t="s">
        <v>19</v>
      </c>
      <c r="D63" s="148" t="s">
        <v>20</v>
      </c>
      <c r="E63" s="390" t="s">
        <v>18</v>
      </c>
      <c r="F63" s="390" t="s">
        <v>19</v>
      </c>
      <c r="G63" s="390" t="s">
        <v>20</v>
      </c>
      <c r="H63" s="148" t="s">
        <v>18</v>
      </c>
      <c r="I63" s="148" t="s">
        <v>19</v>
      </c>
      <c r="J63" s="148" t="s">
        <v>20</v>
      </c>
      <c r="K63" s="390" t="s">
        <v>18</v>
      </c>
      <c r="L63" s="390" t="s">
        <v>19</v>
      </c>
      <c r="M63" s="390" t="s">
        <v>20</v>
      </c>
      <c r="N63" s="148" t="s">
        <v>18</v>
      </c>
      <c r="O63" s="148" t="s">
        <v>19</v>
      </c>
      <c r="P63" s="148" t="s">
        <v>20</v>
      </c>
      <c r="S63" s="335"/>
      <c r="X63" s="335"/>
    </row>
    <row r="64" spans="1:29" ht="12.5" x14ac:dyDescent="0.35">
      <c r="A64" s="149" t="s">
        <v>5</v>
      </c>
      <c r="B64" s="391"/>
      <c r="C64" s="391"/>
      <c r="D64" s="391"/>
      <c r="E64" s="392"/>
      <c r="F64" s="392"/>
      <c r="G64" s="392"/>
      <c r="H64" s="176"/>
      <c r="I64" s="176"/>
      <c r="J64" s="176"/>
      <c r="K64" s="222"/>
      <c r="L64" s="222"/>
      <c r="M64" s="222"/>
      <c r="N64" s="176"/>
      <c r="O64" s="176"/>
      <c r="P64" s="176"/>
      <c r="S64" s="335"/>
      <c r="X64" s="335"/>
    </row>
    <row r="65" spans="1:33" ht="12.5" x14ac:dyDescent="0.35">
      <c r="A65" s="149" t="s">
        <v>6</v>
      </c>
      <c r="B65" s="391"/>
      <c r="C65" s="391"/>
      <c r="D65" s="391"/>
      <c r="E65" s="392"/>
      <c r="F65" s="392"/>
      <c r="G65" s="392"/>
      <c r="H65" s="391"/>
      <c r="I65" s="391"/>
      <c r="J65" s="391"/>
      <c r="K65" s="392"/>
      <c r="L65" s="392"/>
      <c r="M65" s="392"/>
      <c r="N65" s="391"/>
      <c r="O65" s="391"/>
      <c r="P65" s="391"/>
      <c r="S65" s="335"/>
      <c r="X65" s="335"/>
    </row>
    <row r="66" spans="1:33" ht="12.5" x14ac:dyDescent="0.35">
      <c r="A66" s="149" t="s">
        <v>7</v>
      </c>
      <c r="B66" s="391"/>
      <c r="C66" s="391"/>
      <c r="D66" s="391"/>
      <c r="E66" s="392"/>
      <c r="F66" s="392"/>
      <c r="G66" s="392"/>
      <c r="H66" s="391"/>
      <c r="I66" s="391"/>
      <c r="J66" s="391"/>
      <c r="K66" s="392"/>
      <c r="L66" s="392"/>
      <c r="M66" s="392"/>
      <c r="N66" s="391"/>
      <c r="O66" s="391"/>
      <c r="P66" s="391"/>
      <c r="S66" s="335"/>
      <c r="X66" s="335"/>
    </row>
    <row r="67" spans="1:33" x14ac:dyDescent="0.35">
      <c r="A67" s="149" t="s">
        <v>8</v>
      </c>
      <c r="B67" s="391"/>
      <c r="C67" s="391"/>
      <c r="D67" s="391"/>
      <c r="E67" s="392"/>
      <c r="F67" s="392"/>
      <c r="G67" s="392"/>
      <c r="H67" s="391"/>
      <c r="I67" s="391"/>
      <c r="J67" s="391"/>
      <c r="K67" s="392"/>
      <c r="L67" s="392"/>
      <c r="M67" s="392"/>
      <c r="N67" s="391"/>
      <c r="O67" s="391"/>
      <c r="P67" s="391"/>
    </row>
    <row r="68" spans="1:33" x14ac:dyDescent="0.35">
      <c r="A68" s="149" t="s">
        <v>36</v>
      </c>
      <c r="B68" s="391"/>
      <c r="C68" s="391"/>
      <c r="D68" s="391"/>
      <c r="E68" s="392"/>
      <c r="F68" s="392"/>
      <c r="G68" s="392"/>
      <c r="H68" s="391"/>
      <c r="I68" s="391"/>
      <c r="J68" s="391"/>
      <c r="K68" s="392"/>
      <c r="L68" s="392"/>
      <c r="M68" s="392"/>
      <c r="N68" s="391"/>
      <c r="O68" s="391"/>
      <c r="P68" s="391"/>
    </row>
    <row r="70" spans="1:33" ht="25" x14ac:dyDescent="0.35">
      <c r="A70" s="334" t="s">
        <v>86</v>
      </c>
      <c r="B70" s="334"/>
      <c r="C70" s="334"/>
      <c r="D70" s="334"/>
      <c r="E70" s="334"/>
      <c r="F70" s="334"/>
      <c r="G70" s="334"/>
      <c r="H70" s="334"/>
      <c r="I70" s="334"/>
      <c r="J70" s="334"/>
      <c r="K70" s="334"/>
      <c r="L70" s="334"/>
      <c r="M70" s="334"/>
      <c r="N70" s="334"/>
      <c r="O70" s="334"/>
      <c r="P70" s="334"/>
      <c r="Q70" s="334"/>
      <c r="R70" s="334"/>
      <c r="S70" s="334"/>
      <c r="T70" s="334"/>
      <c r="U70" s="334"/>
      <c r="V70" s="334"/>
      <c r="W70" s="334"/>
      <c r="X70" s="334"/>
      <c r="Y70" s="334"/>
      <c r="Z70" s="334"/>
      <c r="AA70" s="334"/>
      <c r="AB70" s="334"/>
      <c r="AC70" s="334"/>
      <c r="AD70" s="334"/>
      <c r="AE70" s="334"/>
      <c r="AF70" s="334"/>
      <c r="AG70" s="334"/>
    </row>
    <row r="71" spans="1:33" ht="19" x14ac:dyDescent="0.35">
      <c r="A71" s="332"/>
      <c r="B71" s="332"/>
      <c r="C71" s="332"/>
      <c r="D71" s="332"/>
      <c r="E71" s="332"/>
      <c r="F71" s="332"/>
      <c r="G71" s="332"/>
      <c r="H71" s="332"/>
      <c r="I71" s="332"/>
      <c r="J71" s="332"/>
      <c r="K71" s="332"/>
      <c r="L71" s="332"/>
      <c r="M71" s="332"/>
      <c r="N71" s="332"/>
      <c r="O71" s="332"/>
      <c r="P71" s="332"/>
      <c r="Q71" s="332"/>
      <c r="R71" s="332"/>
      <c r="S71" s="332"/>
      <c r="T71" s="332"/>
      <c r="U71" s="332"/>
      <c r="V71" s="332"/>
      <c r="W71" s="332"/>
      <c r="X71" s="332"/>
      <c r="Y71" s="332"/>
      <c r="Z71" s="332"/>
      <c r="AA71" s="332"/>
      <c r="AB71" s="332"/>
      <c r="AC71" s="332"/>
    </row>
    <row r="72" spans="1:33" s="393" customFormat="1" ht="15.5" x14ac:dyDescent="0.35">
      <c r="B72" s="394" t="s">
        <v>70</v>
      </c>
      <c r="C72" s="394"/>
      <c r="D72" s="394"/>
      <c r="E72" s="394"/>
      <c r="F72" s="394"/>
      <c r="G72" s="394"/>
      <c r="H72" s="394"/>
      <c r="I72" s="394"/>
      <c r="J72" s="394"/>
      <c r="K72" s="394"/>
      <c r="M72" s="394" t="s">
        <v>55</v>
      </c>
      <c r="N72" s="394"/>
      <c r="O72" s="394"/>
      <c r="P72" s="394"/>
      <c r="Q72" s="394"/>
      <c r="R72" s="394"/>
      <c r="S72" s="394"/>
      <c r="T72" s="394"/>
      <c r="U72" s="394"/>
      <c r="V72" s="394"/>
      <c r="X72" s="394" t="s">
        <v>73</v>
      </c>
      <c r="Y72" s="394"/>
      <c r="Z72" s="394"/>
      <c r="AA72" s="394"/>
      <c r="AB72" s="394"/>
      <c r="AC72" s="394"/>
      <c r="AD72" s="394"/>
      <c r="AE72" s="394"/>
      <c r="AF72" s="394"/>
      <c r="AG72" s="394"/>
    </row>
    <row r="73" spans="1:33" s="336" customFormat="1" ht="13" customHeight="1" x14ac:dyDescent="0.35">
      <c r="B73" s="363" t="s">
        <v>5</v>
      </c>
      <c r="C73" s="363"/>
      <c r="D73" s="363" t="s">
        <v>6</v>
      </c>
      <c r="E73" s="363"/>
      <c r="F73" s="363" t="s">
        <v>7</v>
      </c>
      <c r="G73" s="363"/>
      <c r="H73" s="363" t="s">
        <v>8</v>
      </c>
      <c r="I73" s="363"/>
      <c r="J73" s="363" t="s">
        <v>9</v>
      </c>
      <c r="K73" s="363"/>
      <c r="M73" s="363" t="s">
        <v>5</v>
      </c>
      <c r="N73" s="363"/>
      <c r="O73" s="363" t="s">
        <v>6</v>
      </c>
      <c r="P73" s="363"/>
      <c r="Q73" s="363" t="s">
        <v>7</v>
      </c>
      <c r="R73" s="363"/>
      <c r="S73" s="363" t="s">
        <v>8</v>
      </c>
      <c r="T73" s="363"/>
      <c r="U73" s="363" t="s">
        <v>9</v>
      </c>
      <c r="V73" s="363"/>
      <c r="X73" s="363" t="s">
        <v>5</v>
      </c>
      <c r="Y73" s="363"/>
      <c r="Z73" s="363" t="s">
        <v>6</v>
      </c>
      <c r="AA73" s="363"/>
      <c r="AB73" s="363" t="s">
        <v>7</v>
      </c>
      <c r="AC73" s="363"/>
      <c r="AD73" s="363" t="s">
        <v>8</v>
      </c>
      <c r="AE73" s="363"/>
      <c r="AF73" s="363" t="s">
        <v>9</v>
      </c>
      <c r="AG73" s="363"/>
    </row>
    <row r="74" spans="1:33" ht="12.5" x14ac:dyDescent="0.35">
      <c r="B74" s="149" t="s">
        <v>24</v>
      </c>
      <c r="C74" s="149" t="s">
        <v>43</v>
      </c>
      <c r="D74" s="149" t="s">
        <v>24</v>
      </c>
      <c r="E74" s="149" t="s">
        <v>43</v>
      </c>
      <c r="F74" s="149" t="s">
        <v>24</v>
      </c>
      <c r="G74" s="149" t="s">
        <v>43</v>
      </c>
      <c r="H74" s="149" t="s">
        <v>24</v>
      </c>
      <c r="I74" s="149" t="s">
        <v>43</v>
      </c>
      <c r="J74" s="149" t="s">
        <v>24</v>
      </c>
      <c r="K74" s="149" t="s">
        <v>43</v>
      </c>
      <c r="M74" s="149" t="s">
        <v>24</v>
      </c>
      <c r="N74" s="149" t="s">
        <v>43</v>
      </c>
      <c r="O74" s="149" t="s">
        <v>24</v>
      </c>
      <c r="P74" s="149" t="s">
        <v>43</v>
      </c>
      <c r="Q74" s="149" t="s">
        <v>24</v>
      </c>
      <c r="R74" s="149" t="s">
        <v>43</v>
      </c>
      <c r="S74" s="149" t="s">
        <v>24</v>
      </c>
      <c r="T74" s="149" t="s">
        <v>43</v>
      </c>
      <c r="U74" s="149" t="s">
        <v>24</v>
      </c>
      <c r="V74" s="149" t="s">
        <v>43</v>
      </c>
      <c r="X74" s="149" t="s">
        <v>24</v>
      </c>
      <c r="Y74" s="149" t="s">
        <v>43</v>
      </c>
      <c r="Z74" s="149" t="s">
        <v>24</v>
      </c>
      <c r="AA74" s="149" t="s">
        <v>43</v>
      </c>
      <c r="AB74" s="149" t="s">
        <v>24</v>
      </c>
      <c r="AC74" s="149" t="s">
        <v>43</v>
      </c>
      <c r="AD74" s="149" t="s">
        <v>24</v>
      </c>
      <c r="AE74" s="149" t="s">
        <v>43</v>
      </c>
      <c r="AF74" s="149" t="s">
        <v>24</v>
      </c>
      <c r="AG74" s="149" t="s">
        <v>43</v>
      </c>
    </row>
    <row r="75" spans="1:33" x14ac:dyDescent="0.35">
      <c r="A75" s="335">
        <v>1</v>
      </c>
      <c r="B75" s="149"/>
      <c r="C75" s="149"/>
      <c r="D75" s="148"/>
      <c r="E75" s="149"/>
      <c r="F75" s="149"/>
      <c r="G75" s="149"/>
      <c r="H75" s="149"/>
      <c r="I75" s="148"/>
      <c r="J75" s="149"/>
      <c r="K75" s="149"/>
      <c r="M75" s="149"/>
      <c r="N75" s="149"/>
      <c r="O75" s="148"/>
      <c r="P75" s="149"/>
      <c r="Q75" s="149"/>
      <c r="R75" s="149"/>
      <c r="S75" s="149"/>
      <c r="T75" s="148"/>
      <c r="U75" s="149"/>
      <c r="V75" s="149"/>
      <c r="X75" s="148"/>
      <c r="Y75" s="149"/>
      <c r="Z75" s="149"/>
      <c r="AA75" s="148"/>
      <c r="AB75" s="149"/>
      <c r="AC75" s="149"/>
      <c r="AD75" s="149"/>
      <c r="AE75" s="149"/>
      <c r="AF75" s="148"/>
      <c r="AG75" s="149"/>
    </row>
    <row r="76" spans="1:33" x14ac:dyDescent="0.35">
      <c r="A76" s="335">
        <v>2</v>
      </c>
      <c r="B76" s="149"/>
      <c r="C76" s="149"/>
      <c r="D76" s="148"/>
      <c r="E76" s="149"/>
      <c r="F76" s="149"/>
      <c r="G76" s="149"/>
      <c r="H76" s="149"/>
      <c r="I76" s="148"/>
      <c r="J76" s="149"/>
      <c r="K76" s="149"/>
      <c r="M76" s="149"/>
      <c r="N76" s="149"/>
      <c r="O76" s="148"/>
      <c r="P76" s="149"/>
      <c r="Q76" s="149"/>
      <c r="R76" s="149"/>
      <c r="S76" s="149"/>
      <c r="T76" s="148"/>
      <c r="U76" s="149"/>
      <c r="V76" s="149"/>
      <c r="X76" s="148"/>
      <c r="Y76" s="149"/>
      <c r="Z76" s="149"/>
      <c r="AA76" s="148"/>
      <c r="AB76" s="149"/>
      <c r="AC76" s="149"/>
      <c r="AD76" s="149"/>
      <c r="AE76" s="149"/>
      <c r="AF76" s="148"/>
      <c r="AG76" s="149"/>
    </row>
    <row r="77" spans="1:33" x14ac:dyDescent="0.35">
      <c r="A77" s="335">
        <v>3</v>
      </c>
      <c r="B77" s="149"/>
      <c r="C77" s="149"/>
      <c r="D77" s="148"/>
      <c r="E77" s="149"/>
      <c r="F77" s="149"/>
      <c r="G77" s="149"/>
      <c r="H77" s="149"/>
      <c r="I77" s="148"/>
      <c r="J77" s="149"/>
      <c r="K77" s="149"/>
      <c r="M77" s="149"/>
      <c r="N77" s="149"/>
      <c r="O77" s="148"/>
      <c r="P77" s="149"/>
      <c r="Q77" s="149"/>
      <c r="R77" s="149"/>
      <c r="S77" s="149"/>
      <c r="T77" s="148"/>
      <c r="U77" s="149"/>
      <c r="V77" s="149"/>
      <c r="X77" s="148"/>
      <c r="Y77" s="149"/>
      <c r="Z77" s="149"/>
      <c r="AA77" s="148"/>
      <c r="AB77" s="149"/>
      <c r="AC77" s="149"/>
      <c r="AD77" s="149"/>
      <c r="AE77" s="149"/>
      <c r="AF77" s="148"/>
      <c r="AG77" s="149"/>
    </row>
    <row r="78" spans="1:33" x14ac:dyDescent="0.35">
      <c r="A78" s="335">
        <v>4</v>
      </c>
      <c r="B78" s="149"/>
      <c r="C78" s="149"/>
      <c r="D78" s="148"/>
      <c r="E78" s="149"/>
      <c r="F78" s="149"/>
      <c r="G78" s="149"/>
      <c r="H78" s="149"/>
      <c r="I78" s="148"/>
      <c r="J78" s="149"/>
      <c r="K78" s="149"/>
      <c r="M78" s="149"/>
      <c r="N78" s="149"/>
      <c r="O78" s="148"/>
      <c r="P78" s="149"/>
      <c r="Q78" s="149"/>
      <c r="R78" s="149"/>
      <c r="S78" s="149"/>
      <c r="T78" s="148"/>
      <c r="U78" s="149"/>
      <c r="V78" s="149"/>
      <c r="X78" s="148"/>
      <c r="Y78" s="149"/>
      <c r="Z78" s="149"/>
      <c r="AA78" s="148"/>
      <c r="AB78" s="149"/>
      <c r="AC78" s="149"/>
      <c r="AD78" s="149"/>
      <c r="AE78" s="149"/>
      <c r="AF78" s="148"/>
      <c r="AG78" s="149"/>
    </row>
    <row r="79" spans="1:33" x14ac:dyDescent="0.35">
      <c r="A79" s="335">
        <v>5</v>
      </c>
      <c r="B79" s="149"/>
      <c r="C79" s="149"/>
      <c r="D79" s="148"/>
      <c r="E79" s="149"/>
      <c r="F79" s="149"/>
      <c r="G79" s="149"/>
      <c r="H79" s="149"/>
      <c r="I79" s="148"/>
      <c r="J79" s="149"/>
      <c r="K79" s="149"/>
      <c r="M79" s="149"/>
      <c r="N79" s="149"/>
      <c r="O79" s="148"/>
      <c r="P79" s="149"/>
      <c r="Q79" s="149"/>
      <c r="R79" s="149"/>
      <c r="S79" s="149"/>
      <c r="T79" s="148"/>
      <c r="U79" s="149"/>
      <c r="V79" s="149"/>
      <c r="X79" s="148"/>
      <c r="Y79" s="149"/>
      <c r="Z79" s="149"/>
      <c r="AA79" s="148"/>
      <c r="AB79" s="149"/>
      <c r="AC79" s="149"/>
      <c r="AD79" s="149"/>
      <c r="AE79" s="149"/>
      <c r="AF79" s="148"/>
      <c r="AG79" s="149"/>
    </row>
    <row r="80" spans="1:33" x14ac:dyDescent="0.35">
      <c r="A80" s="335">
        <v>6</v>
      </c>
      <c r="B80" s="149"/>
      <c r="C80" s="149"/>
      <c r="D80" s="148"/>
      <c r="E80" s="149"/>
      <c r="F80" s="149"/>
      <c r="G80" s="149"/>
      <c r="H80" s="149"/>
      <c r="I80" s="148"/>
      <c r="J80" s="149"/>
      <c r="K80" s="149"/>
      <c r="M80" s="149"/>
      <c r="N80" s="149"/>
      <c r="O80" s="148"/>
      <c r="P80" s="149"/>
      <c r="Q80" s="149"/>
      <c r="R80" s="149"/>
      <c r="S80" s="149"/>
      <c r="T80" s="148"/>
      <c r="U80" s="149"/>
      <c r="V80" s="149"/>
      <c r="X80" s="148"/>
      <c r="Y80" s="149"/>
      <c r="Z80" s="149"/>
      <c r="AA80" s="148"/>
      <c r="AB80" s="149"/>
      <c r="AC80" s="149"/>
      <c r="AD80" s="149"/>
      <c r="AE80" s="149"/>
      <c r="AF80" s="148"/>
      <c r="AG80" s="149"/>
    </row>
    <row r="81" spans="1:33" x14ac:dyDescent="0.35">
      <c r="A81" s="335">
        <v>7</v>
      </c>
      <c r="B81" s="149"/>
      <c r="C81" s="149"/>
      <c r="D81" s="148"/>
      <c r="E81" s="149"/>
      <c r="F81" s="149"/>
      <c r="G81" s="149"/>
      <c r="H81" s="149"/>
      <c r="I81" s="148"/>
      <c r="J81" s="149"/>
      <c r="K81" s="149"/>
      <c r="M81" s="149"/>
      <c r="N81" s="149"/>
      <c r="O81" s="148"/>
      <c r="P81" s="149"/>
      <c r="Q81" s="149"/>
      <c r="R81" s="149"/>
      <c r="S81" s="149"/>
      <c r="T81" s="148"/>
      <c r="U81" s="149"/>
      <c r="V81" s="149"/>
      <c r="X81" s="148"/>
      <c r="Y81" s="149"/>
      <c r="Z81" s="149"/>
      <c r="AA81" s="148"/>
      <c r="AB81" s="149"/>
      <c r="AC81" s="149"/>
      <c r="AD81" s="149"/>
      <c r="AE81" s="149"/>
      <c r="AF81" s="148"/>
      <c r="AG81" s="149"/>
    </row>
    <row r="82" spans="1:33" x14ac:dyDescent="0.35">
      <c r="A82" s="335">
        <v>8</v>
      </c>
      <c r="B82" s="149"/>
      <c r="C82" s="149"/>
      <c r="D82" s="148"/>
      <c r="E82" s="149"/>
      <c r="F82" s="149"/>
      <c r="G82" s="149"/>
      <c r="H82" s="149"/>
      <c r="I82" s="148"/>
      <c r="J82" s="149"/>
      <c r="K82" s="149"/>
      <c r="M82" s="149"/>
      <c r="N82" s="149"/>
      <c r="O82" s="148"/>
      <c r="P82" s="149"/>
      <c r="Q82" s="149"/>
      <c r="R82" s="149"/>
      <c r="S82" s="149"/>
      <c r="T82" s="148"/>
      <c r="U82" s="149"/>
      <c r="V82" s="149"/>
      <c r="X82" s="148"/>
      <c r="Y82" s="149"/>
      <c r="Z82" s="149"/>
      <c r="AA82" s="148"/>
      <c r="AB82" s="149"/>
      <c r="AC82" s="149"/>
      <c r="AD82" s="149"/>
      <c r="AE82" s="149"/>
      <c r="AF82" s="148"/>
      <c r="AG82" s="149"/>
    </row>
    <row r="83" spans="1:33" x14ac:dyDescent="0.35">
      <c r="A83" s="335">
        <v>9</v>
      </c>
      <c r="B83" s="149"/>
      <c r="C83" s="149"/>
      <c r="D83" s="148"/>
      <c r="E83" s="149"/>
      <c r="F83" s="149"/>
      <c r="G83" s="149"/>
      <c r="H83" s="149"/>
      <c r="I83" s="148"/>
      <c r="J83" s="149"/>
      <c r="K83" s="149"/>
      <c r="M83" s="149"/>
      <c r="N83" s="149"/>
      <c r="O83" s="148"/>
      <c r="P83" s="149"/>
      <c r="Q83" s="149"/>
      <c r="R83" s="149"/>
      <c r="S83" s="149"/>
      <c r="T83" s="148"/>
      <c r="U83" s="149"/>
      <c r="V83" s="149"/>
      <c r="X83" s="148"/>
      <c r="Y83" s="149"/>
      <c r="Z83" s="149"/>
      <c r="AA83" s="148"/>
      <c r="AB83" s="149"/>
      <c r="AC83" s="149"/>
      <c r="AD83" s="149"/>
      <c r="AE83" s="149"/>
      <c r="AF83" s="148"/>
      <c r="AG83" s="149"/>
    </row>
    <row r="84" spans="1:33" x14ac:dyDescent="0.35">
      <c r="A84" s="335">
        <v>10</v>
      </c>
      <c r="B84" s="149"/>
      <c r="C84" s="149"/>
      <c r="D84" s="148"/>
      <c r="E84" s="149"/>
      <c r="F84" s="149"/>
      <c r="G84" s="149"/>
      <c r="H84" s="149"/>
      <c r="I84" s="148"/>
      <c r="J84" s="149"/>
      <c r="K84" s="149"/>
      <c r="M84" s="149"/>
      <c r="N84" s="149"/>
      <c r="O84" s="148"/>
      <c r="P84" s="149"/>
      <c r="Q84" s="149"/>
      <c r="R84" s="149"/>
      <c r="S84" s="149"/>
      <c r="T84" s="148"/>
      <c r="U84" s="149"/>
      <c r="V84" s="149"/>
      <c r="X84" s="148"/>
      <c r="Y84" s="149"/>
      <c r="Z84" s="149"/>
      <c r="AA84" s="148"/>
      <c r="AB84" s="149"/>
      <c r="AC84" s="149"/>
      <c r="AD84" s="149"/>
      <c r="AE84" s="149"/>
      <c r="AF84" s="148"/>
      <c r="AG84" s="149"/>
    </row>
    <row r="85" spans="1:33" x14ac:dyDescent="0.35">
      <c r="A85" s="335">
        <v>11</v>
      </c>
      <c r="B85" s="149"/>
      <c r="C85" s="149"/>
      <c r="D85" s="148"/>
      <c r="E85" s="149"/>
      <c r="F85" s="149"/>
      <c r="G85" s="149"/>
      <c r="H85" s="149"/>
      <c r="I85" s="148"/>
      <c r="J85" s="149"/>
      <c r="K85" s="149"/>
      <c r="M85" s="149"/>
      <c r="N85" s="149"/>
      <c r="O85" s="148"/>
      <c r="P85" s="149"/>
      <c r="Q85" s="149"/>
      <c r="R85" s="149"/>
      <c r="S85" s="149"/>
      <c r="T85" s="148"/>
      <c r="U85" s="149"/>
      <c r="V85" s="149"/>
      <c r="X85" s="148"/>
      <c r="Y85" s="149"/>
      <c r="Z85" s="149"/>
      <c r="AA85" s="148"/>
      <c r="AB85" s="149"/>
      <c r="AC85" s="149"/>
      <c r="AD85" s="149"/>
      <c r="AE85" s="149"/>
      <c r="AF85" s="148"/>
      <c r="AG85" s="149"/>
    </row>
    <row r="86" spans="1:33" x14ac:dyDescent="0.35">
      <c r="A86" s="335">
        <v>12</v>
      </c>
      <c r="B86" s="149"/>
      <c r="C86" s="149"/>
      <c r="D86" s="148"/>
      <c r="E86" s="149"/>
      <c r="F86" s="149"/>
      <c r="G86" s="149"/>
      <c r="H86" s="149"/>
      <c r="I86" s="148"/>
      <c r="J86" s="149"/>
      <c r="K86" s="149"/>
      <c r="M86" s="149"/>
      <c r="N86" s="149"/>
      <c r="O86" s="148"/>
      <c r="P86" s="149"/>
      <c r="Q86" s="149"/>
      <c r="R86" s="149"/>
      <c r="S86" s="149"/>
      <c r="T86" s="148"/>
      <c r="U86" s="149"/>
      <c r="V86" s="149"/>
      <c r="X86" s="148"/>
      <c r="Y86" s="149"/>
      <c r="Z86" s="149"/>
      <c r="AA86" s="148"/>
      <c r="AB86" s="149"/>
      <c r="AC86" s="149"/>
      <c r="AD86" s="149"/>
      <c r="AE86" s="149"/>
      <c r="AF86" s="148"/>
      <c r="AG86" s="149"/>
    </row>
    <row r="87" spans="1:33" x14ac:dyDescent="0.35">
      <c r="A87" s="335">
        <v>13</v>
      </c>
      <c r="B87" s="149"/>
      <c r="C87" s="149"/>
      <c r="D87" s="148"/>
      <c r="E87" s="149"/>
      <c r="F87" s="149"/>
      <c r="G87" s="149"/>
      <c r="H87" s="149"/>
      <c r="I87" s="148"/>
      <c r="J87" s="149"/>
      <c r="K87" s="149"/>
      <c r="M87" s="149"/>
      <c r="N87" s="149"/>
      <c r="O87" s="148"/>
      <c r="P87" s="149"/>
      <c r="Q87" s="149"/>
      <c r="R87" s="149"/>
      <c r="S87" s="149"/>
      <c r="T87" s="148"/>
      <c r="U87" s="149"/>
      <c r="V87" s="149"/>
      <c r="X87" s="148"/>
      <c r="Y87" s="149"/>
      <c r="Z87" s="149"/>
      <c r="AA87" s="148"/>
      <c r="AB87" s="149"/>
      <c r="AC87" s="149"/>
      <c r="AD87" s="149"/>
      <c r="AE87" s="149"/>
      <c r="AF87" s="148"/>
      <c r="AG87" s="149"/>
    </row>
    <row r="88" spans="1:33" x14ac:dyDescent="0.35">
      <c r="A88" s="335">
        <v>14</v>
      </c>
      <c r="B88" s="149"/>
      <c r="C88" s="149"/>
      <c r="D88" s="148"/>
      <c r="E88" s="149"/>
      <c r="F88" s="149"/>
      <c r="G88" s="149"/>
      <c r="H88" s="149"/>
      <c r="I88" s="148"/>
      <c r="J88" s="149"/>
      <c r="K88" s="149"/>
      <c r="M88" s="149"/>
      <c r="N88" s="149"/>
      <c r="O88" s="148"/>
      <c r="P88" s="149"/>
      <c r="Q88" s="149"/>
      <c r="R88" s="149"/>
      <c r="S88" s="149"/>
      <c r="T88" s="148"/>
      <c r="U88" s="149"/>
      <c r="V88" s="149"/>
      <c r="X88" s="148"/>
      <c r="Y88" s="149"/>
      <c r="Z88" s="149"/>
      <c r="AA88" s="148"/>
      <c r="AB88" s="149"/>
      <c r="AC88" s="149"/>
      <c r="AD88" s="149"/>
      <c r="AE88" s="149"/>
      <c r="AF88" s="148"/>
      <c r="AG88" s="149"/>
    </row>
    <row r="89" spans="1:33" x14ac:dyDescent="0.35">
      <c r="A89" s="335">
        <v>15</v>
      </c>
      <c r="B89" s="149"/>
      <c r="C89" s="149"/>
      <c r="D89" s="148"/>
      <c r="E89" s="149"/>
      <c r="F89" s="149"/>
      <c r="G89" s="149"/>
      <c r="H89" s="149"/>
      <c r="I89" s="148"/>
      <c r="J89" s="149"/>
      <c r="K89" s="149"/>
      <c r="M89" s="149"/>
      <c r="N89" s="149"/>
      <c r="O89" s="148"/>
      <c r="P89" s="149"/>
      <c r="Q89" s="149"/>
      <c r="R89" s="149"/>
      <c r="S89" s="149"/>
      <c r="T89" s="148"/>
      <c r="U89" s="149"/>
      <c r="V89" s="149"/>
      <c r="X89" s="148"/>
      <c r="Y89" s="149"/>
      <c r="Z89" s="149"/>
      <c r="AA89" s="148"/>
      <c r="AB89" s="149"/>
      <c r="AC89" s="149"/>
      <c r="AD89" s="149"/>
      <c r="AE89" s="149"/>
      <c r="AF89" s="148"/>
      <c r="AG89" s="149"/>
    </row>
    <row r="90" spans="1:33" x14ac:dyDescent="0.35">
      <c r="A90" s="335">
        <v>16</v>
      </c>
      <c r="B90" s="149"/>
      <c r="C90" s="149"/>
      <c r="D90" s="148"/>
      <c r="E90" s="149"/>
      <c r="F90" s="149"/>
      <c r="G90" s="149"/>
      <c r="H90" s="149"/>
      <c r="I90" s="148"/>
      <c r="J90" s="149"/>
      <c r="K90" s="149"/>
      <c r="M90" s="149"/>
      <c r="N90" s="149"/>
      <c r="O90" s="148"/>
      <c r="P90" s="149"/>
      <c r="Q90" s="149"/>
      <c r="R90" s="149"/>
      <c r="S90" s="149"/>
      <c r="T90" s="148"/>
      <c r="U90" s="149"/>
      <c r="V90" s="149"/>
      <c r="X90" s="148"/>
      <c r="Y90" s="149"/>
      <c r="Z90" s="149"/>
      <c r="AA90" s="148"/>
      <c r="AB90" s="149"/>
      <c r="AC90" s="149"/>
      <c r="AD90" s="149"/>
      <c r="AE90" s="149"/>
      <c r="AF90" s="148"/>
      <c r="AG90" s="149"/>
    </row>
    <row r="91" spans="1:33" x14ac:dyDescent="0.35">
      <c r="A91" s="335">
        <v>17</v>
      </c>
      <c r="B91" s="149"/>
      <c r="C91" s="149"/>
      <c r="D91" s="148"/>
      <c r="E91" s="149"/>
      <c r="F91" s="149"/>
      <c r="G91" s="149"/>
      <c r="H91" s="149"/>
      <c r="I91" s="148"/>
      <c r="J91" s="149"/>
      <c r="K91" s="149"/>
      <c r="M91" s="149"/>
      <c r="N91" s="149"/>
      <c r="O91" s="148"/>
      <c r="P91" s="149"/>
      <c r="Q91" s="149"/>
      <c r="R91" s="149"/>
      <c r="S91" s="149"/>
      <c r="T91" s="148"/>
      <c r="U91" s="149"/>
      <c r="V91" s="149"/>
      <c r="X91" s="148"/>
      <c r="Y91" s="149"/>
      <c r="Z91" s="149"/>
      <c r="AA91" s="148"/>
      <c r="AB91" s="149"/>
      <c r="AC91" s="149"/>
      <c r="AD91" s="149"/>
      <c r="AE91" s="149"/>
      <c r="AF91" s="148"/>
      <c r="AG91" s="149"/>
    </row>
    <row r="92" spans="1:33" x14ac:dyDescent="0.35">
      <c r="A92" s="335">
        <v>18</v>
      </c>
      <c r="B92" s="149"/>
      <c r="C92" s="149"/>
      <c r="D92" s="148"/>
      <c r="E92" s="149"/>
      <c r="F92" s="149"/>
      <c r="G92" s="149"/>
      <c r="H92" s="149"/>
      <c r="I92" s="148"/>
      <c r="J92" s="149"/>
      <c r="K92" s="149"/>
      <c r="M92" s="149"/>
      <c r="N92" s="149"/>
      <c r="O92" s="148"/>
      <c r="P92" s="149"/>
      <c r="Q92" s="149"/>
      <c r="R92" s="149"/>
      <c r="S92" s="149"/>
      <c r="T92" s="148"/>
      <c r="U92" s="149"/>
      <c r="V92" s="149"/>
      <c r="X92" s="148"/>
      <c r="Y92" s="149"/>
      <c r="Z92" s="149"/>
      <c r="AA92" s="148"/>
      <c r="AB92" s="149"/>
      <c r="AC92" s="149"/>
      <c r="AD92" s="149"/>
      <c r="AE92" s="149"/>
      <c r="AF92" s="148"/>
      <c r="AG92" s="149"/>
    </row>
    <row r="93" spans="1:33" x14ac:dyDescent="0.35">
      <c r="A93" s="335">
        <v>19</v>
      </c>
      <c r="B93" s="149"/>
      <c r="C93" s="149"/>
      <c r="D93" s="148"/>
      <c r="E93" s="149"/>
      <c r="F93" s="149"/>
      <c r="G93" s="149"/>
      <c r="H93" s="149"/>
      <c r="I93" s="148"/>
      <c r="J93" s="149"/>
      <c r="K93" s="149"/>
      <c r="M93" s="149"/>
      <c r="N93" s="149"/>
      <c r="O93" s="148"/>
      <c r="P93" s="149"/>
      <c r="Q93" s="149"/>
      <c r="R93" s="149"/>
      <c r="S93" s="149"/>
      <c r="T93" s="148"/>
      <c r="U93" s="149"/>
      <c r="V93" s="149"/>
      <c r="X93" s="148"/>
      <c r="Y93" s="149"/>
      <c r="Z93" s="149"/>
      <c r="AA93" s="148"/>
      <c r="AB93" s="149"/>
      <c r="AC93" s="149"/>
      <c r="AD93" s="149"/>
      <c r="AE93" s="149"/>
      <c r="AF93" s="148"/>
      <c r="AG93" s="149"/>
    </row>
    <row r="94" spans="1:33" x14ac:dyDescent="0.35">
      <c r="A94" s="335">
        <v>20</v>
      </c>
      <c r="B94" s="149"/>
      <c r="C94" s="149"/>
      <c r="D94" s="148"/>
      <c r="E94" s="149"/>
      <c r="F94" s="149"/>
      <c r="G94" s="149"/>
      <c r="H94" s="149"/>
      <c r="I94" s="148"/>
      <c r="J94" s="149"/>
      <c r="K94" s="149"/>
      <c r="M94" s="149"/>
      <c r="N94" s="149"/>
      <c r="O94" s="148"/>
      <c r="P94" s="149"/>
      <c r="Q94" s="149"/>
      <c r="R94" s="149"/>
      <c r="S94" s="149"/>
      <c r="T94" s="148"/>
      <c r="U94" s="149"/>
      <c r="V94" s="149"/>
      <c r="X94" s="148"/>
      <c r="Y94" s="149"/>
      <c r="Z94" s="149"/>
      <c r="AA94" s="148"/>
      <c r="AB94" s="149"/>
      <c r="AC94" s="149"/>
      <c r="AD94" s="149"/>
      <c r="AE94" s="149"/>
      <c r="AF94" s="148"/>
      <c r="AG94" s="149"/>
    </row>
    <row r="95" spans="1:33" x14ac:dyDescent="0.35">
      <c r="A95" s="335">
        <v>21</v>
      </c>
      <c r="B95" s="149"/>
      <c r="C95" s="149"/>
      <c r="D95" s="148"/>
      <c r="E95" s="149"/>
      <c r="F95" s="149"/>
      <c r="G95" s="149"/>
      <c r="H95" s="149"/>
      <c r="I95" s="148"/>
      <c r="J95" s="149"/>
      <c r="K95" s="149"/>
      <c r="M95" s="149"/>
      <c r="N95" s="149"/>
      <c r="O95" s="148"/>
      <c r="P95" s="149"/>
      <c r="Q95" s="149"/>
      <c r="R95" s="149"/>
      <c r="S95" s="149"/>
      <c r="T95" s="148"/>
      <c r="U95" s="149"/>
      <c r="V95" s="149"/>
      <c r="X95" s="148"/>
      <c r="Y95" s="149"/>
      <c r="Z95" s="149"/>
      <c r="AA95" s="148"/>
      <c r="AB95" s="149"/>
      <c r="AC95" s="149"/>
      <c r="AD95" s="149"/>
      <c r="AE95" s="149"/>
      <c r="AF95" s="148"/>
      <c r="AG95" s="149"/>
    </row>
    <row r="96" spans="1:33" x14ac:dyDescent="0.35">
      <c r="A96" s="335">
        <v>22</v>
      </c>
      <c r="B96" s="149"/>
      <c r="C96" s="149"/>
      <c r="D96" s="148"/>
      <c r="E96" s="149"/>
      <c r="F96" s="149"/>
      <c r="G96" s="149"/>
      <c r="H96" s="149"/>
      <c r="I96" s="148"/>
      <c r="J96" s="149"/>
      <c r="K96" s="149"/>
      <c r="M96" s="149"/>
      <c r="N96" s="149"/>
      <c r="O96" s="148"/>
      <c r="P96" s="149"/>
      <c r="Q96" s="149"/>
      <c r="R96" s="149"/>
      <c r="S96" s="149"/>
      <c r="T96" s="148"/>
      <c r="U96" s="149"/>
      <c r="V96" s="149"/>
      <c r="X96" s="148"/>
      <c r="Y96" s="149"/>
      <c r="Z96" s="149"/>
      <c r="AA96" s="148"/>
      <c r="AB96" s="149"/>
      <c r="AC96" s="149"/>
      <c r="AD96" s="149"/>
      <c r="AE96" s="149"/>
      <c r="AF96" s="148"/>
      <c r="AG96" s="149"/>
    </row>
    <row r="97" spans="1:33" x14ac:dyDescent="0.35">
      <c r="A97" s="335">
        <v>23</v>
      </c>
      <c r="B97" s="149"/>
      <c r="C97" s="149"/>
      <c r="D97" s="148"/>
      <c r="E97" s="149"/>
      <c r="F97" s="149"/>
      <c r="G97" s="149"/>
      <c r="H97" s="149"/>
      <c r="I97" s="148"/>
      <c r="J97" s="149"/>
      <c r="K97" s="149"/>
      <c r="M97" s="149"/>
      <c r="N97" s="149"/>
      <c r="O97" s="148"/>
      <c r="P97" s="149"/>
      <c r="Q97" s="149"/>
      <c r="R97" s="149"/>
      <c r="S97" s="149"/>
      <c r="T97" s="148"/>
      <c r="U97" s="149"/>
      <c r="V97" s="149"/>
      <c r="X97" s="148"/>
      <c r="Y97" s="149"/>
      <c r="Z97" s="149"/>
      <c r="AA97" s="148"/>
      <c r="AB97" s="149"/>
      <c r="AC97" s="149"/>
      <c r="AD97" s="149"/>
      <c r="AE97" s="149"/>
      <c r="AF97" s="148"/>
      <c r="AG97" s="149"/>
    </row>
    <row r="98" spans="1:33" x14ac:dyDescent="0.35">
      <c r="A98" s="335">
        <v>24</v>
      </c>
      <c r="B98" s="149"/>
      <c r="C98" s="149"/>
      <c r="D98" s="148"/>
      <c r="E98" s="149"/>
      <c r="F98" s="149"/>
      <c r="G98" s="149"/>
      <c r="H98" s="149"/>
      <c r="I98" s="148"/>
      <c r="J98" s="149"/>
      <c r="K98" s="149"/>
      <c r="M98" s="149"/>
      <c r="N98" s="149"/>
      <c r="O98" s="148"/>
      <c r="P98" s="149"/>
      <c r="Q98" s="149"/>
      <c r="R98" s="149"/>
      <c r="S98" s="149"/>
      <c r="T98" s="148"/>
      <c r="U98" s="149"/>
      <c r="V98" s="149"/>
      <c r="X98" s="148"/>
      <c r="Y98" s="149"/>
      <c r="Z98" s="149"/>
      <c r="AA98" s="148"/>
      <c r="AB98" s="149"/>
      <c r="AC98" s="149"/>
      <c r="AD98" s="149"/>
      <c r="AE98" s="149"/>
      <c r="AF98" s="148"/>
      <c r="AG98" s="149"/>
    </row>
    <row r="99" spans="1:33" x14ac:dyDescent="0.35">
      <c r="A99" s="335">
        <v>25</v>
      </c>
      <c r="B99" s="149"/>
      <c r="C99" s="149"/>
      <c r="D99" s="148"/>
      <c r="E99" s="149"/>
      <c r="F99" s="149"/>
      <c r="G99" s="149"/>
      <c r="H99" s="149"/>
      <c r="I99" s="148"/>
      <c r="J99" s="149"/>
      <c r="K99" s="149"/>
      <c r="M99" s="149"/>
      <c r="N99" s="149"/>
      <c r="O99" s="148"/>
      <c r="P99" s="149"/>
      <c r="Q99" s="149"/>
      <c r="R99" s="149"/>
      <c r="S99" s="149"/>
      <c r="T99" s="148"/>
      <c r="U99" s="149"/>
      <c r="V99" s="149"/>
      <c r="X99" s="148"/>
      <c r="Y99" s="149"/>
      <c r="Z99" s="149"/>
      <c r="AA99" s="148"/>
      <c r="AB99" s="149"/>
      <c r="AC99" s="149"/>
      <c r="AD99" s="149"/>
      <c r="AE99" s="149"/>
      <c r="AF99" s="148"/>
      <c r="AG99" s="149"/>
    </row>
    <row r="100" spans="1:33" x14ac:dyDescent="0.35">
      <c r="A100" s="335">
        <v>26</v>
      </c>
      <c r="B100" s="149"/>
      <c r="C100" s="149"/>
      <c r="D100" s="148"/>
      <c r="E100" s="149"/>
      <c r="F100" s="149"/>
      <c r="G100" s="149"/>
      <c r="H100" s="149"/>
      <c r="I100" s="148"/>
      <c r="J100" s="149"/>
      <c r="K100" s="149"/>
      <c r="M100" s="149"/>
      <c r="N100" s="149"/>
      <c r="O100" s="148"/>
      <c r="P100" s="149"/>
      <c r="Q100" s="149"/>
      <c r="R100" s="149"/>
      <c r="S100" s="149"/>
      <c r="T100" s="148"/>
      <c r="U100" s="149"/>
      <c r="V100" s="149"/>
      <c r="X100" s="148"/>
      <c r="Y100" s="149"/>
      <c r="Z100" s="149"/>
      <c r="AA100" s="148"/>
      <c r="AB100" s="149"/>
      <c r="AC100" s="149"/>
      <c r="AD100" s="149"/>
      <c r="AE100" s="149"/>
      <c r="AF100" s="148"/>
      <c r="AG100" s="149"/>
    </row>
    <row r="101" spans="1:33" x14ac:dyDescent="0.35">
      <c r="A101" s="335">
        <v>27</v>
      </c>
      <c r="B101" s="149"/>
      <c r="C101" s="149"/>
      <c r="D101" s="148"/>
      <c r="E101" s="149"/>
      <c r="F101" s="149"/>
      <c r="G101" s="149"/>
      <c r="H101" s="149"/>
      <c r="I101" s="148"/>
      <c r="J101" s="149"/>
      <c r="K101" s="149"/>
      <c r="M101" s="149"/>
      <c r="N101" s="149"/>
      <c r="O101" s="148"/>
      <c r="P101" s="149"/>
      <c r="Q101" s="149"/>
      <c r="R101" s="149"/>
      <c r="S101" s="149"/>
      <c r="T101" s="148"/>
      <c r="U101" s="149"/>
      <c r="V101" s="149"/>
      <c r="X101" s="148"/>
      <c r="Y101" s="149"/>
      <c r="Z101" s="149"/>
      <c r="AA101" s="148"/>
      <c r="AB101" s="149"/>
      <c r="AC101" s="149"/>
      <c r="AD101" s="149"/>
      <c r="AE101" s="149"/>
      <c r="AF101" s="148"/>
      <c r="AG101" s="149"/>
    </row>
    <row r="102" spans="1:33" x14ac:dyDescent="0.35">
      <c r="A102" s="335">
        <v>28</v>
      </c>
      <c r="B102" s="149"/>
      <c r="C102" s="149"/>
      <c r="D102" s="148"/>
      <c r="E102" s="149"/>
      <c r="F102" s="149"/>
      <c r="G102" s="149"/>
      <c r="H102" s="149"/>
      <c r="I102" s="148"/>
      <c r="J102" s="149"/>
      <c r="K102" s="149"/>
      <c r="M102" s="149"/>
      <c r="N102" s="149"/>
      <c r="O102" s="148"/>
      <c r="P102" s="149"/>
      <c r="Q102" s="149"/>
      <c r="R102" s="149"/>
      <c r="S102" s="149"/>
      <c r="T102" s="148"/>
      <c r="U102" s="149"/>
      <c r="V102" s="149"/>
      <c r="X102" s="148"/>
      <c r="Y102" s="149"/>
      <c r="Z102" s="149"/>
      <c r="AA102" s="148"/>
      <c r="AB102" s="149"/>
      <c r="AC102" s="149"/>
      <c r="AD102" s="149"/>
      <c r="AE102" s="149"/>
      <c r="AF102" s="148"/>
      <c r="AG102" s="149"/>
    </row>
    <row r="103" spans="1:33" x14ac:dyDescent="0.35">
      <c r="A103" s="335">
        <v>29</v>
      </c>
      <c r="B103" s="149"/>
      <c r="C103" s="149"/>
      <c r="D103" s="148"/>
      <c r="E103" s="149"/>
      <c r="F103" s="149"/>
      <c r="G103" s="149"/>
      <c r="H103" s="149"/>
      <c r="I103" s="148"/>
      <c r="J103" s="149"/>
      <c r="K103" s="149"/>
      <c r="M103" s="149"/>
      <c r="N103" s="149"/>
      <c r="O103" s="148"/>
      <c r="P103" s="149"/>
      <c r="Q103" s="149"/>
      <c r="R103" s="149"/>
      <c r="S103" s="149"/>
      <c r="T103" s="148"/>
      <c r="U103" s="149"/>
      <c r="V103" s="149"/>
      <c r="X103" s="148"/>
      <c r="Y103" s="149"/>
      <c r="Z103" s="149"/>
      <c r="AA103" s="148"/>
      <c r="AB103" s="149"/>
      <c r="AC103" s="149"/>
      <c r="AD103" s="149"/>
      <c r="AE103" s="149"/>
      <c r="AF103" s="148"/>
      <c r="AG103" s="149"/>
    </row>
    <row r="104" spans="1:33" x14ac:dyDescent="0.35">
      <c r="A104" s="335">
        <v>30</v>
      </c>
      <c r="B104" s="149"/>
      <c r="C104" s="149"/>
      <c r="D104" s="148"/>
      <c r="E104" s="149"/>
      <c r="F104" s="149"/>
      <c r="G104" s="149"/>
      <c r="H104" s="149"/>
      <c r="I104" s="148"/>
      <c r="J104" s="149"/>
      <c r="K104" s="149"/>
      <c r="M104" s="149"/>
      <c r="N104" s="149"/>
      <c r="O104" s="148"/>
      <c r="P104" s="149"/>
      <c r="Q104" s="149"/>
      <c r="R104" s="149"/>
      <c r="S104" s="149"/>
      <c r="T104" s="148"/>
      <c r="U104" s="149"/>
      <c r="V104" s="149"/>
      <c r="X104" s="148"/>
      <c r="Y104" s="149"/>
      <c r="Z104" s="149"/>
      <c r="AA104" s="148"/>
      <c r="AB104" s="149"/>
      <c r="AC104" s="149"/>
      <c r="AD104" s="149"/>
      <c r="AE104" s="149"/>
      <c r="AF104" s="148"/>
      <c r="AG104" s="149"/>
    </row>
    <row r="105" spans="1:33" x14ac:dyDescent="0.35">
      <c r="A105" s="335">
        <v>31</v>
      </c>
      <c r="B105" s="149"/>
      <c r="C105" s="149"/>
      <c r="D105" s="148"/>
      <c r="E105" s="149"/>
      <c r="F105" s="149"/>
      <c r="G105" s="149"/>
      <c r="H105" s="149"/>
      <c r="I105" s="148"/>
      <c r="J105" s="149"/>
      <c r="K105" s="149"/>
      <c r="M105" s="149"/>
      <c r="N105" s="149"/>
      <c r="O105" s="148"/>
      <c r="P105" s="149"/>
      <c r="Q105" s="149"/>
      <c r="R105" s="149"/>
      <c r="S105" s="149"/>
      <c r="T105" s="148"/>
      <c r="U105" s="149"/>
      <c r="V105" s="149"/>
      <c r="X105" s="148"/>
      <c r="Y105" s="149"/>
      <c r="Z105" s="149"/>
      <c r="AA105" s="148"/>
      <c r="AB105" s="149"/>
      <c r="AC105" s="149"/>
      <c r="AD105" s="149"/>
      <c r="AE105" s="149"/>
      <c r="AF105" s="148"/>
      <c r="AG105" s="149"/>
    </row>
    <row r="106" spans="1:33" ht="24" customHeight="1" x14ac:dyDescent="0.35">
      <c r="B106" s="395">
        <f>SUM(B75:B105)</f>
        <v>0</v>
      </c>
      <c r="C106" s="395">
        <f t="shared" ref="C106:K106" si="45">SUM(C75:C105)</f>
        <v>0</v>
      </c>
      <c r="D106" s="395">
        <f t="shared" si="45"/>
        <v>0</v>
      </c>
      <c r="E106" s="395">
        <f t="shared" si="45"/>
        <v>0</v>
      </c>
      <c r="F106" s="395">
        <f t="shared" si="45"/>
        <v>0</v>
      </c>
      <c r="G106" s="395">
        <f t="shared" si="45"/>
        <v>0</v>
      </c>
      <c r="H106" s="395">
        <f t="shared" si="45"/>
        <v>0</v>
      </c>
      <c r="I106" s="395">
        <f t="shared" si="45"/>
        <v>0</v>
      </c>
      <c r="J106" s="395">
        <f t="shared" si="45"/>
        <v>0</v>
      </c>
      <c r="K106" s="395">
        <f t="shared" si="45"/>
        <v>0</v>
      </c>
      <c r="M106" s="395">
        <f t="shared" ref="M106:V106" si="46">SUM(M75:M105)</f>
        <v>0</v>
      </c>
      <c r="N106" s="395">
        <f t="shared" si="46"/>
        <v>0</v>
      </c>
      <c r="O106" s="395">
        <f t="shared" si="46"/>
        <v>0</v>
      </c>
      <c r="P106" s="395">
        <f t="shared" si="46"/>
        <v>0</v>
      </c>
      <c r="Q106" s="395">
        <f t="shared" si="46"/>
        <v>0</v>
      </c>
      <c r="R106" s="395">
        <f t="shared" si="46"/>
        <v>0</v>
      </c>
      <c r="S106" s="395">
        <f t="shared" si="46"/>
        <v>0</v>
      </c>
      <c r="T106" s="395">
        <f t="shared" si="46"/>
        <v>0</v>
      </c>
      <c r="U106" s="395">
        <f t="shared" si="46"/>
        <v>0</v>
      </c>
      <c r="V106" s="395">
        <f t="shared" si="46"/>
        <v>0</v>
      </c>
      <c r="X106" s="395">
        <f>SUM(Y75:Y105)</f>
        <v>0</v>
      </c>
      <c r="Y106" s="395">
        <f>SUM(Z75:Z105)</f>
        <v>0</v>
      </c>
      <c r="Z106" s="395">
        <f>SUM(AA75:AA105)</f>
        <v>0</v>
      </c>
      <c r="AA106" s="395">
        <f>SUM(AB75:AB105)</f>
        <v>0</v>
      </c>
      <c r="AB106" s="395">
        <f>SUM(AC75:AC105)</f>
        <v>0</v>
      </c>
      <c r="AC106" s="395">
        <f>SUM(AD75:AD105)</f>
        <v>0</v>
      </c>
      <c r="AD106" s="395">
        <f>SUM(AE75:AE105)</f>
        <v>0</v>
      </c>
      <c r="AE106" s="395">
        <f>SUM(AF75:AF105)</f>
        <v>0</v>
      </c>
      <c r="AF106" s="395">
        <f>SUM(AG75:AG105)</f>
        <v>0</v>
      </c>
      <c r="AG106" s="395">
        <f>SUM(AH75:AH105)</f>
        <v>0</v>
      </c>
    </row>
    <row r="107" spans="1:33" s="406" customFormat="1" ht="23.5" customHeight="1" x14ac:dyDescent="0.35">
      <c r="B107" s="405">
        <f>B106-B24</f>
        <v>0</v>
      </c>
      <c r="C107" s="405">
        <f>C106-C24</f>
        <v>0</v>
      </c>
      <c r="D107" s="405">
        <f>D106-B25</f>
        <v>0</v>
      </c>
      <c r="E107" s="405">
        <f>E106-C25</f>
        <v>0</v>
      </c>
      <c r="F107" s="405">
        <f>F106-B26</f>
        <v>0</v>
      </c>
      <c r="G107" s="405">
        <f>G106-C26</f>
        <v>0</v>
      </c>
      <c r="H107" s="405">
        <f>H106-B27</f>
        <v>0</v>
      </c>
      <c r="I107" s="405">
        <f>I106-C27</f>
        <v>0</v>
      </c>
      <c r="J107" s="405">
        <f>J106-B28</f>
        <v>0</v>
      </c>
      <c r="K107" s="405">
        <f>K106-C28</f>
        <v>0</v>
      </c>
      <c r="M107" s="405">
        <f>M106-G24</f>
        <v>0</v>
      </c>
      <c r="N107" s="405">
        <f>N106-H24</f>
        <v>0</v>
      </c>
      <c r="O107" s="405">
        <f>O106-G25</f>
        <v>0</v>
      </c>
      <c r="P107" s="405">
        <f>P106-H25</f>
        <v>0</v>
      </c>
      <c r="Q107" s="405">
        <f>Q106-G26</f>
        <v>0</v>
      </c>
      <c r="R107" s="405">
        <f>R106-H26</f>
        <v>0</v>
      </c>
      <c r="S107" s="405">
        <f>S106-G27</f>
        <v>0</v>
      </c>
      <c r="T107" s="405">
        <f>T106-H27</f>
        <v>0</v>
      </c>
      <c r="U107" s="405">
        <f>U106-G28</f>
        <v>0</v>
      </c>
      <c r="V107" s="405">
        <f>V106-H28</f>
        <v>0</v>
      </c>
      <c r="X107" s="405">
        <f>X106-L24</f>
        <v>0</v>
      </c>
      <c r="Y107" s="405">
        <f>Y106-M24</f>
        <v>0</v>
      </c>
      <c r="Z107" s="405">
        <f>Z106-L25</f>
        <v>0</v>
      </c>
      <c r="AA107" s="405">
        <f>AA106-M25</f>
        <v>0</v>
      </c>
      <c r="AB107" s="405">
        <f>AB106-L26</f>
        <v>0</v>
      </c>
      <c r="AC107" s="405">
        <f>AC106-M26</f>
        <v>0</v>
      </c>
      <c r="AD107" s="405">
        <f>AD106-L27</f>
        <v>0</v>
      </c>
      <c r="AE107" s="405">
        <f>AE106-M27</f>
        <v>0</v>
      </c>
      <c r="AF107" s="405">
        <f>AF106-L28</f>
        <v>0</v>
      </c>
      <c r="AG107" s="405">
        <f>AG106-M28</f>
        <v>0</v>
      </c>
    </row>
    <row r="109" spans="1:33" s="393" customFormat="1" ht="15.5" x14ac:dyDescent="0.35">
      <c r="B109" s="394" t="s">
        <v>81</v>
      </c>
      <c r="C109" s="394"/>
      <c r="D109" s="394"/>
      <c r="E109" s="394"/>
      <c r="F109" s="394"/>
      <c r="G109" s="394"/>
      <c r="H109" s="394"/>
      <c r="I109" s="394"/>
      <c r="J109" s="394"/>
      <c r="K109" s="394"/>
      <c r="M109" s="396" t="s">
        <v>57</v>
      </c>
      <c r="N109" s="397"/>
      <c r="O109" s="397"/>
      <c r="P109" s="397"/>
      <c r="Q109" s="397"/>
      <c r="R109" s="397"/>
      <c r="S109" s="397"/>
      <c r="T109" s="397"/>
      <c r="U109" s="397"/>
      <c r="V109" s="398"/>
    </row>
    <row r="110" spans="1:33" ht="13" customHeight="1" x14ac:dyDescent="0.35">
      <c r="A110" s="217"/>
      <c r="B110" s="363" t="s">
        <v>5</v>
      </c>
      <c r="C110" s="363"/>
      <c r="D110" s="363" t="s">
        <v>6</v>
      </c>
      <c r="E110" s="363"/>
      <c r="F110" s="363" t="s">
        <v>7</v>
      </c>
      <c r="G110" s="363"/>
      <c r="H110" s="363" t="s">
        <v>8</v>
      </c>
      <c r="I110" s="363"/>
      <c r="J110" s="363" t="s">
        <v>9</v>
      </c>
      <c r="K110" s="363"/>
      <c r="M110" s="363" t="s">
        <v>5</v>
      </c>
      <c r="N110" s="363"/>
      <c r="O110" s="363" t="s">
        <v>6</v>
      </c>
      <c r="P110" s="363"/>
      <c r="Q110" s="363" t="s">
        <v>7</v>
      </c>
      <c r="R110" s="363"/>
      <c r="S110" s="363" t="s">
        <v>8</v>
      </c>
      <c r="T110" s="363"/>
      <c r="U110" s="363" t="s">
        <v>9</v>
      </c>
      <c r="V110" s="363"/>
    </row>
    <row r="111" spans="1:33" x14ac:dyDescent="0.35">
      <c r="A111" s="217"/>
      <c r="B111" s="149" t="s">
        <v>24</v>
      </c>
      <c r="C111" s="149" t="s">
        <v>43</v>
      </c>
      <c r="D111" s="149" t="s">
        <v>24</v>
      </c>
      <c r="E111" s="149" t="s">
        <v>43</v>
      </c>
      <c r="F111" s="149" t="s">
        <v>24</v>
      </c>
      <c r="G111" s="149" t="s">
        <v>43</v>
      </c>
      <c r="H111" s="149" t="s">
        <v>24</v>
      </c>
      <c r="I111" s="149" t="s">
        <v>43</v>
      </c>
      <c r="J111" s="149" t="s">
        <v>24</v>
      </c>
      <c r="K111" s="149" t="s">
        <v>43</v>
      </c>
      <c r="M111" s="149" t="s">
        <v>24</v>
      </c>
      <c r="N111" s="149" t="s">
        <v>43</v>
      </c>
      <c r="O111" s="149" t="s">
        <v>24</v>
      </c>
      <c r="P111" s="149" t="s">
        <v>43</v>
      </c>
      <c r="Q111" s="149" t="s">
        <v>24</v>
      </c>
      <c r="R111" s="149" t="s">
        <v>43</v>
      </c>
      <c r="S111" s="149" t="s">
        <v>24</v>
      </c>
      <c r="T111" s="149" t="s">
        <v>43</v>
      </c>
      <c r="U111" s="149" t="s">
        <v>24</v>
      </c>
      <c r="V111" s="149" t="s">
        <v>43</v>
      </c>
    </row>
    <row r="112" spans="1:33" x14ac:dyDescent="0.35">
      <c r="A112" s="217">
        <v>1</v>
      </c>
      <c r="B112" s="149"/>
      <c r="C112" s="149"/>
      <c r="D112" s="148"/>
      <c r="E112" s="149"/>
      <c r="F112" s="149"/>
      <c r="G112" s="149"/>
      <c r="H112" s="149"/>
      <c r="I112" s="148"/>
      <c r="J112" s="149"/>
      <c r="K112" s="149"/>
      <c r="M112" s="149"/>
      <c r="N112" s="149"/>
      <c r="O112" s="148"/>
      <c r="P112" s="149"/>
      <c r="Q112" s="149"/>
      <c r="R112" s="149"/>
      <c r="S112" s="149"/>
      <c r="T112" s="148"/>
      <c r="U112" s="149"/>
      <c r="V112" s="149"/>
    </row>
    <row r="113" spans="1:22" x14ac:dyDescent="0.35">
      <c r="A113" s="217">
        <v>2</v>
      </c>
      <c r="B113" s="149"/>
      <c r="C113" s="149"/>
      <c r="D113" s="148"/>
      <c r="E113" s="149"/>
      <c r="F113" s="149"/>
      <c r="G113" s="149"/>
      <c r="H113" s="149"/>
      <c r="I113" s="148"/>
      <c r="J113" s="149"/>
      <c r="K113" s="149"/>
      <c r="M113" s="149"/>
      <c r="N113" s="149"/>
      <c r="O113" s="148"/>
      <c r="P113" s="149"/>
      <c r="Q113" s="149"/>
      <c r="R113" s="149"/>
      <c r="S113" s="149"/>
      <c r="T113" s="148"/>
      <c r="U113" s="149"/>
      <c r="V113" s="149"/>
    </row>
    <row r="114" spans="1:22" x14ac:dyDescent="0.35">
      <c r="A114" s="217">
        <v>3</v>
      </c>
      <c r="B114" s="149"/>
      <c r="C114" s="149"/>
      <c r="D114" s="148"/>
      <c r="E114" s="149"/>
      <c r="F114" s="149"/>
      <c r="G114" s="149"/>
      <c r="H114" s="149"/>
      <c r="I114" s="148"/>
      <c r="J114" s="149"/>
      <c r="K114" s="149"/>
      <c r="M114" s="149"/>
      <c r="N114" s="149"/>
      <c r="O114" s="148"/>
      <c r="P114" s="149"/>
      <c r="Q114" s="149"/>
      <c r="R114" s="149"/>
      <c r="S114" s="149"/>
      <c r="T114" s="148"/>
      <c r="U114" s="149"/>
      <c r="V114" s="149"/>
    </row>
    <row r="115" spans="1:22" x14ac:dyDescent="0.35">
      <c r="A115" s="217">
        <v>4</v>
      </c>
      <c r="B115" s="149"/>
      <c r="C115" s="149"/>
      <c r="D115" s="148"/>
      <c r="E115" s="149"/>
      <c r="F115" s="149"/>
      <c r="G115" s="149"/>
      <c r="H115" s="149"/>
      <c r="I115" s="148"/>
      <c r="J115" s="149"/>
      <c r="K115" s="149"/>
      <c r="M115" s="149"/>
      <c r="N115" s="149"/>
      <c r="O115" s="148"/>
      <c r="P115" s="149"/>
      <c r="Q115" s="149"/>
      <c r="R115" s="149"/>
      <c r="S115" s="149"/>
      <c r="T115" s="148"/>
      <c r="U115" s="149"/>
      <c r="V115" s="149"/>
    </row>
    <row r="116" spans="1:22" x14ac:dyDescent="0.35">
      <c r="A116" s="217">
        <v>5</v>
      </c>
      <c r="B116" s="149"/>
      <c r="C116" s="149"/>
      <c r="D116" s="148"/>
      <c r="E116" s="149"/>
      <c r="F116" s="149"/>
      <c r="G116" s="149"/>
      <c r="H116" s="149"/>
      <c r="I116" s="148"/>
      <c r="J116" s="149"/>
      <c r="K116" s="149"/>
      <c r="M116" s="149"/>
      <c r="N116" s="149"/>
      <c r="O116" s="148"/>
      <c r="P116" s="149"/>
      <c r="Q116" s="149"/>
      <c r="R116" s="149"/>
      <c r="S116" s="149"/>
      <c r="T116" s="148"/>
      <c r="U116" s="149"/>
      <c r="V116" s="149"/>
    </row>
    <row r="117" spans="1:22" x14ac:dyDescent="0.35">
      <c r="A117" s="217">
        <v>6</v>
      </c>
      <c r="B117" s="149"/>
      <c r="C117" s="149"/>
      <c r="D117" s="148"/>
      <c r="E117" s="149"/>
      <c r="F117" s="149"/>
      <c r="G117" s="149"/>
      <c r="H117" s="149"/>
      <c r="I117" s="148"/>
      <c r="J117" s="149"/>
      <c r="K117" s="149"/>
      <c r="M117" s="149"/>
      <c r="N117" s="149"/>
      <c r="O117" s="148"/>
      <c r="P117" s="149"/>
      <c r="Q117" s="149"/>
      <c r="R117" s="149"/>
      <c r="S117" s="149"/>
      <c r="T117" s="148"/>
      <c r="U117" s="149"/>
      <c r="V117" s="149"/>
    </row>
    <row r="118" spans="1:22" x14ac:dyDescent="0.35">
      <c r="A118" s="217">
        <v>7</v>
      </c>
      <c r="B118" s="149"/>
      <c r="C118" s="149"/>
      <c r="D118" s="148"/>
      <c r="E118" s="149"/>
      <c r="F118" s="149"/>
      <c r="G118" s="149"/>
      <c r="H118" s="149"/>
      <c r="I118" s="148"/>
      <c r="J118" s="149"/>
      <c r="K118" s="149"/>
      <c r="M118" s="149"/>
      <c r="N118" s="149"/>
      <c r="O118" s="148"/>
      <c r="P118" s="149"/>
      <c r="Q118" s="149"/>
      <c r="R118" s="149"/>
      <c r="S118" s="149"/>
      <c r="T118" s="148"/>
      <c r="U118" s="149"/>
      <c r="V118" s="149"/>
    </row>
    <row r="119" spans="1:22" x14ac:dyDescent="0.35">
      <c r="A119" s="217">
        <v>8</v>
      </c>
      <c r="B119" s="149"/>
      <c r="C119" s="149"/>
      <c r="D119" s="148"/>
      <c r="E119" s="149"/>
      <c r="F119" s="149"/>
      <c r="G119" s="149"/>
      <c r="H119" s="149"/>
      <c r="I119" s="148"/>
      <c r="J119" s="149"/>
      <c r="K119" s="149"/>
      <c r="M119" s="149"/>
      <c r="N119" s="149"/>
      <c r="O119" s="148"/>
      <c r="P119" s="149"/>
      <c r="Q119" s="149"/>
      <c r="R119" s="149"/>
      <c r="S119" s="149"/>
      <c r="T119" s="148"/>
      <c r="U119" s="149"/>
      <c r="V119" s="149"/>
    </row>
    <row r="120" spans="1:22" x14ac:dyDescent="0.35">
      <c r="A120" s="217">
        <v>9</v>
      </c>
      <c r="B120" s="149"/>
      <c r="C120" s="149"/>
      <c r="D120" s="148"/>
      <c r="E120" s="149"/>
      <c r="F120" s="149"/>
      <c r="G120" s="149"/>
      <c r="H120" s="149"/>
      <c r="I120" s="148"/>
      <c r="J120" s="149"/>
      <c r="K120" s="149"/>
      <c r="M120" s="149"/>
      <c r="N120" s="149"/>
      <c r="O120" s="148"/>
      <c r="P120" s="149"/>
      <c r="Q120" s="149"/>
      <c r="R120" s="149"/>
      <c r="S120" s="149"/>
      <c r="T120" s="148"/>
      <c r="U120" s="149"/>
      <c r="V120" s="149"/>
    </row>
    <row r="121" spans="1:22" x14ac:dyDescent="0.35">
      <c r="A121" s="217">
        <v>10</v>
      </c>
      <c r="B121" s="149"/>
      <c r="C121" s="149"/>
      <c r="D121" s="148"/>
      <c r="E121" s="149"/>
      <c r="F121" s="149"/>
      <c r="G121" s="149"/>
      <c r="H121" s="149"/>
      <c r="I121" s="148"/>
      <c r="J121" s="149"/>
      <c r="K121" s="149"/>
      <c r="M121" s="149"/>
      <c r="N121" s="149"/>
      <c r="O121" s="148"/>
      <c r="P121" s="149"/>
      <c r="Q121" s="149"/>
      <c r="R121" s="149"/>
      <c r="S121" s="149"/>
      <c r="T121" s="148"/>
      <c r="U121" s="149"/>
      <c r="V121" s="149"/>
    </row>
    <row r="122" spans="1:22" x14ac:dyDescent="0.35">
      <c r="A122" s="217">
        <v>11</v>
      </c>
      <c r="B122" s="149"/>
      <c r="C122" s="149"/>
      <c r="D122" s="148"/>
      <c r="E122" s="149"/>
      <c r="F122" s="149"/>
      <c r="G122" s="149"/>
      <c r="H122" s="149"/>
      <c r="I122" s="148"/>
      <c r="J122" s="149"/>
      <c r="K122" s="149"/>
      <c r="M122" s="149"/>
      <c r="N122" s="149"/>
      <c r="O122" s="148"/>
      <c r="P122" s="149"/>
      <c r="Q122" s="149"/>
      <c r="R122" s="149"/>
      <c r="S122" s="149"/>
      <c r="T122" s="148"/>
      <c r="U122" s="149"/>
      <c r="V122" s="149"/>
    </row>
    <row r="123" spans="1:22" x14ac:dyDescent="0.35">
      <c r="A123" s="217">
        <v>12</v>
      </c>
      <c r="B123" s="149"/>
      <c r="C123" s="149"/>
      <c r="D123" s="148"/>
      <c r="E123" s="149"/>
      <c r="F123" s="149"/>
      <c r="G123" s="149"/>
      <c r="H123" s="149"/>
      <c r="I123" s="148"/>
      <c r="J123" s="149"/>
      <c r="K123" s="149"/>
      <c r="M123" s="149"/>
      <c r="N123" s="149"/>
      <c r="O123" s="148"/>
      <c r="P123" s="149"/>
      <c r="Q123" s="149"/>
      <c r="R123" s="149"/>
      <c r="S123" s="149"/>
      <c r="T123" s="148"/>
      <c r="U123" s="149"/>
      <c r="V123" s="149"/>
    </row>
    <row r="124" spans="1:22" x14ac:dyDescent="0.35">
      <c r="A124" s="217">
        <v>13</v>
      </c>
      <c r="B124" s="149"/>
      <c r="C124" s="149"/>
      <c r="D124" s="148"/>
      <c r="E124" s="149"/>
      <c r="F124" s="149"/>
      <c r="G124" s="149"/>
      <c r="H124" s="149"/>
      <c r="I124" s="148"/>
      <c r="J124" s="149"/>
      <c r="K124" s="149"/>
      <c r="M124" s="149"/>
      <c r="N124" s="149"/>
      <c r="O124" s="148"/>
      <c r="P124" s="149"/>
      <c r="Q124" s="149"/>
      <c r="R124" s="149"/>
      <c r="S124" s="149"/>
      <c r="T124" s="148"/>
      <c r="U124" s="149"/>
      <c r="V124" s="149"/>
    </row>
    <row r="125" spans="1:22" x14ac:dyDescent="0.35">
      <c r="A125" s="217">
        <v>14</v>
      </c>
      <c r="B125" s="149"/>
      <c r="C125" s="149"/>
      <c r="D125" s="148"/>
      <c r="E125" s="149"/>
      <c r="F125" s="149"/>
      <c r="G125" s="149"/>
      <c r="H125" s="149"/>
      <c r="I125" s="148"/>
      <c r="J125" s="149"/>
      <c r="K125" s="149"/>
      <c r="M125" s="149"/>
      <c r="N125" s="149"/>
      <c r="O125" s="148"/>
      <c r="P125" s="149"/>
      <c r="Q125" s="149"/>
      <c r="R125" s="149"/>
      <c r="S125" s="149"/>
      <c r="T125" s="148"/>
      <c r="U125" s="149"/>
      <c r="V125" s="149"/>
    </row>
    <row r="126" spans="1:22" x14ac:dyDescent="0.35">
      <c r="A126" s="217">
        <v>15</v>
      </c>
      <c r="B126" s="149"/>
      <c r="C126" s="149"/>
      <c r="D126" s="148"/>
      <c r="E126" s="149"/>
      <c r="F126" s="149"/>
      <c r="G126" s="149"/>
      <c r="H126" s="149"/>
      <c r="I126" s="148"/>
      <c r="J126" s="149"/>
      <c r="K126" s="149"/>
      <c r="M126" s="149"/>
      <c r="N126" s="149"/>
      <c r="O126" s="148"/>
      <c r="P126" s="149"/>
      <c r="Q126" s="149"/>
      <c r="R126" s="149"/>
      <c r="S126" s="149"/>
      <c r="T126" s="148"/>
      <c r="U126" s="149"/>
      <c r="V126" s="149"/>
    </row>
    <row r="127" spans="1:22" x14ac:dyDescent="0.35">
      <c r="A127" s="217">
        <v>16</v>
      </c>
      <c r="B127" s="149"/>
      <c r="C127" s="149"/>
      <c r="D127" s="148"/>
      <c r="E127" s="149"/>
      <c r="F127" s="149"/>
      <c r="G127" s="149"/>
      <c r="H127" s="149"/>
      <c r="I127" s="148"/>
      <c r="J127" s="149"/>
      <c r="K127" s="149"/>
      <c r="M127" s="149"/>
      <c r="N127" s="149"/>
      <c r="O127" s="148"/>
      <c r="P127" s="149"/>
      <c r="Q127" s="149"/>
      <c r="R127" s="149"/>
      <c r="S127" s="149"/>
      <c r="T127" s="148"/>
      <c r="U127" s="149"/>
      <c r="V127" s="149"/>
    </row>
    <row r="128" spans="1:22" x14ac:dyDescent="0.35">
      <c r="A128" s="217">
        <v>17</v>
      </c>
      <c r="B128" s="149"/>
      <c r="C128" s="149"/>
      <c r="D128" s="148"/>
      <c r="E128" s="149"/>
      <c r="F128" s="149"/>
      <c r="G128" s="149"/>
      <c r="H128" s="149"/>
      <c r="I128" s="148"/>
      <c r="J128" s="149"/>
      <c r="K128" s="149"/>
      <c r="M128" s="149"/>
      <c r="N128" s="149"/>
      <c r="O128" s="148"/>
      <c r="P128" s="149"/>
      <c r="Q128" s="149"/>
      <c r="R128" s="149"/>
      <c r="S128" s="149"/>
      <c r="T128" s="148"/>
      <c r="U128" s="149"/>
      <c r="V128" s="149"/>
    </row>
    <row r="129" spans="1:24" x14ac:dyDescent="0.35">
      <c r="A129" s="217">
        <v>18</v>
      </c>
      <c r="B129" s="149"/>
      <c r="C129" s="149"/>
      <c r="D129" s="148"/>
      <c r="E129" s="149"/>
      <c r="F129" s="149"/>
      <c r="G129" s="149"/>
      <c r="H129" s="149"/>
      <c r="I129" s="148"/>
      <c r="J129" s="149"/>
      <c r="K129" s="149"/>
      <c r="M129" s="149"/>
      <c r="N129" s="149"/>
      <c r="O129" s="148"/>
      <c r="P129" s="149"/>
      <c r="Q129" s="149"/>
      <c r="R129" s="149"/>
      <c r="S129" s="149"/>
      <c r="T129" s="148"/>
      <c r="U129" s="149"/>
      <c r="V129" s="149"/>
    </row>
    <row r="130" spans="1:24" x14ac:dyDescent="0.35">
      <c r="A130" s="217">
        <v>19</v>
      </c>
      <c r="B130" s="149"/>
      <c r="C130" s="149"/>
      <c r="D130" s="148"/>
      <c r="E130" s="149"/>
      <c r="F130" s="149"/>
      <c r="G130" s="149"/>
      <c r="H130" s="149"/>
      <c r="I130" s="148"/>
      <c r="J130" s="149"/>
      <c r="K130" s="149"/>
      <c r="M130" s="149"/>
      <c r="N130" s="149"/>
      <c r="O130" s="148"/>
      <c r="P130" s="149"/>
      <c r="Q130" s="149"/>
      <c r="R130" s="149"/>
      <c r="S130" s="149"/>
      <c r="T130" s="148"/>
      <c r="U130" s="149"/>
      <c r="V130" s="149"/>
    </row>
    <row r="131" spans="1:24" x14ac:dyDescent="0.35">
      <c r="A131" s="217">
        <v>20</v>
      </c>
      <c r="B131" s="149"/>
      <c r="C131" s="149"/>
      <c r="D131" s="148"/>
      <c r="E131" s="149"/>
      <c r="F131" s="149"/>
      <c r="G131" s="149"/>
      <c r="H131" s="149"/>
      <c r="I131" s="148"/>
      <c r="J131" s="149"/>
      <c r="K131" s="149"/>
      <c r="M131" s="149"/>
      <c r="N131" s="149"/>
      <c r="O131" s="148"/>
      <c r="P131" s="149"/>
      <c r="Q131" s="149"/>
      <c r="R131" s="149"/>
      <c r="S131" s="149"/>
      <c r="T131" s="148"/>
      <c r="U131" s="149"/>
      <c r="V131" s="149"/>
    </row>
    <row r="132" spans="1:24" x14ac:dyDescent="0.35">
      <c r="A132" s="217">
        <v>21</v>
      </c>
      <c r="B132" s="149"/>
      <c r="C132" s="149"/>
      <c r="D132" s="148"/>
      <c r="E132" s="149"/>
      <c r="F132" s="149"/>
      <c r="G132" s="149"/>
      <c r="H132" s="149"/>
      <c r="I132" s="148"/>
      <c r="J132" s="149"/>
      <c r="K132" s="149"/>
      <c r="M132" s="149"/>
      <c r="N132" s="149"/>
      <c r="O132" s="148"/>
      <c r="P132" s="149"/>
      <c r="Q132" s="149"/>
      <c r="R132" s="149"/>
      <c r="S132" s="149"/>
      <c r="T132" s="148"/>
      <c r="U132" s="149"/>
      <c r="V132" s="149"/>
    </row>
    <row r="133" spans="1:24" x14ac:dyDescent="0.35">
      <c r="A133" s="217">
        <v>22</v>
      </c>
      <c r="B133" s="149"/>
      <c r="C133" s="149"/>
      <c r="D133" s="148"/>
      <c r="E133" s="149"/>
      <c r="F133" s="149"/>
      <c r="G133" s="149"/>
      <c r="H133" s="149"/>
      <c r="I133" s="148"/>
      <c r="J133" s="149"/>
      <c r="K133" s="149"/>
      <c r="M133" s="149"/>
      <c r="N133" s="149"/>
      <c r="O133" s="148"/>
      <c r="P133" s="149"/>
      <c r="Q133" s="149"/>
      <c r="R133" s="149"/>
      <c r="S133" s="149"/>
      <c r="T133" s="148"/>
      <c r="U133" s="149"/>
      <c r="V133" s="149"/>
    </row>
    <row r="134" spans="1:24" x14ac:dyDescent="0.35">
      <c r="A134" s="217">
        <v>23</v>
      </c>
      <c r="B134" s="149"/>
      <c r="C134" s="149"/>
      <c r="D134" s="148"/>
      <c r="E134" s="149"/>
      <c r="F134" s="149"/>
      <c r="G134" s="149"/>
      <c r="H134" s="149"/>
      <c r="I134" s="148"/>
      <c r="J134" s="149"/>
      <c r="K134" s="149"/>
      <c r="M134" s="149"/>
      <c r="N134" s="149"/>
      <c r="O134" s="148"/>
      <c r="P134" s="149"/>
      <c r="Q134" s="149"/>
      <c r="R134" s="149"/>
      <c r="S134" s="149"/>
      <c r="T134" s="148"/>
      <c r="U134" s="149"/>
      <c r="V134" s="149"/>
    </row>
    <row r="135" spans="1:24" x14ac:dyDescent="0.35">
      <c r="A135" s="217">
        <v>24</v>
      </c>
      <c r="B135" s="149"/>
      <c r="C135" s="149"/>
      <c r="D135" s="148"/>
      <c r="E135" s="149"/>
      <c r="F135" s="149"/>
      <c r="G135" s="149"/>
      <c r="H135" s="149"/>
      <c r="I135" s="148"/>
      <c r="J135" s="149"/>
      <c r="K135" s="149"/>
      <c r="M135" s="149"/>
      <c r="N135" s="149"/>
      <c r="O135" s="148"/>
      <c r="P135" s="149"/>
      <c r="Q135" s="149"/>
      <c r="R135" s="149"/>
      <c r="S135" s="149"/>
      <c r="T135" s="148"/>
      <c r="U135" s="149"/>
      <c r="V135" s="149"/>
    </row>
    <row r="136" spans="1:24" x14ac:dyDescent="0.35">
      <c r="A136" s="217">
        <v>25</v>
      </c>
      <c r="B136" s="149"/>
      <c r="C136" s="149"/>
      <c r="D136" s="148"/>
      <c r="E136" s="149"/>
      <c r="F136" s="149"/>
      <c r="G136" s="149"/>
      <c r="H136" s="149"/>
      <c r="I136" s="148"/>
      <c r="J136" s="149"/>
      <c r="K136" s="149"/>
      <c r="M136" s="149"/>
      <c r="N136" s="149"/>
      <c r="O136" s="148"/>
      <c r="P136" s="149"/>
      <c r="Q136" s="149"/>
      <c r="R136" s="149"/>
      <c r="S136" s="149"/>
      <c r="T136" s="148"/>
      <c r="U136" s="149"/>
      <c r="V136" s="149"/>
    </row>
    <row r="137" spans="1:24" x14ac:dyDescent="0.35">
      <c r="A137" s="217">
        <v>26</v>
      </c>
      <c r="B137" s="149"/>
      <c r="C137" s="149"/>
      <c r="D137" s="148"/>
      <c r="E137" s="149"/>
      <c r="F137" s="149"/>
      <c r="G137" s="149"/>
      <c r="H137" s="149"/>
      <c r="I137" s="148"/>
      <c r="J137" s="149"/>
      <c r="K137" s="149"/>
      <c r="M137" s="149"/>
      <c r="N137" s="149"/>
      <c r="O137" s="148"/>
      <c r="P137" s="149"/>
      <c r="Q137" s="149"/>
      <c r="R137" s="149"/>
      <c r="S137" s="149"/>
      <c r="T137" s="148"/>
      <c r="U137" s="149"/>
      <c r="V137" s="149"/>
    </row>
    <row r="138" spans="1:24" x14ac:dyDescent="0.35">
      <c r="A138" s="217">
        <v>27</v>
      </c>
      <c r="B138" s="149"/>
      <c r="C138" s="149"/>
      <c r="D138" s="148"/>
      <c r="E138" s="149"/>
      <c r="F138" s="149"/>
      <c r="G138" s="149"/>
      <c r="H138" s="149"/>
      <c r="I138" s="148"/>
      <c r="J138" s="149"/>
      <c r="K138" s="149"/>
      <c r="M138" s="149"/>
      <c r="N138" s="149"/>
      <c r="O138" s="148"/>
      <c r="P138" s="149"/>
      <c r="Q138" s="149"/>
      <c r="R138" s="149"/>
      <c r="S138" s="149"/>
      <c r="T138" s="148"/>
      <c r="U138" s="149"/>
      <c r="V138" s="149"/>
    </row>
    <row r="139" spans="1:24" x14ac:dyDescent="0.35">
      <c r="A139" s="217">
        <v>28</v>
      </c>
      <c r="B139" s="149"/>
      <c r="C139" s="149"/>
      <c r="D139" s="148"/>
      <c r="E139" s="149"/>
      <c r="F139" s="149"/>
      <c r="G139" s="149"/>
      <c r="H139" s="149"/>
      <c r="I139" s="148"/>
      <c r="J139" s="149"/>
      <c r="K139" s="149"/>
      <c r="M139" s="149"/>
      <c r="N139" s="149"/>
      <c r="O139" s="148"/>
      <c r="P139" s="149"/>
      <c r="Q139" s="149"/>
      <c r="R139" s="149"/>
      <c r="S139" s="149"/>
      <c r="T139" s="148"/>
      <c r="U139" s="149"/>
      <c r="V139" s="149"/>
    </row>
    <row r="140" spans="1:24" x14ac:dyDescent="0.35">
      <c r="A140" s="217">
        <v>29</v>
      </c>
      <c r="B140" s="149"/>
      <c r="C140" s="149"/>
      <c r="D140" s="148"/>
      <c r="E140" s="149"/>
      <c r="F140" s="149"/>
      <c r="G140" s="149"/>
      <c r="H140" s="149"/>
      <c r="I140" s="148"/>
      <c r="J140" s="149"/>
      <c r="K140" s="149"/>
      <c r="M140" s="149"/>
      <c r="N140" s="149"/>
      <c r="O140" s="148"/>
      <c r="P140" s="149"/>
      <c r="Q140" s="149"/>
      <c r="R140" s="149"/>
      <c r="S140" s="149"/>
      <c r="T140" s="148"/>
      <c r="U140" s="149"/>
      <c r="V140" s="149"/>
    </row>
    <row r="141" spans="1:24" x14ac:dyDescent="0.35">
      <c r="A141" s="217">
        <v>30</v>
      </c>
      <c r="B141" s="149"/>
      <c r="C141" s="149"/>
      <c r="D141" s="148"/>
      <c r="E141" s="149"/>
      <c r="F141" s="149"/>
      <c r="G141" s="149"/>
      <c r="H141" s="149"/>
      <c r="I141" s="148"/>
      <c r="J141" s="149"/>
      <c r="K141" s="149"/>
      <c r="M141" s="149"/>
      <c r="N141" s="149"/>
      <c r="O141" s="148"/>
      <c r="P141" s="149"/>
      <c r="Q141" s="149"/>
      <c r="R141" s="149"/>
      <c r="S141" s="149"/>
      <c r="T141" s="148"/>
      <c r="U141" s="149"/>
      <c r="V141" s="149"/>
    </row>
    <row r="142" spans="1:24" x14ac:dyDescent="0.35">
      <c r="A142" s="217">
        <v>31</v>
      </c>
      <c r="B142" s="149"/>
      <c r="C142" s="149"/>
      <c r="D142" s="148"/>
      <c r="E142" s="149"/>
      <c r="F142" s="149"/>
      <c r="G142" s="149"/>
      <c r="H142" s="149"/>
      <c r="I142" s="148"/>
      <c r="J142" s="149"/>
      <c r="K142" s="149"/>
      <c r="M142" s="149"/>
      <c r="N142" s="149"/>
      <c r="O142" s="148"/>
      <c r="P142" s="149"/>
      <c r="Q142" s="149"/>
      <c r="R142" s="149"/>
      <c r="S142" s="149"/>
      <c r="T142" s="148"/>
      <c r="U142" s="149"/>
      <c r="V142" s="149"/>
    </row>
    <row r="143" spans="1:24" ht="23.5" customHeight="1" x14ac:dyDescent="0.35">
      <c r="A143" s="217"/>
      <c r="B143" s="395">
        <f t="shared" ref="B143:K143" si="47">SUM(B112:B142)</f>
        <v>0</v>
      </c>
      <c r="C143" s="395">
        <f t="shared" si="47"/>
        <v>0</v>
      </c>
      <c r="D143" s="395">
        <f t="shared" si="47"/>
        <v>0</v>
      </c>
      <c r="E143" s="395">
        <f t="shared" si="47"/>
        <v>0</v>
      </c>
      <c r="F143" s="395">
        <f t="shared" si="47"/>
        <v>0</v>
      </c>
      <c r="G143" s="395">
        <f t="shared" si="47"/>
        <v>0</v>
      </c>
      <c r="H143" s="395">
        <f t="shared" si="47"/>
        <v>0</v>
      </c>
      <c r="I143" s="395">
        <f t="shared" si="47"/>
        <v>0</v>
      </c>
      <c r="J143" s="395">
        <f t="shared" si="47"/>
        <v>0</v>
      </c>
      <c r="K143" s="395">
        <f t="shared" si="47"/>
        <v>0</v>
      </c>
      <c r="M143" s="395">
        <f>SUM(M112:M142)</f>
        <v>0</v>
      </c>
      <c r="N143" s="395">
        <f>SUM(N112:N142)</f>
        <v>0</v>
      </c>
      <c r="O143" s="395">
        <f>SUM(O112:O142)</f>
        <v>0</v>
      </c>
      <c r="P143" s="395">
        <f>SUM(P112:P142)</f>
        <v>0</v>
      </c>
      <c r="Q143" s="395">
        <f>SUM(Q112:Q142)</f>
        <v>0</v>
      </c>
      <c r="R143" s="395">
        <f>SUM(R112:R142)</f>
        <v>0</v>
      </c>
      <c r="S143" s="395">
        <f>SUM(S112:S142)</f>
        <v>0</v>
      </c>
      <c r="T143" s="395">
        <f>SUM(T112:T142)</f>
        <v>0</v>
      </c>
      <c r="U143" s="395">
        <f>SUM(U112:U142)</f>
        <v>0</v>
      </c>
      <c r="V143" s="395">
        <f>SUM(V112:V142)</f>
        <v>0</v>
      </c>
    </row>
    <row r="144" spans="1:24" s="406" customFormat="1" ht="33" customHeight="1" x14ac:dyDescent="0.35">
      <c r="A144" s="404"/>
      <c r="B144" s="405">
        <f>B143-Q24</f>
        <v>0</v>
      </c>
      <c r="C144" s="405">
        <f>C143-R24</f>
        <v>0</v>
      </c>
      <c r="D144" s="405">
        <f>D143-Q25</f>
        <v>0</v>
      </c>
      <c r="E144" s="405">
        <f>E143-R25</f>
        <v>0</v>
      </c>
      <c r="F144" s="405">
        <f>F143-Q26</f>
        <v>0</v>
      </c>
      <c r="G144" s="405">
        <f>G143-R26</f>
        <v>0</v>
      </c>
      <c r="H144" s="405">
        <f>H143-Q27</f>
        <v>0</v>
      </c>
      <c r="I144" s="405">
        <f>I143-R27</f>
        <v>0</v>
      </c>
      <c r="J144" s="405">
        <f>J143-Q28</f>
        <v>0</v>
      </c>
      <c r="K144" s="405">
        <f>K143-R28</f>
        <v>0</v>
      </c>
      <c r="M144" s="405">
        <f>M143-V24</f>
        <v>0</v>
      </c>
      <c r="N144" s="405">
        <f>N143-W24</f>
        <v>0</v>
      </c>
      <c r="O144" s="405">
        <f>O143-V25</f>
        <v>0</v>
      </c>
      <c r="P144" s="405">
        <f>P143-W25</f>
        <v>0</v>
      </c>
      <c r="Q144" s="405">
        <f>Q143-V26</f>
        <v>0</v>
      </c>
      <c r="R144" s="405">
        <f>R143-W26</f>
        <v>0</v>
      </c>
      <c r="S144" s="405">
        <f>S143-V27</f>
        <v>0</v>
      </c>
      <c r="T144" s="405">
        <f>T143-W27</f>
        <v>0</v>
      </c>
      <c r="U144" s="405">
        <f>U143-V28</f>
        <v>0</v>
      </c>
      <c r="V144" s="405">
        <f>V143-W28</f>
        <v>0</v>
      </c>
      <c r="X144" s="407"/>
    </row>
    <row r="147" spans="1:24" ht="42" customHeight="1" x14ac:dyDescent="0.35">
      <c r="A147" s="334" t="s">
        <v>87</v>
      </c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N147" s="335"/>
      <c r="S147" s="335"/>
      <c r="X147" s="335"/>
    </row>
    <row r="149" spans="1:24" x14ac:dyDescent="0.35">
      <c r="A149" s="217"/>
      <c r="B149" s="363" t="s">
        <v>70</v>
      </c>
      <c r="C149" s="363"/>
      <c r="D149" s="363" t="s">
        <v>55</v>
      </c>
      <c r="E149" s="363"/>
      <c r="F149" s="363" t="s">
        <v>73</v>
      </c>
      <c r="G149" s="363"/>
      <c r="H149" s="363" t="s">
        <v>81</v>
      </c>
      <c r="I149" s="363"/>
      <c r="J149" s="363" t="s">
        <v>57</v>
      </c>
      <c r="K149" s="363"/>
    </row>
    <row r="150" spans="1:24" x14ac:dyDescent="0.35">
      <c r="A150" s="217"/>
      <c r="B150" s="149" t="s">
        <v>24</v>
      </c>
      <c r="C150" s="149" t="s">
        <v>43</v>
      </c>
      <c r="D150" s="149" t="s">
        <v>24</v>
      </c>
      <c r="E150" s="149" t="s">
        <v>43</v>
      </c>
      <c r="F150" s="149" t="s">
        <v>24</v>
      </c>
      <c r="G150" s="149" t="s">
        <v>43</v>
      </c>
      <c r="H150" s="149" t="s">
        <v>24</v>
      </c>
      <c r="I150" s="149" t="s">
        <v>43</v>
      </c>
      <c r="J150" s="149" t="s">
        <v>24</v>
      </c>
      <c r="K150" s="149" t="s">
        <v>43</v>
      </c>
    </row>
    <row r="151" spans="1:24" x14ac:dyDescent="0.35">
      <c r="A151" s="217">
        <v>1</v>
      </c>
      <c r="B151" s="149"/>
      <c r="C151" s="149"/>
      <c r="D151" s="148"/>
      <c r="E151" s="149"/>
      <c r="F151" s="149"/>
      <c r="G151" s="149"/>
      <c r="H151" s="149"/>
      <c r="I151" s="148"/>
      <c r="J151" s="149"/>
      <c r="K151" s="149"/>
    </row>
    <row r="152" spans="1:24" x14ac:dyDescent="0.35">
      <c r="A152" s="217">
        <v>2</v>
      </c>
      <c r="B152" s="149"/>
      <c r="C152" s="149"/>
      <c r="D152" s="148"/>
      <c r="E152" s="149"/>
      <c r="F152" s="149"/>
      <c r="G152" s="149"/>
      <c r="H152" s="149"/>
      <c r="I152" s="148"/>
      <c r="J152" s="149"/>
      <c r="K152" s="149"/>
    </row>
    <row r="153" spans="1:24" x14ac:dyDescent="0.35">
      <c r="A153" s="217">
        <v>3</v>
      </c>
      <c r="B153" s="149"/>
      <c r="C153" s="149"/>
      <c r="D153" s="148"/>
      <c r="E153" s="149"/>
      <c r="F153" s="149"/>
      <c r="G153" s="149"/>
      <c r="H153" s="149"/>
      <c r="I153" s="148"/>
      <c r="J153" s="149"/>
      <c r="K153" s="149"/>
    </row>
    <row r="154" spans="1:24" x14ac:dyDescent="0.35">
      <c r="A154" s="217">
        <v>4</v>
      </c>
      <c r="B154" s="149"/>
      <c r="C154" s="149"/>
      <c r="D154" s="148"/>
      <c r="E154" s="149"/>
      <c r="F154" s="149"/>
      <c r="G154" s="149"/>
      <c r="H154" s="149"/>
      <c r="I154" s="148"/>
      <c r="J154" s="149"/>
      <c r="K154" s="149"/>
    </row>
    <row r="155" spans="1:24" x14ac:dyDescent="0.35">
      <c r="A155" s="217">
        <v>5</v>
      </c>
      <c r="B155" s="149"/>
      <c r="C155" s="149"/>
      <c r="D155" s="148"/>
      <c r="E155" s="149"/>
      <c r="F155" s="149"/>
      <c r="G155" s="149"/>
      <c r="H155" s="149"/>
      <c r="I155" s="148"/>
      <c r="J155" s="149"/>
      <c r="K155" s="149"/>
    </row>
    <row r="156" spans="1:24" x14ac:dyDescent="0.35">
      <c r="A156" s="217">
        <v>6</v>
      </c>
      <c r="B156" s="149"/>
      <c r="C156" s="149"/>
      <c r="D156" s="148"/>
      <c r="E156" s="149"/>
      <c r="F156" s="149"/>
      <c r="G156" s="149"/>
      <c r="H156" s="149"/>
      <c r="I156" s="148"/>
      <c r="J156" s="149"/>
      <c r="K156" s="149"/>
    </row>
    <row r="157" spans="1:24" x14ac:dyDescent="0.35">
      <c r="A157" s="217">
        <v>7</v>
      </c>
      <c r="B157" s="149"/>
      <c r="C157" s="149"/>
      <c r="D157" s="148"/>
      <c r="E157" s="149"/>
      <c r="F157" s="149"/>
      <c r="G157" s="149"/>
      <c r="H157" s="149"/>
      <c r="I157" s="148"/>
      <c r="J157" s="149"/>
      <c r="K157" s="149"/>
    </row>
    <row r="158" spans="1:24" x14ac:dyDescent="0.35">
      <c r="A158" s="217">
        <v>8</v>
      </c>
      <c r="B158" s="149"/>
      <c r="C158" s="149"/>
      <c r="D158" s="148"/>
      <c r="E158" s="149"/>
      <c r="F158" s="149"/>
      <c r="G158" s="149"/>
      <c r="H158" s="149"/>
      <c r="I158" s="148"/>
      <c r="J158" s="149"/>
      <c r="K158" s="149"/>
    </row>
    <row r="159" spans="1:24" x14ac:dyDescent="0.35">
      <c r="A159" s="217">
        <v>9</v>
      </c>
      <c r="B159" s="149"/>
      <c r="C159" s="149"/>
      <c r="D159" s="148"/>
      <c r="E159" s="149"/>
      <c r="F159" s="149"/>
      <c r="G159" s="149"/>
      <c r="H159" s="149"/>
      <c r="I159" s="148"/>
      <c r="J159" s="149"/>
      <c r="K159" s="149"/>
    </row>
    <row r="160" spans="1:24" x14ac:dyDescent="0.35">
      <c r="A160" s="217">
        <v>10</v>
      </c>
      <c r="B160" s="149"/>
      <c r="C160" s="149"/>
      <c r="D160" s="148"/>
      <c r="E160" s="149"/>
      <c r="F160" s="149"/>
      <c r="G160" s="149"/>
      <c r="H160" s="149"/>
      <c r="I160" s="148"/>
      <c r="J160" s="149"/>
      <c r="K160" s="149"/>
    </row>
    <row r="161" spans="1:11" x14ac:dyDescent="0.35">
      <c r="A161" s="217">
        <v>11</v>
      </c>
      <c r="B161" s="149"/>
      <c r="C161" s="149"/>
      <c r="D161" s="148"/>
      <c r="E161" s="149"/>
      <c r="F161" s="149"/>
      <c r="G161" s="149"/>
      <c r="H161" s="149"/>
      <c r="I161" s="148"/>
      <c r="J161" s="149"/>
      <c r="K161" s="149"/>
    </row>
    <row r="162" spans="1:11" x14ac:dyDescent="0.35">
      <c r="A162" s="217">
        <v>12</v>
      </c>
      <c r="B162" s="149"/>
      <c r="C162" s="149"/>
      <c r="D162" s="148"/>
      <c r="E162" s="149"/>
      <c r="F162" s="149"/>
      <c r="G162" s="149"/>
      <c r="H162" s="149"/>
      <c r="I162" s="148"/>
      <c r="J162" s="149"/>
      <c r="K162" s="149"/>
    </row>
    <row r="163" spans="1:11" x14ac:dyDescent="0.35">
      <c r="A163" s="217">
        <v>13</v>
      </c>
      <c r="B163" s="149"/>
      <c r="C163" s="149"/>
      <c r="D163" s="148"/>
      <c r="E163" s="149"/>
      <c r="F163" s="149"/>
      <c r="G163" s="149"/>
      <c r="H163" s="149"/>
      <c r="I163" s="148"/>
      <c r="J163" s="149"/>
      <c r="K163" s="149"/>
    </row>
    <row r="164" spans="1:11" x14ac:dyDescent="0.35">
      <c r="A164" s="217">
        <v>14</v>
      </c>
      <c r="B164" s="149"/>
      <c r="C164" s="149"/>
      <c r="D164" s="148"/>
      <c r="E164" s="149"/>
      <c r="F164" s="149"/>
      <c r="G164" s="149"/>
      <c r="H164" s="149"/>
      <c r="I164" s="148"/>
      <c r="J164" s="149"/>
      <c r="K164" s="149"/>
    </row>
    <row r="165" spans="1:11" x14ac:dyDescent="0.35">
      <c r="A165" s="217">
        <v>15</v>
      </c>
      <c r="B165" s="149"/>
      <c r="C165" s="149"/>
      <c r="D165" s="148"/>
      <c r="E165" s="149"/>
      <c r="F165" s="149"/>
      <c r="G165" s="149"/>
      <c r="H165" s="149"/>
      <c r="I165" s="148"/>
      <c r="J165" s="149"/>
      <c r="K165" s="149"/>
    </row>
    <row r="166" spans="1:11" x14ac:dyDescent="0.35">
      <c r="A166" s="217">
        <v>16</v>
      </c>
      <c r="B166" s="149"/>
      <c r="C166" s="149"/>
      <c r="D166" s="148"/>
      <c r="E166" s="149"/>
      <c r="F166" s="149"/>
      <c r="G166" s="149"/>
      <c r="H166" s="149"/>
      <c r="I166" s="148"/>
      <c r="J166" s="149"/>
      <c r="K166" s="149"/>
    </row>
    <row r="167" spans="1:11" x14ac:dyDescent="0.35">
      <c r="A167" s="217">
        <v>17</v>
      </c>
      <c r="B167" s="149"/>
      <c r="C167" s="149"/>
      <c r="D167" s="148"/>
      <c r="E167" s="149"/>
      <c r="F167" s="149"/>
      <c r="G167" s="149"/>
      <c r="H167" s="149"/>
      <c r="I167" s="148"/>
      <c r="J167" s="149"/>
      <c r="K167" s="149"/>
    </row>
    <row r="168" spans="1:11" x14ac:dyDescent="0.35">
      <c r="A168" s="217">
        <v>18</v>
      </c>
      <c r="B168" s="149"/>
      <c r="C168" s="149"/>
      <c r="D168" s="148"/>
      <c r="E168" s="149"/>
      <c r="F168" s="149"/>
      <c r="G168" s="149"/>
      <c r="H168" s="149"/>
      <c r="I168" s="148"/>
      <c r="J168" s="149"/>
      <c r="K168" s="149"/>
    </row>
    <row r="169" spans="1:11" x14ac:dyDescent="0.35">
      <c r="A169" s="217">
        <v>19</v>
      </c>
      <c r="B169" s="149"/>
      <c r="C169" s="149"/>
      <c r="D169" s="148"/>
      <c r="E169" s="149"/>
      <c r="F169" s="149"/>
      <c r="G169" s="149"/>
      <c r="H169" s="149"/>
      <c r="I169" s="148"/>
      <c r="J169" s="149"/>
      <c r="K169" s="149"/>
    </row>
    <row r="170" spans="1:11" x14ac:dyDescent="0.35">
      <c r="A170" s="217">
        <v>20</v>
      </c>
      <c r="B170" s="149"/>
      <c r="C170" s="149"/>
      <c r="D170" s="148"/>
      <c r="E170" s="149"/>
      <c r="F170" s="149"/>
      <c r="G170" s="149"/>
      <c r="H170" s="149"/>
      <c r="I170" s="148"/>
      <c r="J170" s="149"/>
      <c r="K170" s="149"/>
    </row>
    <row r="171" spans="1:11" x14ac:dyDescent="0.35">
      <c r="A171" s="217">
        <v>21</v>
      </c>
      <c r="B171" s="149"/>
      <c r="C171" s="149"/>
      <c r="D171" s="148"/>
      <c r="E171" s="149"/>
      <c r="F171" s="149"/>
      <c r="G171" s="149"/>
      <c r="H171" s="149"/>
      <c r="I171" s="148"/>
      <c r="J171" s="149"/>
      <c r="K171" s="149"/>
    </row>
    <row r="172" spans="1:11" x14ac:dyDescent="0.35">
      <c r="A172" s="217">
        <v>22</v>
      </c>
      <c r="B172" s="149"/>
      <c r="C172" s="149"/>
      <c r="D172" s="148"/>
      <c r="E172" s="149"/>
      <c r="F172" s="149"/>
      <c r="G172" s="149"/>
      <c r="H172" s="149"/>
      <c r="I172" s="148"/>
      <c r="J172" s="149"/>
      <c r="K172" s="149"/>
    </row>
    <row r="173" spans="1:11" x14ac:dyDescent="0.35">
      <c r="A173" s="217">
        <v>23</v>
      </c>
      <c r="B173" s="149"/>
      <c r="C173" s="149"/>
      <c r="D173" s="148"/>
      <c r="E173" s="149"/>
      <c r="F173" s="149"/>
      <c r="G173" s="149"/>
      <c r="H173" s="149"/>
      <c r="I173" s="148"/>
      <c r="J173" s="149"/>
      <c r="K173" s="149"/>
    </row>
    <row r="174" spans="1:11" x14ac:dyDescent="0.35">
      <c r="A174" s="217">
        <v>24</v>
      </c>
      <c r="B174" s="149"/>
      <c r="C174" s="149"/>
      <c r="D174" s="148"/>
      <c r="E174" s="149"/>
      <c r="F174" s="149"/>
      <c r="G174" s="149"/>
      <c r="H174" s="149"/>
      <c r="I174" s="148"/>
      <c r="J174" s="149"/>
      <c r="K174" s="149"/>
    </row>
    <row r="175" spans="1:11" x14ac:dyDescent="0.35">
      <c r="A175" s="217">
        <v>25</v>
      </c>
      <c r="B175" s="149"/>
      <c r="C175" s="149"/>
      <c r="D175" s="148"/>
      <c r="E175" s="149"/>
      <c r="F175" s="149"/>
      <c r="G175" s="149"/>
      <c r="H175" s="149"/>
      <c r="I175" s="148"/>
      <c r="J175" s="149"/>
      <c r="K175" s="149"/>
    </row>
    <row r="176" spans="1:11" x14ac:dyDescent="0.35">
      <c r="A176" s="217">
        <v>26</v>
      </c>
      <c r="B176" s="149"/>
      <c r="C176" s="149"/>
      <c r="D176" s="148"/>
      <c r="E176" s="149"/>
      <c r="F176" s="149"/>
      <c r="G176" s="149"/>
      <c r="H176" s="149"/>
      <c r="I176" s="148"/>
      <c r="J176" s="149"/>
      <c r="K176" s="149"/>
    </row>
    <row r="177" spans="1:24" x14ac:dyDescent="0.35">
      <c r="A177" s="217">
        <v>27</v>
      </c>
      <c r="B177" s="149"/>
      <c r="C177" s="149"/>
      <c r="D177" s="148"/>
      <c r="E177" s="149"/>
      <c r="F177" s="149"/>
      <c r="G177" s="149"/>
      <c r="H177" s="149"/>
      <c r="I177" s="148"/>
      <c r="J177" s="149"/>
      <c r="K177" s="149"/>
    </row>
    <row r="178" spans="1:24" x14ac:dyDescent="0.35">
      <c r="A178" s="217">
        <v>28</v>
      </c>
      <c r="B178" s="149"/>
      <c r="C178" s="149"/>
      <c r="D178" s="148"/>
      <c r="E178" s="149"/>
      <c r="F178" s="149"/>
      <c r="G178" s="149"/>
      <c r="H178" s="149"/>
      <c r="I178" s="148"/>
      <c r="J178" s="149"/>
      <c r="K178" s="149"/>
    </row>
    <row r="179" spans="1:24" x14ac:dyDescent="0.35">
      <c r="A179" s="217">
        <v>29</v>
      </c>
      <c r="B179" s="149"/>
      <c r="C179" s="149"/>
      <c r="D179" s="148"/>
      <c r="E179" s="149"/>
      <c r="F179" s="149"/>
      <c r="G179" s="149"/>
      <c r="H179" s="149"/>
      <c r="I179" s="148"/>
      <c r="J179" s="149"/>
      <c r="K179" s="149"/>
    </row>
    <row r="180" spans="1:24" x14ac:dyDescent="0.35">
      <c r="A180" s="217">
        <v>30</v>
      </c>
      <c r="B180" s="149"/>
      <c r="C180" s="149"/>
      <c r="D180" s="148"/>
      <c r="E180" s="149"/>
      <c r="F180" s="149"/>
      <c r="G180" s="149"/>
      <c r="H180" s="149"/>
      <c r="I180" s="148"/>
      <c r="J180" s="149"/>
      <c r="K180" s="149"/>
    </row>
    <row r="181" spans="1:24" x14ac:dyDescent="0.35">
      <c r="A181" s="217">
        <v>31</v>
      </c>
      <c r="B181" s="149"/>
      <c r="C181" s="149"/>
      <c r="D181" s="148"/>
      <c r="E181" s="149"/>
      <c r="F181" s="149"/>
      <c r="G181" s="149"/>
      <c r="H181" s="149"/>
      <c r="I181" s="148"/>
      <c r="J181" s="149"/>
      <c r="K181" s="149"/>
    </row>
    <row r="182" spans="1:24" ht="28.5" customHeight="1" x14ac:dyDescent="0.35">
      <c r="A182" s="217"/>
      <c r="B182" s="395">
        <f>SUM(B151:B181)</f>
        <v>0</v>
      </c>
      <c r="C182" s="395">
        <f t="shared" ref="B182:K182" si="48">SUM(C151:C181)</f>
        <v>0</v>
      </c>
      <c r="D182" s="395">
        <f t="shared" si="48"/>
        <v>0</v>
      </c>
      <c r="E182" s="395">
        <f t="shared" si="48"/>
        <v>0</v>
      </c>
      <c r="F182" s="395">
        <f t="shared" si="48"/>
        <v>0</v>
      </c>
      <c r="G182" s="395">
        <f t="shared" si="48"/>
        <v>0</v>
      </c>
      <c r="H182" s="395">
        <f t="shared" si="48"/>
        <v>0</v>
      </c>
      <c r="I182" s="395">
        <f t="shared" si="48"/>
        <v>0</v>
      </c>
      <c r="J182" s="395">
        <f t="shared" si="48"/>
        <v>0</v>
      </c>
      <c r="K182" s="395">
        <f t="shared" si="48"/>
        <v>0</v>
      </c>
    </row>
    <row r="183" spans="1:24" s="406" customFormat="1" ht="27.5" customHeight="1" x14ac:dyDescent="0.35">
      <c r="A183" s="404"/>
      <c r="B183" s="405">
        <f>B182-B29</f>
        <v>0</v>
      </c>
      <c r="C183" s="405">
        <f>C182-C29</f>
        <v>0</v>
      </c>
      <c r="D183" s="405">
        <f>D182-G29</f>
        <v>0</v>
      </c>
      <c r="E183" s="405">
        <f>E182-H29</f>
        <v>0</v>
      </c>
      <c r="F183" s="405">
        <f>F182-L29</f>
        <v>0</v>
      </c>
      <c r="G183" s="405">
        <f>G182-M29</f>
        <v>0</v>
      </c>
      <c r="H183" s="405">
        <f>H182-Q29</f>
        <v>0</v>
      </c>
      <c r="I183" s="405">
        <f>I182-R29</f>
        <v>0</v>
      </c>
      <c r="J183" s="405">
        <f>J182-V29</f>
        <v>0</v>
      </c>
      <c r="K183" s="405">
        <f>K182-W29</f>
        <v>0</v>
      </c>
      <c r="N183" s="407"/>
      <c r="S183" s="407"/>
      <c r="X183" s="407"/>
    </row>
  </sheetData>
  <mergeCells count="72">
    <mergeCell ref="A54:A55"/>
    <mergeCell ref="A2:U2"/>
    <mergeCell ref="A45:L45"/>
    <mergeCell ref="A52:P52"/>
    <mergeCell ref="A70:AG70"/>
    <mergeCell ref="H54:J54"/>
    <mergeCell ref="K54:M54"/>
    <mergeCell ref="N54:P54"/>
    <mergeCell ref="B62:D62"/>
    <mergeCell ref="E62:G62"/>
    <mergeCell ref="H62:J62"/>
    <mergeCell ref="K62:M62"/>
    <mergeCell ref="N62:P62"/>
    <mergeCell ref="A32:AC32"/>
    <mergeCell ref="A33:A34"/>
    <mergeCell ref="B33:F33"/>
    <mergeCell ref="G33:K33"/>
    <mergeCell ref="L33:P33"/>
    <mergeCell ref="Q33:U33"/>
    <mergeCell ref="V33:Z33"/>
    <mergeCell ref="AA33:AC33"/>
    <mergeCell ref="O4:U4"/>
    <mergeCell ref="A21:AC21"/>
    <mergeCell ref="A22:A23"/>
    <mergeCell ref="B22:F22"/>
    <mergeCell ref="G22:K22"/>
    <mergeCell ref="L22:P22"/>
    <mergeCell ref="Q22:U22"/>
    <mergeCell ref="V22:Z22"/>
    <mergeCell ref="AA22:AC22"/>
    <mergeCell ref="B109:K109"/>
    <mergeCell ref="M109:V109"/>
    <mergeCell ref="M110:N110"/>
    <mergeCell ref="O110:P110"/>
    <mergeCell ref="Q110:R110"/>
    <mergeCell ref="S110:T110"/>
    <mergeCell ref="U110:V110"/>
    <mergeCell ref="X73:Y73"/>
    <mergeCell ref="Z73:AA73"/>
    <mergeCell ref="AB73:AC73"/>
    <mergeCell ref="AD73:AE73"/>
    <mergeCell ref="AF73:AG73"/>
    <mergeCell ref="H46:J46"/>
    <mergeCell ref="K46:O46"/>
    <mergeCell ref="B54:D54"/>
    <mergeCell ref="E54:G54"/>
    <mergeCell ref="M73:N73"/>
    <mergeCell ref="O73:P73"/>
    <mergeCell ref="Q73:R73"/>
    <mergeCell ref="S73:T73"/>
    <mergeCell ref="U73:V73"/>
    <mergeCell ref="B73:C73"/>
    <mergeCell ref="D73:E73"/>
    <mergeCell ref="H73:I73"/>
    <mergeCell ref="J73:K73"/>
    <mergeCell ref="F73:G73"/>
    <mergeCell ref="B72:K72"/>
    <mergeCell ref="M72:V72"/>
    <mergeCell ref="X72:AG72"/>
    <mergeCell ref="A4:F4"/>
    <mergeCell ref="H4:M4"/>
    <mergeCell ref="B110:C110"/>
    <mergeCell ref="D110:E110"/>
    <mergeCell ref="F110:G110"/>
    <mergeCell ref="H110:I110"/>
    <mergeCell ref="J110:K110"/>
    <mergeCell ref="A147:L147"/>
    <mergeCell ref="B149:C149"/>
    <mergeCell ref="D149:E149"/>
    <mergeCell ref="F149:G149"/>
    <mergeCell ref="H149:I149"/>
    <mergeCell ref="J149:K149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G183"/>
  <sheetViews>
    <sheetView showGridLines="0" zoomScale="70" zoomScaleNormal="70" workbookViewId="0">
      <selection activeCell="N182" sqref="N182"/>
    </sheetView>
  </sheetViews>
  <sheetFormatPr defaultColWidth="8.90625" defaultRowHeight="13" x14ac:dyDescent="0.35"/>
  <cols>
    <col min="1" max="1" width="13.08984375" style="335" bestFit="1" customWidth="1"/>
    <col min="2" max="3" width="8" style="335" customWidth="1"/>
    <col min="4" max="4" width="8" style="336" customWidth="1"/>
    <col min="5" max="8" width="8" style="335" customWidth="1"/>
    <col min="9" max="9" width="8" style="336" customWidth="1"/>
    <col min="10" max="13" width="8" style="335" customWidth="1"/>
    <col min="14" max="14" width="8" style="336" customWidth="1"/>
    <col min="15" max="18" width="8" style="335" customWidth="1"/>
    <col min="19" max="19" width="8" style="336" customWidth="1"/>
    <col min="20" max="23" width="8" style="335" customWidth="1"/>
    <col min="24" max="24" width="8" style="336" customWidth="1"/>
    <col min="25" max="29" width="8" style="335" customWidth="1"/>
    <col min="30" max="16384" width="8.90625" style="335"/>
  </cols>
  <sheetData>
    <row r="2" spans="1:24" ht="25" x14ac:dyDescent="0.35">
      <c r="A2" s="334" t="s">
        <v>79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</row>
    <row r="3" spans="1:24" ht="25" x14ac:dyDescent="0.35">
      <c r="A3" s="273"/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</row>
    <row r="4" spans="1:24" ht="25" x14ac:dyDescent="0.35">
      <c r="A4" s="337" t="s">
        <v>11</v>
      </c>
      <c r="B4" s="337"/>
      <c r="C4" s="337"/>
      <c r="D4" s="337"/>
      <c r="E4" s="337"/>
      <c r="F4" s="337"/>
      <c r="G4" s="273"/>
      <c r="H4" s="338" t="s">
        <v>30</v>
      </c>
      <c r="I4" s="339"/>
      <c r="J4" s="339"/>
      <c r="K4" s="339"/>
      <c r="L4" s="339"/>
      <c r="M4" s="340"/>
      <c r="N4" s="273"/>
      <c r="O4" s="337" t="s">
        <v>82</v>
      </c>
      <c r="P4" s="337"/>
      <c r="Q4" s="337"/>
      <c r="R4" s="337"/>
      <c r="S4" s="337"/>
      <c r="T4" s="337"/>
      <c r="U4" s="337"/>
    </row>
    <row r="5" spans="1:24" s="343" customFormat="1" ht="28" x14ac:dyDescent="0.35">
      <c r="A5" s="208" t="s">
        <v>39</v>
      </c>
      <c r="B5" s="341" t="s">
        <v>24</v>
      </c>
      <c r="C5" s="342" t="s">
        <v>25</v>
      </c>
      <c r="D5" s="341" t="s">
        <v>32</v>
      </c>
      <c r="E5" s="342" t="s">
        <v>37</v>
      </c>
      <c r="F5" s="342" t="s">
        <v>38</v>
      </c>
      <c r="H5" s="344"/>
      <c r="I5" s="342" t="s">
        <v>24</v>
      </c>
      <c r="J5" s="342" t="s">
        <v>25</v>
      </c>
      <c r="K5" s="342" t="s">
        <v>32</v>
      </c>
      <c r="L5" s="342" t="s">
        <v>37</v>
      </c>
      <c r="M5" s="342" t="s">
        <v>38</v>
      </c>
      <c r="O5" s="208"/>
      <c r="P5" s="208" t="s">
        <v>40</v>
      </c>
      <c r="Q5" s="208" t="s">
        <v>41</v>
      </c>
      <c r="R5" s="208" t="s">
        <v>42</v>
      </c>
      <c r="S5" s="209" t="s">
        <v>40</v>
      </c>
      <c r="T5" s="209" t="s">
        <v>41</v>
      </c>
      <c r="U5" s="209" t="s">
        <v>42</v>
      </c>
    </row>
    <row r="6" spans="1:24" ht="28" x14ac:dyDescent="0.35">
      <c r="A6" s="345" t="s">
        <v>0</v>
      </c>
      <c r="B6" s="346">
        <f>B29</f>
        <v>0</v>
      </c>
      <c r="C6" s="347">
        <f>C29</f>
        <v>0</v>
      </c>
      <c r="D6" s="348">
        <f>SUM(B6:C6)</f>
        <v>0</v>
      </c>
      <c r="E6" s="349" t="e">
        <f>B6/D6</f>
        <v>#DIV/0!</v>
      </c>
      <c r="F6" s="349" t="e">
        <f>100%-E6</f>
        <v>#DIV/0!</v>
      </c>
      <c r="G6" s="350"/>
      <c r="H6" s="345" t="s">
        <v>0</v>
      </c>
      <c r="I6" s="347">
        <f>B40</f>
        <v>0</v>
      </c>
      <c r="J6" s="347">
        <f>C40</f>
        <v>0</v>
      </c>
      <c r="K6" s="209">
        <f>SUM(I6:J6)</f>
        <v>0</v>
      </c>
      <c r="L6" s="349" t="e">
        <f>I6/K6</f>
        <v>#DIV/0!</v>
      </c>
      <c r="M6" s="349" t="e">
        <f>100%-L6</f>
        <v>#DIV/0!</v>
      </c>
      <c r="N6" s="335"/>
      <c r="O6" s="148" t="s">
        <v>70</v>
      </c>
      <c r="P6" s="176"/>
      <c r="Q6" s="176"/>
      <c r="R6" s="176"/>
      <c r="S6" s="173">
        <f>P6*$D$6</f>
        <v>0</v>
      </c>
      <c r="T6" s="171">
        <f>Q6*$D$6</f>
        <v>0</v>
      </c>
      <c r="U6" s="171">
        <f>R6*$D$6</f>
        <v>0</v>
      </c>
      <c r="X6" s="335"/>
    </row>
    <row r="7" spans="1:24" ht="14" x14ac:dyDescent="0.35">
      <c r="A7" s="345" t="s">
        <v>1</v>
      </c>
      <c r="B7" s="346">
        <f>G29</f>
        <v>0</v>
      </c>
      <c r="C7" s="347">
        <f>H29</f>
        <v>0</v>
      </c>
      <c r="D7" s="348">
        <f t="shared" ref="D7:D9" si="0">SUM(B7:C7)</f>
        <v>0</v>
      </c>
      <c r="E7" s="349" t="e">
        <f>B7/D7</f>
        <v>#DIV/0!</v>
      </c>
      <c r="F7" s="349" t="e">
        <f t="shared" ref="F7:F10" si="1">100%-E7</f>
        <v>#DIV/0!</v>
      </c>
      <c r="G7" s="350"/>
      <c r="H7" s="345" t="s">
        <v>1</v>
      </c>
      <c r="I7" s="347">
        <f>G40</f>
        <v>0</v>
      </c>
      <c r="J7" s="347">
        <f>H40</f>
        <v>0</v>
      </c>
      <c r="K7" s="209">
        <f t="shared" ref="K7:K10" si="2">SUM(I7:J7)</f>
        <v>0</v>
      </c>
      <c r="L7" s="349" t="e">
        <f>I7/K7</f>
        <v>#DIV/0!</v>
      </c>
      <c r="M7" s="349" t="e">
        <f t="shared" ref="M7:M10" si="3">100%-L7</f>
        <v>#DIV/0!</v>
      </c>
      <c r="N7" s="335"/>
      <c r="O7" s="148" t="s">
        <v>55</v>
      </c>
      <c r="P7" s="176"/>
      <c r="Q7" s="176"/>
      <c r="R7" s="176"/>
      <c r="S7" s="173">
        <f>P7*$D$7</f>
        <v>0</v>
      </c>
      <c r="T7" s="171">
        <f>Q7*$D$7</f>
        <v>0</v>
      </c>
      <c r="U7" s="171">
        <f>R7*$D$7</f>
        <v>0</v>
      </c>
      <c r="X7" s="335"/>
    </row>
    <row r="8" spans="1:24" ht="42" x14ac:dyDescent="0.35">
      <c r="A8" s="345" t="s">
        <v>66</v>
      </c>
      <c r="B8" s="346">
        <f>L29</f>
        <v>0</v>
      </c>
      <c r="C8" s="347">
        <f>M29</f>
        <v>0</v>
      </c>
      <c r="D8" s="348">
        <f t="shared" si="0"/>
        <v>0</v>
      </c>
      <c r="E8" s="349" t="e">
        <f>B8/D8</f>
        <v>#DIV/0!</v>
      </c>
      <c r="F8" s="349" t="e">
        <f t="shared" si="1"/>
        <v>#DIV/0!</v>
      </c>
      <c r="G8" s="350"/>
      <c r="H8" s="345" t="s">
        <v>33</v>
      </c>
      <c r="I8" s="347">
        <f>L40</f>
        <v>0</v>
      </c>
      <c r="J8" s="347">
        <f>M40</f>
        <v>0</v>
      </c>
      <c r="K8" s="209">
        <f t="shared" si="2"/>
        <v>0</v>
      </c>
      <c r="L8" s="349" t="e">
        <f>I8/K8</f>
        <v>#DIV/0!</v>
      </c>
      <c r="M8" s="349" t="e">
        <f t="shared" si="3"/>
        <v>#DIV/0!</v>
      </c>
      <c r="N8" s="335"/>
      <c r="O8" s="148" t="s">
        <v>73</v>
      </c>
      <c r="P8" s="176"/>
      <c r="Q8" s="176"/>
      <c r="R8" s="176"/>
      <c r="S8" s="173">
        <f>P8*$D$8</f>
        <v>0</v>
      </c>
      <c r="T8" s="171">
        <f>Q8*$D$8</f>
        <v>0</v>
      </c>
      <c r="U8" s="171">
        <f>R8*$D$8</f>
        <v>0</v>
      </c>
      <c r="X8" s="335"/>
    </row>
    <row r="9" spans="1:24" ht="28" x14ac:dyDescent="0.35">
      <c r="A9" s="345" t="s">
        <v>83</v>
      </c>
      <c r="B9" s="346">
        <f>Q29</f>
        <v>0</v>
      </c>
      <c r="C9" s="347">
        <f>R29</f>
        <v>0</v>
      </c>
      <c r="D9" s="348">
        <f t="shared" si="0"/>
        <v>0</v>
      </c>
      <c r="E9" s="349" t="e">
        <f>B9/D9</f>
        <v>#DIV/0!</v>
      </c>
      <c r="F9" s="349" t="e">
        <f t="shared" si="1"/>
        <v>#DIV/0!</v>
      </c>
      <c r="G9" s="350"/>
      <c r="H9" s="345" t="s">
        <v>83</v>
      </c>
      <c r="I9" s="347">
        <f>Q40</f>
        <v>0</v>
      </c>
      <c r="J9" s="347">
        <f>R40</f>
        <v>0</v>
      </c>
      <c r="K9" s="209">
        <f t="shared" si="2"/>
        <v>0</v>
      </c>
      <c r="L9" s="349" t="e">
        <f>I9/K9</f>
        <v>#DIV/0!</v>
      </c>
      <c r="M9" s="349" t="e">
        <f t="shared" si="3"/>
        <v>#DIV/0!</v>
      </c>
      <c r="N9" s="335"/>
      <c r="O9" s="148" t="s">
        <v>81</v>
      </c>
      <c r="P9" s="176"/>
      <c r="Q9" s="176"/>
      <c r="R9" s="176"/>
      <c r="S9" s="173">
        <f>P9*$D$9</f>
        <v>0</v>
      </c>
      <c r="T9" s="171">
        <f>Q9*$D$9</f>
        <v>0</v>
      </c>
      <c r="U9" s="171">
        <f>R9*$D$9</f>
        <v>0</v>
      </c>
      <c r="X9" s="335"/>
    </row>
    <row r="10" spans="1:24" ht="39" x14ac:dyDescent="0.35">
      <c r="A10" s="345" t="s">
        <v>68</v>
      </c>
      <c r="B10" s="346">
        <f>V29</f>
        <v>0</v>
      </c>
      <c r="C10" s="346">
        <f>W29</f>
        <v>0</v>
      </c>
      <c r="D10" s="348">
        <f>SUM(B10:C10)</f>
        <v>0</v>
      </c>
      <c r="E10" s="349" t="e">
        <f>B10/D10</f>
        <v>#DIV/0!</v>
      </c>
      <c r="F10" s="349" t="e">
        <f t="shared" si="1"/>
        <v>#DIV/0!</v>
      </c>
      <c r="G10" s="350"/>
      <c r="H10" s="345" t="s">
        <v>68</v>
      </c>
      <c r="I10" s="347">
        <f>V40</f>
        <v>0</v>
      </c>
      <c r="J10" s="347">
        <f>W40</f>
        <v>0</v>
      </c>
      <c r="K10" s="209">
        <f t="shared" si="2"/>
        <v>0</v>
      </c>
      <c r="L10" s="349" t="e">
        <f>I10/K10</f>
        <v>#DIV/0!</v>
      </c>
      <c r="M10" s="349" t="e">
        <f t="shared" si="3"/>
        <v>#DIV/0!</v>
      </c>
      <c r="N10" s="335"/>
      <c r="O10" s="168" t="s">
        <v>72</v>
      </c>
      <c r="P10" s="176"/>
      <c r="Q10" s="176"/>
      <c r="R10" s="176"/>
      <c r="S10" s="173">
        <f>P10*$D$10</f>
        <v>0</v>
      </c>
      <c r="T10" s="171">
        <f>Q10*$D$10</f>
        <v>0</v>
      </c>
      <c r="U10" s="171">
        <f>R10*$D$10</f>
        <v>0</v>
      </c>
      <c r="X10" s="335"/>
    </row>
    <row r="11" spans="1:24" ht="29" customHeight="1" x14ac:dyDescent="0.35">
      <c r="A11" s="351"/>
      <c r="B11" s="351"/>
      <c r="C11" s="351"/>
      <c r="D11" s="401">
        <f>SUM(D6:D10)</f>
        <v>0</v>
      </c>
      <c r="E11" s="351"/>
      <c r="F11" s="351"/>
      <c r="G11" s="350"/>
      <c r="H11" s="351"/>
      <c r="I11" s="351"/>
      <c r="J11" s="351"/>
      <c r="K11" s="400">
        <f>SUM(K6:K10)</f>
        <v>0</v>
      </c>
      <c r="L11" s="351"/>
      <c r="M11" s="351"/>
      <c r="N11" s="335"/>
      <c r="O11" s="351"/>
      <c r="S11" s="335"/>
      <c r="X11" s="335"/>
    </row>
    <row r="12" spans="1:24" s="350" customFormat="1" ht="28" x14ac:dyDescent="0.35">
      <c r="A12" s="345" t="s">
        <v>39</v>
      </c>
      <c r="B12" s="348" t="s">
        <v>24</v>
      </c>
      <c r="C12" s="209" t="s">
        <v>25</v>
      </c>
      <c r="D12" s="342" t="s">
        <v>32</v>
      </c>
      <c r="E12" s="342" t="s">
        <v>37</v>
      </c>
      <c r="F12" s="342" t="s">
        <v>38</v>
      </c>
      <c r="H12" s="345"/>
      <c r="I12" s="209" t="s">
        <v>24</v>
      </c>
      <c r="J12" s="209" t="s">
        <v>25</v>
      </c>
      <c r="K12" s="342" t="s">
        <v>32</v>
      </c>
      <c r="L12" s="342" t="s">
        <v>37</v>
      </c>
      <c r="M12" s="342" t="s">
        <v>38</v>
      </c>
      <c r="O12" s="208" t="s">
        <v>39</v>
      </c>
      <c r="P12" s="208" t="s">
        <v>40</v>
      </c>
      <c r="Q12" s="208" t="s">
        <v>41</v>
      </c>
      <c r="R12" s="208" t="s">
        <v>42</v>
      </c>
      <c r="S12" s="208" t="s">
        <v>40</v>
      </c>
      <c r="T12" s="208" t="s">
        <v>41</v>
      </c>
      <c r="U12" s="208" t="s">
        <v>42</v>
      </c>
    </row>
    <row r="13" spans="1:24" ht="28" x14ac:dyDescent="0.35">
      <c r="A13" s="345" t="s">
        <v>5</v>
      </c>
      <c r="B13" s="346">
        <f>AA24</f>
        <v>0</v>
      </c>
      <c r="C13" s="346">
        <f>AB24</f>
        <v>0</v>
      </c>
      <c r="D13" s="209">
        <f>SUM(B13:C13)</f>
        <v>0</v>
      </c>
      <c r="E13" s="349" t="e">
        <f>B13/D13</f>
        <v>#DIV/0!</v>
      </c>
      <c r="F13" s="349" t="e">
        <f>100%-E13</f>
        <v>#DIV/0!</v>
      </c>
      <c r="G13" s="350"/>
      <c r="H13" s="345" t="s">
        <v>5</v>
      </c>
      <c r="I13" s="347">
        <f t="shared" ref="I13:J17" si="4">AA35</f>
        <v>0</v>
      </c>
      <c r="J13" s="347">
        <f t="shared" si="4"/>
        <v>0</v>
      </c>
      <c r="K13" s="209">
        <f>SUM(I13:J13)</f>
        <v>0</v>
      </c>
      <c r="L13" s="349" t="e">
        <f>I13/K13</f>
        <v>#DIV/0!</v>
      </c>
      <c r="M13" s="349" t="e">
        <f>100%-L13</f>
        <v>#DIV/0!</v>
      </c>
      <c r="N13" s="335"/>
      <c r="O13" s="148" t="s">
        <v>5</v>
      </c>
      <c r="P13" s="352"/>
      <c r="Q13" s="353"/>
      <c r="R13" s="353"/>
      <c r="S13" s="354">
        <f t="shared" ref="S13:U17" si="5">P13*$AC24</f>
        <v>0</v>
      </c>
      <c r="T13" s="354">
        <f t="shared" si="5"/>
        <v>0</v>
      </c>
      <c r="U13" s="354">
        <f t="shared" si="5"/>
        <v>0</v>
      </c>
      <c r="X13" s="335"/>
    </row>
    <row r="14" spans="1:24" ht="28" x14ac:dyDescent="0.35">
      <c r="A14" s="345" t="s">
        <v>6</v>
      </c>
      <c r="B14" s="346">
        <f t="shared" ref="B14:C17" si="6">AA25</f>
        <v>0</v>
      </c>
      <c r="C14" s="346">
        <f t="shared" si="6"/>
        <v>0</v>
      </c>
      <c r="D14" s="209">
        <f t="shared" ref="D14:D17" si="7">SUM(B14:C14)</f>
        <v>0</v>
      </c>
      <c r="E14" s="349" t="e">
        <f>B14/D14</f>
        <v>#DIV/0!</v>
      </c>
      <c r="F14" s="349" t="e">
        <f>100%-E14</f>
        <v>#DIV/0!</v>
      </c>
      <c r="G14" s="350"/>
      <c r="H14" s="345" t="s">
        <v>6</v>
      </c>
      <c r="I14" s="347">
        <f t="shared" si="4"/>
        <v>0</v>
      </c>
      <c r="J14" s="347">
        <f t="shared" si="4"/>
        <v>0</v>
      </c>
      <c r="K14" s="209">
        <f t="shared" ref="K14:K17" si="8">SUM(I14:J14)</f>
        <v>0</v>
      </c>
      <c r="L14" s="349" t="e">
        <f>I14/K14</f>
        <v>#DIV/0!</v>
      </c>
      <c r="M14" s="349" t="e">
        <f t="shared" ref="M14:M17" si="9">100%-L14</f>
        <v>#DIV/0!</v>
      </c>
      <c r="N14" s="335"/>
      <c r="O14" s="148" t="s">
        <v>6</v>
      </c>
      <c r="P14" s="355"/>
      <c r="Q14" s="356"/>
      <c r="R14" s="356"/>
      <c r="S14" s="357">
        <f t="shared" si="5"/>
        <v>0</v>
      </c>
      <c r="T14" s="357">
        <f t="shared" si="5"/>
        <v>0</v>
      </c>
      <c r="U14" s="357">
        <f t="shared" si="5"/>
        <v>0</v>
      </c>
      <c r="X14" s="335"/>
    </row>
    <row r="15" spans="1:24" ht="14" x14ac:dyDescent="0.35">
      <c r="A15" s="345" t="s">
        <v>7</v>
      </c>
      <c r="B15" s="346">
        <f t="shared" si="6"/>
        <v>0</v>
      </c>
      <c r="C15" s="346">
        <f t="shared" si="6"/>
        <v>0</v>
      </c>
      <c r="D15" s="209">
        <f t="shared" si="7"/>
        <v>0</v>
      </c>
      <c r="E15" s="349" t="e">
        <f>B15/D15</f>
        <v>#DIV/0!</v>
      </c>
      <c r="F15" s="349" t="e">
        <f>100%-E15</f>
        <v>#DIV/0!</v>
      </c>
      <c r="G15" s="350"/>
      <c r="H15" s="345" t="s">
        <v>7</v>
      </c>
      <c r="I15" s="347">
        <f t="shared" si="4"/>
        <v>0</v>
      </c>
      <c r="J15" s="347">
        <f t="shared" si="4"/>
        <v>0</v>
      </c>
      <c r="K15" s="209">
        <f t="shared" si="8"/>
        <v>0</v>
      </c>
      <c r="L15" s="349" t="e">
        <f>I15/K15</f>
        <v>#DIV/0!</v>
      </c>
      <c r="M15" s="349" t="e">
        <f t="shared" si="9"/>
        <v>#DIV/0!</v>
      </c>
      <c r="N15" s="335"/>
      <c r="O15" s="148" t="s">
        <v>7</v>
      </c>
      <c r="P15" s="355"/>
      <c r="Q15" s="356"/>
      <c r="R15" s="356"/>
      <c r="S15" s="357">
        <f t="shared" si="5"/>
        <v>0</v>
      </c>
      <c r="T15" s="357">
        <f t="shared" si="5"/>
        <v>0</v>
      </c>
      <c r="U15" s="357">
        <f t="shared" si="5"/>
        <v>0</v>
      </c>
      <c r="X15" s="335"/>
    </row>
    <row r="16" spans="1:24" ht="14" x14ac:dyDescent="0.35">
      <c r="A16" s="345" t="s">
        <v>8</v>
      </c>
      <c r="B16" s="346">
        <f t="shared" si="6"/>
        <v>0</v>
      </c>
      <c r="C16" s="346">
        <f t="shared" si="6"/>
        <v>0</v>
      </c>
      <c r="D16" s="209">
        <f t="shared" si="7"/>
        <v>0</v>
      </c>
      <c r="E16" s="349" t="e">
        <f>B16/D16</f>
        <v>#DIV/0!</v>
      </c>
      <c r="F16" s="349" t="e">
        <f>100%-E16</f>
        <v>#DIV/0!</v>
      </c>
      <c r="G16" s="350"/>
      <c r="H16" s="345" t="s">
        <v>8</v>
      </c>
      <c r="I16" s="347">
        <f t="shared" si="4"/>
        <v>0</v>
      </c>
      <c r="J16" s="347">
        <f t="shared" si="4"/>
        <v>0</v>
      </c>
      <c r="K16" s="209">
        <f t="shared" si="8"/>
        <v>0</v>
      </c>
      <c r="L16" s="349" t="e">
        <f>I16/K16</f>
        <v>#DIV/0!</v>
      </c>
      <c r="M16" s="349" t="e">
        <f t="shared" si="9"/>
        <v>#DIV/0!</v>
      </c>
      <c r="N16" s="335"/>
      <c r="O16" s="148" t="s">
        <v>8</v>
      </c>
      <c r="P16" s="355"/>
      <c r="Q16" s="356"/>
      <c r="R16" s="356"/>
      <c r="S16" s="357">
        <f t="shared" si="5"/>
        <v>0</v>
      </c>
      <c r="T16" s="357">
        <f t="shared" si="5"/>
        <v>0</v>
      </c>
      <c r="U16" s="357">
        <f t="shared" si="5"/>
        <v>0</v>
      </c>
      <c r="X16" s="335"/>
    </row>
    <row r="17" spans="1:29" ht="14" x14ac:dyDescent="0.35">
      <c r="A17" s="345" t="s">
        <v>36</v>
      </c>
      <c r="B17" s="346">
        <f t="shared" si="6"/>
        <v>0</v>
      </c>
      <c r="C17" s="346">
        <f t="shared" si="6"/>
        <v>0</v>
      </c>
      <c r="D17" s="209">
        <f t="shared" si="7"/>
        <v>0</v>
      </c>
      <c r="E17" s="349" t="e">
        <f>B17/D17</f>
        <v>#DIV/0!</v>
      </c>
      <c r="F17" s="349" t="e">
        <f>100%-E17</f>
        <v>#DIV/0!</v>
      </c>
      <c r="G17" s="350"/>
      <c r="H17" s="345" t="s">
        <v>36</v>
      </c>
      <c r="I17" s="347">
        <f t="shared" si="4"/>
        <v>0</v>
      </c>
      <c r="J17" s="347">
        <f t="shared" si="4"/>
        <v>0</v>
      </c>
      <c r="K17" s="209">
        <f t="shared" si="8"/>
        <v>0</v>
      </c>
      <c r="L17" s="349" t="e">
        <f>I17/K17</f>
        <v>#DIV/0!</v>
      </c>
      <c r="M17" s="349" t="e">
        <f t="shared" si="9"/>
        <v>#DIV/0!</v>
      </c>
      <c r="N17" s="335"/>
      <c r="O17" s="148" t="s">
        <v>36</v>
      </c>
      <c r="P17" s="355"/>
      <c r="Q17" s="356"/>
      <c r="R17" s="356"/>
      <c r="S17" s="357">
        <f t="shared" si="5"/>
        <v>0</v>
      </c>
      <c r="T17" s="357">
        <f t="shared" si="5"/>
        <v>0</v>
      </c>
      <c r="U17" s="357">
        <f t="shared" si="5"/>
        <v>0</v>
      </c>
      <c r="X17" s="335"/>
    </row>
    <row r="18" spans="1:29" ht="28" customHeight="1" x14ac:dyDescent="0.35">
      <c r="A18" s="350"/>
      <c r="B18" s="350"/>
      <c r="D18" s="399">
        <f>SUM(D13:D17)</f>
        <v>0</v>
      </c>
      <c r="E18" s="350"/>
      <c r="F18" s="350"/>
      <c r="G18" s="350"/>
      <c r="H18" s="358"/>
      <c r="I18" s="350"/>
      <c r="J18" s="350"/>
      <c r="K18" s="399">
        <f>SUM(K13:K17)</f>
        <v>0</v>
      </c>
      <c r="L18" s="350"/>
      <c r="M18" s="358"/>
      <c r="N18" s="335"/>
      <c r="R18" s="359"/>
      <c r="S18" s="335"/>
      <c r="X18" s="359"/>
    </row>
    <row r="19" spans="1:29" ht="25" x14ac:dyDescent="0.35">
      <c r="D19" s="360">
        <f>D11-D18</f>
        <v>0</v>
      </c>
      <c r="H19" s="336"/>
      <c r="I19" s="335"/>
      <c r="K19" s="360">
        <f>K11-K18</f>
        <v>0</v>
      </c>
      <c r="M19" s="336"/>
      <c r="N19" s="335"/>
      <c r="R19" s="336"/>
      <c r="S19" s="335"/>
    </row>
    <row r="20" spans="1:29" ht="25" x14ac:dyDescent="0.35">
      <c r="C20" s="361"/>
      <c r="L20" s="361"/>
    </row>
    <row r="21" spans="1:29" ht="25" x14ac:dyDescent="0.35">
      <c r="A21" s="334" t="s">
        <v>75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34"/>
      <c r="AB21" s="334"/>
      <c r="AC21" s="334"/>
    </row>
    <row r="22" spans="1:29" ht="26.5" customHeight="1" x14ac:dyDescent="0.35">
      <c r="A22" s="362" t="s">
        <v>39</v>
      </c>
      <c r="B22" s="363" t="s">
        <v>70</v>
      </c>
      <c r="C22" s="363"/>
      <c r="D22" s="363"/>
      <c r="E22" s="363"/>
      <c r="F22" s="363"/>
      <c r="G22" s="363" t="s">
        <v>55</v>
      </c>
      <c r="H22" s="363"/>
      <c r="I22" s="363"/>
      <c r="J22" s="363"/>
      <c r="K22" s="363"/>
      <c r="L22" s="363" t="s">
        <v>73</v>
      </c>
      <c r="M22" s="363"/>
      <c r="N22" s="363"/>
      <c r="O22" s="363"/>
      <c r="P22" s="363"/>
      <c r="Q22" s="363" t="s">
        <v>71</v>
      </c>
      <c r="R22" s="363"/>
      <c r="S22" s="363"/>
      <c r="T22" s="363"/>
      <c r="U22" s="363"/>
      <c r="V22" s="363" t="s">
        <v>72</v>
      </c>
      <c r="W22" s="363"/>
      <c r="X22" s="363"/>
      <c r="Y22" s="363"/>
      <c r="Z22" s="363"/>
      <c r="AA22" s="364" t="s">
        <v>74</v>
      </c>
      <c r="AB22" s="365"/>
      <c r="AC22" s="365"/>
    </row>
    <row r="23" spans="1:29" ht="26.5" customHeight="1" x14ac:dyDescent="0.35">
      <c r="A23" s="366"/>
      <c r="B23" s="367" t="s">
        <v>24</v>
      </c>
      <c r="C23" s="368" t="s">
        <v>25</v>
      </c>
      <c r="D23" s="369" t="s">
        <v>69</v>
      </c>
      <c r="E23" s="369" t="s">
        <v>24</v>
      </c>
      <c r="F23" s="369" t="s">
        <v>25</v>
      </c>
      <c r="G23" s="367" t="s">
        <v>24</v>
      </c>
      <c r="H23" s="368" t="s">
        <v>25</v>
      </c>
      <c r="I23" s="369" t="s">
        <v>69</v>
      </c>
      <c r="J23" s="369" t="s">
        <v>24</v>
      </c>
      <c r="K23" s="369" t="s">
        <v>25</v>
      </c>
      <c r="L23" s="367" t="s">
        <v>24</v>
      </c>
      <c r="M23" s="368" t="s">
        <v>25</v>
      </c>
      <c r="N23" s="369" t="s">
        <v>69</v>
      </c>
      <c r="O23" s="369" t="s">
        <v>24</v>
      </c>
      <c r="P23" s="369" t="s">
        <v>25</v>
      </c>
      <c r="Q23" s="367" t="s">
        <v>24</v>
      </c>
      <c r="R23" s="368" t="s">
        <v>25</v>
      </c>
      <c r="S23" s="369" t="s">
        <v>69</v>
      </c>
      <c r="T23" s="369" t="s">
        <v>24</v>
      </c>
      <c r="U23" s="369" t="s">
        <v>25</v>
      </c>
      <c r="V23" s="367" t="s">
        <v>24</v>
      </c>
      <c r="W23" s="368" t="s">
        <v>25</v>
      </c>
      <c r="X23" s="369" t="s">
        <v>69</v>
      </c>
      <c r="Y23" s="369" t="s">
        <v>24</v>
      </c>
      <c r="Z23" s="369" t="s">
        <v>25</v>
      </c>
      <c r="AA23" s="169" t="s">
        <v>24</v>
      </c>
      <c r="AB23" s="169" t="s">
        <v>25</v>
      </c>
      <c r="AC23" s="169" t="s">
        <v>69</v>
      </c>
    </row>
    <row r="24" spans="1:29" x14ac:dyDescent="0.35">
      <c r="A24" s="149" t="s">
        <v>5</v>
      </c>
      <c r="B24" s="370"/>
      <c r="C24" s="371"/>
      <c r="D24" s="169">
        <f>SUM(B24:C24)</f>
        <v>0</v>
      </c>
      <c r="E24" s="372" t="e">
        <f t="shared" ref="E24:F28" si="10">B24/SUM($B24:$C24)</f>
        <v>#DIV/0!</v>
      </c>
      <c r="F24" s="372" t="e">
        <f t="shared" si="10"/>
        <v>#DIV/0!</v>
      </c>
      <c r="G24" s="370"/>
      <c r="H24" s="373"/>
      <c r="I24" s="169">
        <f>SUM(G24:H24)</f>
        <v>0</v>
      </c>
      <c r="J24" s="372" t="e">
        <f t="shared" ref="J24:K28" si="11">G24/SUM($G24:$H24)</f>
        <v>#DIV/0!</v>
      </c>
      <c r="K24" s="372" t="e">
        <f t="shared" si="11"/>
        <v>#DIV/0!</v>
      </c>
      <c r="L24" s="370"/>
      <c r="M24" s="373"/>
      <c r="N24" s="169">
        <f>SUM(L24:M24)</f>
        <v>0</v>
      </c>
      <c r="O24" s="372" t="e">
        <f>L24/SUM(L24:M24)</f>
        <v>#DIV/0!</v>
      </c>
      <c r="P24" s="372" t="e">
        <f>M24/SUM(L24:M24)</f>
        <v>#DIV/0!</v>
      </c>
      <c r="Q24" s="370"/>
      <c r="R24" s="371"/>
      <c r="S24" s="169">
        <f>SUM(Q24:R24)</f>
        <v>0</v>
      </c>
      <c r="T24" s="372" t="e">
        <f>Q24/SUM(Q24:R24)</f>
        <v>#DIV/0!</v>
      </c>
      <c r="U24" s="372" t="e">
        <f>R24/SUM(Q24:R24)</f>
        <v>#DIV/0!</v>
      </c>
      <c r="V24" s="370"/>
      <c r="W24" s="373"/>
      <c r="X24" s="169">
        <f>SUM(V24:W24)</f>
        <v>0</v>
      </c>
      <c r="Y24" s="372" t="e">
        <f>V24/SUM(V24:W24)</f>
        <v>#DIV/0!</v>
      </c>
      <c r="Z24" s="372" t="e">
        <f>W24/SUM(V24:W24)</f>
        <v>#DIV/0!</v>
      </c>
      <c r="AA24" s="170">
        <f>B24+G24+L24+Q24+V24</f>
        <v>0</v>
      </c>
      <c r="AB24" s="170">
        <f>C24+H24+M24+R24+W24</f>
        <v>0</v>
      </c>
      <c r="AC24" s="169">
        <f>SUM(AA24:AB24)</f>
        <v>0</v>
      </c>
    </row>
    <row r="25" spans="1:29" x14ac:dyDescent="0.35">
      <c r="A25" s="149" t="s">
        <v>6</v>
      </c>
      <c r="B25" s="370"/>
      <c r="C25" s="373"/>
      <c r="D25" s="169">
        <f t="shared" ref="D25:D28" si="12">SUM(B25:C25)</f>
        <v>0</v>
      </c>
      <c r="E25" s="372" t="e">
        <f t="shared" si="10"/>
        <v>#DIV/0!</v>
      </c>
      <c r="F25" s="372" t="e">
        <f t="shared" si="10"/>
        <v>#DIV/0!</v>
      </c>
      <c r="G25" s="370"/>
      <c r="H25" s="373"/>
      <c r="I25" s="169">
        <f t="shared" ref="I25:I28" si="13">SUM(G25:H25)</f>
        <v>0</v>
      </c>
      <c r="J25" s="372" t="e">
        <f t="shared" si="11"/>
        <v>#DIV/0!</v>
      </c>
      <c r="K25" s="372" t="e">
        <f t="shared" si="11"/>
        <v>#DIV/0!</v>
      </c>
      <c r="L25" s="370"/>
      <c r="M25" s="373"/>
      <c r="N25" s="169">
        <f t="shared" ref="N25:N28" si="14">SUM(L25:M25)</f>
        <v>0</v>
      </c>
      <c r="O25" s="372" t="e">
        <f t="shared" ref="O25:O28" si="15">L25/SUM(L25:M25)</f>
        <v>#DIV/0!</v>
      </c>
      <c r="P25" s="372" t="e">
        <f t="shared" ref="P25:P28" si="16">M25/SUM(L25:M25)</f>
        <v>#DIV/0!</v>
      </c>
      <c r="Q25" s="370"/>
      <c r="R25" s="373"/>
      <c r="S25" s="169">
        <f t="shared" ref="S25:S28" si="17">SUM(Q25:R25)</f>
        <v>0</v>
      </c>
      <c r="T25" s="372" t="e">
        <f t="shared" ref="T25:T28" si="18">Q25/SUM(Q25:R25)</f>
        <v>#DIV/0!</v>
      </c>
      <c r="U25" s="372" t="e">
        <f t="shared" ref="U25:U28" si="19">R25/SUM(Q25:R25)</f>
        <v>#DIV/0!</v>
      </c>
      <c r="V25" s="370"/>
      <c r="W25" s="373"/>
      <c r="X25" s="169">
        <f t="shared" ref="X25:X28" si="20">SUM(V25:W25)</f>
        <v>0</v>
      </c>
      <c r="Y25" s="372" t="e">
        <f t="shared" ref="Y25:Y28" si="21">V25/SUM(V25:W25)</f>
        <v>#DIV/0!</v>
      </c>
      <c r="Z25" s="372" t="e">
        <f t="shared" ref="Z25:Z28" si="22">W25/SUM(V25:W25)</f>
        <v>#DIV/0!</v>
      </c>
      <c r="AA25" s="170">
        <f t="shared" ref="AA25:AB28" si="23">B25+G25+L25+Q25+V25</f>
        <v>0</v>
      </c>
      <c r="AB25" s="170">
        <f t="shared" si="23"/>
        <v>0</v>
      </c>
      <c r="AC25" s="169">
        <f t="shared" ref="AC25:AC28" si="24">SUM(AA25:AB25)</f>
        <v>0</v>
      </c>
    </row>
    <row r="26" spans="1:29" x14ac:dyDescent="0.35">
      <c r="A26" s="149" t="s">
        <v>7</v>
      </c>
      <c r="B26" s="374"/>
      <c r="C26" s="373"/>
      <c r="D26" s="169">
        <f t="shared" si="12"/>
        <v>0</v>
      </c>
      <c r="E26" s="372" t="e">
        <f t="shared" si="10"/>
        <v>#DIV/0!</v>
      </c>
      <c r="F26" s="372" t="e">
        <f t="shared" si="10"/>
        <v>#DIV/0!</v>
      </c>
      <c r="G26" s="374"/>
      <c r="H26" s="373"/>
      <c r="I26" s="169">
        <f t="shared" si="13"/>
        <v>0</v>
      </c>
      <c r="J26" s="372" t="e">
        <f t="shared" si="11"/>
        <v>#DIV/0!</v>
      </c>
      <c r="K26" s="372" t="e">
        <f t="shared" si="11"/>
        <v>#DIV/0!</v>
      </c>
      <c r="L26" s="374"/>
      <c r="M26" s="373"/>
      <c r="N26" s="169">
        <f t="shared" si="14"/>
        <v>0</v>
      </c>
      <c r="O26" s="372" t="e">
        <f t="shared" si="15"/>
        <v>#DIV/0!</v>
      </c>
      <c r="P26" s="372" t="e">
        <f t="shared" si="16"/>
        <v>#DIV/0!</v>
      </c>
      <c r="Q26" s="374"/>
      <c r="R26" s="373"/>
      <c r="S26" s="169">
        <f t="shared" si="17"/>
        <v>0</v>
      </c>
      <c r="T26" s="372" t="e">
        <f t="shared" si="18"/>
        <v>#DIV/0!</v>
      </c>
      <c r="U26" s="372" t="e">
        <f t="shared" si="19"/>
        <v>#DIV/0!</v>
      </c>
      <c r="V26" s="374"/>
      <c r="W26" s="373"/>
      <c r="X26" s="169">
        <f t="shared" si="20"/>
        <v>0</v>
      </c>
      <c r="Y26" s="372" t="e">
        <f t="shared" si="21"/>
        <v>#DIV/0!</v>
      </c>
      <c r="Z26" s="372" t="e">
        <f t="shared" si="22"/>
        <v>#DIV/0!</v>
      </c>
      <c r="AA26" s="170">
        <f t="shared" si="23"/>
        <v>0</v>
      </c>
      <c r="AB26" s="170">
        <f t="shared" si="23"/>
        <v>0</v>
      </c>
      <c r="AC26" s="169">
        <f t="shared" si="24"/>
        <v>0</v>
      </c>
    </row>
    <row r="27" spans="1:29" x14ac:dyDescent="0.35">
      <c r="A27" s="149" t="s">
        <v>8</v>
      </c>
      <c r="B27" s="370"/>
      <c r="C27" s="373"/>
      <c r="D27" s="169">
        <f t="shared" si="12"/>
        <v>0</v>
      </c>
      <c r="E27" s="372" t="e">
        <f t="shared" si="10"/>
        <v>#DIV/0!</v>
      </c>
      <c r="F27" s="372" t="e">
        <f t="shared" si="10"/>
        <v>#DIV/0!</v>
      </c>
      <c r="G27" s="370"/>
      <c r="H27" s="373"/>
      <c r="I27" s="169">
        <f t="shared" si="13"/>
        <v>0</v>
      </c>
      <c r="J27" s="372" t="e">
        <f t="shared" si="11"/>
        <v>#DIV/0!</v>
      </c>
      <c r="K27" s="372" t="e">
        <f t="shared" si="11"/>
        <v>#DIV/0!</v>
      </c>
      <c r="L27" s="370"/>
      <c r="M27" s="373"/>
      <c r="N27" s="169">
        <f t="shared" si="14"/>
        <v>0</v>
      </c>
      <c r="O27" s="372" t="e">
        <f t="shared" si="15"/>
        <v>#DIV/0!</v>
      </c>
      <c r="P27" s="372" t="e">
        <f t="shared" si="16"/>
        <v>#DIV/0!</v>
      </c>
      <c r="Q27" s="370"/>
      <c r="R27" s="373"/>
      <c r="S27" s="169">
        <f t="shared" si="17"/>
        <v>0</v>
      </c>
      <c r="T27" s="372" t="e">
        <f t="shared" si="18"/>
        <v>#DIV/0!</v>
      </c>
      <c r="U27" s="372" t="e">
        <f t="shared" si="19"/>
        <v>#DIV/0!</v>
      </c>
      <c r="V27" s="370"/>
      <c r="W27" s="373"/>
      <c r="X27" s="169">
        <f t="shared" si="20"/>
        <v>0</v>
      </c>
      <c r="Y27" s="372" t="e">
        <f t="shared" si="21"/>
        <v>#DIV/0!</v>
      </c>
      <c r="Z27" s="372" t="e">
        <f t="shared" si="22"/>
        <v>#DIV/0!</v>
      </c>
      <c r="AA27" s="170">
        <f t="shared" si="23"/>
        <v>0</v>
      </c>
      <c r="AB27" s="170">
        <f t="shared" si="23"/>
        <v>0</v>
      </c>
      <c r="AC27" s="169">
        <f t="shared" si="24"/>
        <v>0</v>
      </c>
    </row>
    <row r="28" spans="1:29" x14ac:dyDescent="0.35">
      <c r="A28" s="149" t="s">
        <v>36</v>
      </c>
      <c r="B28" s="375"/>
      <c r="C28" s="376"/>
      <c r="D28" s="169">
        <f t="shared" si="12"/>
        <v>0</v>
      </c>
      <c r="E28" s="372" t="e">
        <f t="shared" si="10"/>
        <v>#DIV/0!</v>
      </c>
      <c r="F28" s="372" t="e">
        <f t="shared" si="10"/>
        <v>#DIV/0!</v>
      </c>
      <c r="G28" s="375"/>
      <c r="H28" s="376"/>
      <c r="I28" s="169">
        <f t="shared" si="13"/>
        <v>0</v>
      </c>
      <c r="J28" s="372" t="e">
        <f t="shared" si="11"/>
        <v>#DIV/0!</v>
      </c>
      <c r="K28" s="372" t="e">
        <f t="shared" si="11"/>
        <v>#DIV/0!</v>
      </c>
      <c r="L28" s="375"/>
      <c r="M28" s="376"/>
      <c r="N28" s="169">
        <f t="shared" si="14"/>
        <v>0</v>
      </c>
      <c r="O28" s="372" t="e">
        <f t="shared" si="15"/>
        <v>#DIV/0!</v>
      </c>
      <c r="P28" s="372" t="e">
        <f t="shared" si="16"/>
        <v>#DIV/0!</v>
      </c>
      <c r="Q28" s="375"/>
      <c r="R28" s="376"/>
      <c r="S28" s="169">
        <f t="shared" si="17"/>
        <v>0</v>
      </c>
      <c r="T28" s="372" t="e">
        <f t="shared" si="18"/>
        <v>#DIV/0!</v>
      </c>
      <c r="U28" s="372" t="e">
        <f t="shared" si="19"/>
        <v>#DIV/0!</v>
      </c>
      <c r="V28" s="375"/>
      <c r="W28" s="376"/>
      <c r="X28" s="169">
        <f t="shared" si="20"/>
        <v>0</v>
      </c>
      <c r="Y28" s="372" t="e">
        <f t="shared" si="21"/>
        <v>#DIV/0!</v>
      </c>
      <c r="Z28" s="372" t="e">
        <f t="shared" si="22"/>
        <v>#DIV/0!</v>
      </c>
      <c r="AA28" s="170">
        <f t="shared" si="23"/>
        <v>0</v>
      </c>
      <c r="AB28" s="170">
        <f t="shared" si="23"/>
        <v>0</v>
      </c>
      <c r="AC28" s="169">
        <f t="shared" si="24"/>
        <v>0</v>
      </c>
    </row>
    <row r="29" spans="1:29" ht="30" customHeight="1" x14ac:dyDescent="0.35">
      <c r="A29" s="217"/>
      <c r="B29" s="170">
        <f>SUM(B24:B28)</f>
        <v>0</v>
      </c>
      <c r="C29" s="170">
        <f>SUM(C24:C28)</f>
        <v>0</v>
      </c>
      <c r="D29" s="377"/>
      <c r="E29" s="217"/>
      <c r="F29" s="217"/>
      <c r="G29" s="170">
        <f>SUM(G24:G28)</f>
        <v>0</v>
      </c>
      <c r="H29" s="170">
        <f>SUM(H24:H28)</f>
        <v>0</v>
      </c>
      <c r="I29" s="377"/>
      <c r="J29" s="217"/>
      <c r="K29" s="217"/>
      <c r="L29" s="170">
        <f>SUM(L24:L28)</f>
        <v>0</v>
      </c>
      <c r="M29" s="170">
        <f>SUM(M24:M28)</f>
        <v>0</v>
      </c>
      <c r="N29" s="377"/>
      <c r="O29" s="217"/>
      <c r="P29" s="217"/>
      <c r="Q29" s="170">
        <f>SUM(Q24:Q28)</f>
        <v>0</v>
      </c>
      <c r="R29" s="170">
        <f>SUM(R24:R28)</f>
        <v>0</v>
      </c>
      <c r="S29" s="377"/>
      <c r="T29" s="217"/>
      <c r="U29" s="217"/>
      <c r="V29" s="170">
        <f>SUM(V24:V28)</f>
        <v>0</v>
      </c>
      <c r="W29" s="170">
        <f>SUM(W24:W28)</f>
        <v>0</v>
      </c>
      <c r="X29" s="377"/>
      <c r="Y29" s="217"/>
      <c r="Z29" s="217"/>
      <c r="AA29" s="217"/>
      <c r="AB29" s="217"/>
      <c r="AC29" s="217"/>
    </row>
    <row r="30" spans="1:29" s="380" customFormat="1" ht="39" x14ac:dyDescent="0.35">
      <c r="A30" s="403" t="s">
        <v>77</v>
      </c>
      <c r="B30" s="402" t="e">
        <f>B29/SUM(B29:C29)</f>
        <v>#DIV/0!</v>
      </c>
      <c r="C30" s="378" t="e">
        <f>C29/SUM(B29:C29)</f>
        <v>#DIV/0!</v>
      </c>
      <c r="D30" s="379"/>
      <c r="E30" s="281"/>
      <c r="F30" s="281"/>
      <c r="G30" s="378" t="e">
        <f>G29/SUM(G29:H29)</f>
        <v>#DIV/0!</v>
      </c>
      <c r="H30" s="378" t="e">
        <f>H29/SUM(G29:H29)</f>
        <v>#DIV/0!</v>
      </c>
      <c r="I30" s="379"/>
      <c r="J30" s="281"/>
      <c r="K30" s="281"/>
      <c r="L30" s="378" t="e">
        <f>L29/SUM(L29:M29)</f>
        <v>#DIV/0!</v>
      </c>
      <c r="M30" s="378" t="e">
        <f>M29/SUM(L29:M29)</f>
        <v>#DIV/0!</v>
      </c>
      <c r="N30" s="379"/>
      <c r="O30" s="281"/>
      <c r="P30" s="281"/>
      <c r="Q30" s="378" t="e">
        <f>Q29/SUM(Q29:R29)</f>
        <v>#DIV/0!</v>
      </c>
      <c r="R30" s="378" t="e">
        <f>R29/SUM(Q29:R29)</f>
        <v>#DIV/0!</v>
      </c>
      <c r="S30" s="379"/>
      <c r="T30" s="281"/>
      <c r="U30" s="281"/>
      <c r="V30" s="378" t="e">
        <f>V29/SUM(V29:W29)</f>
        <v>#DIV/0!</v>
      </c>
      <c r="W30" s="378" t="e">
        <f>W29/SUM(V29:W29)</f>
        <v>#DIV/0!</v>
      </c>
      <c r="X30" s="379"/>
      <c r="Y30" s="281"/>
      <c r="Z30" s="281"/>
      <c r="AA30" s="281"/>
      <c r="AB30" s="281"/>
      <c r="AC30" s="281"/>
    </row>
    <row r="31" spans="1:29" x14ac:dyDescent="0.35">
      <c r="A31" s="377"/>
      <c r="B31" s="381"/>
      <c r="C31" s="381"/>
      <c r="D31" s="381"/>
      <c r="E31" s="377"/>
      <c r="F31" s="377"/>
      <c r="G31" s="381"/>
      <c r="H31" s="381"/>
      <c r="I31" s="381"/>
      <c r="J31" s="377"/>
      <c r="K31" s="377"/>
      <c r="L31" s="381"/>
      <c r="M31" s="381"/>
      <c r="N31" s="381"/>
      <c r="O31" s="377"/>
      <c r="P31" s="377"/>
      <c r="Q31" s="381"/>
      <c r="R31" s="381"/>
      <c r="S31" s="381"/>
      <c r="T31" s="377"/>
      <c r="U31" s="377"/>
      <c r="V31" s="381"/>
      <c r="W31" s="381"/>
      <c r="X31" s="381"/>
      <c r="Y31" s="377"/>
      <c r="Z31" s="377"/>
      <c r="AA31" s="377"/>
      <c r="AB31" s="377"/>
      <c r="AC31" s="377"/>
    </row>
    <row r="32" spans="1:29" ht="25" x14ac:dyDescent="0.35">
      <c r="A32" s="334" t="s">
        <v>76</v>
      </c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4"/>
      <c r="W32" s="334"/>
      <c r="X32" s="334"/>
      <c r="Y32" s="334"/>
      <c r="Z32" s="334"/>
      <c r="AA32" s="334"/>
      <c r="AB32" s="334"/>
      <c r="AC32" s="334"/>
    </row>
    <row r="33" spans="1:29" ht="25.5" customHeight="1" x14ac:dyDescent="0.35">
      <c r="A33" s="362" t="s">
        <v>39</v>
      </c>
      <c r="B33" s="363" t="s">
        <v>80</v>
      </c>
      <c r="C33" s="363"/>
      <c r="D33" s="363"/>
      <c r="E33" s="363"/>
      <c r="F33" s="363"/>
      <c r="G33" s="363" t="s">
        <v>55</v>
      </c>
      <c r="H33" s="363"/>
      <c r="I33" s="363"/>
      <c r="J33" s="363"/>
      <c r="K33" s="363"/>
      <c r="L33" s="363" t="s">
        <v>73</v>
      </c>
      <c r="M33" s="363"/>
      <c r="N33" s="363"/>
      <c r="O33" s="363"/>
      <c r="P33" s="363"/>
      <c r="Q33" s="363" t="s">
        <v>71</v>
      </c>
      <c r="R33" s="363"/>
      <c r="S33" s="363"/>
      <c r="T33" s="363"/>
      <c r="U33" s="363"/>
      <c r="V33" s="363" t="s">
        <v>72</v>
      </c>
      <c r="W33" s="363"/>
      <c r="X33" s="363"/>
      <c r="Y33" s="363"/>
      <c r="Z33" s="363"/>
      <c r="AA33" s="364" t="s">
        <v>74</v>
      </c>
      <c r="AB33" s="365"/>
      <c r="AC33" s="365"/>
    </row>
    <row r="34" spans="1:29" ht="25.5" customHeight="1" x14ac:dyDescent="0.35">
      <c r="A34" s="366"/>
      <c r="B34" s="367" t="s">
        <v>24</v>
      </c>
      <c r="C34" s="368" t="s">
        <v>25</v>
      </c>
      <c r="D34" s="369" t="s">
        <v>69</v>
      </c>
      <c r="E34" s="369" t="s">
        <v>24</v>
      </c>
      <c r="F34" s="369" t="s">
        <v>25</v>
      </c>
      <c r="G34" s="367" t="s">
        <v>24</v>
      </c>
      <c r="H34" s="368" t="s">
        <v>25</v>
      </c>
      <c r="I34" s="369" t="s">
        <v>69</v>
      </c>
      <c r="J34" s="369" t="s">
        <v>24</v>
      </c>
      <c r="K34" s="369" t="s">
        <v>25</v>
      </c>
      <c r="L34" s="367" t="s">
        <v>24</v>
      </c>
      <c r="M34" s="368" t="s">
        <v>25</v>
      </c>
      <c r="N34" s="369" t="s">
        <v>69</v>
      </c>
      <c r="O34" s="369" t="s">
        <v>24</v>
      </c>
      <c r="P34" s="369" t="s">
        <v>25</v>
      </c>
      <c r="Q34" s="367" t="s">
        <v>24</v>
      </c>
      <c r="R34" s="368" t="s">
        <v>25</v>
      </c>
      <c r="S34" s="369" t="s">
        <v>69</v>
      </c>
      <c r="T34" s="369" t="s">
        <v>24</v>
      </c>
      <c r="U34" s="369" t="s">
        <v>25</v>
      </c>
      <c r="V34" s="367" t="s">
        <v>24</v>
      </c>
      <c r="W34" s="368" t="s">
        <v>25</v>
      </c>
      <c r="X34" s="369" t="s">
        <v>69</v>
      </c>
      <c r="Y34" s="369" t="s">
        <v>24</v>
      </c>
      <c r="Z34" s="369" t="s">
        <v>25</v>
      </c>
      <c r="AA34" s="169" t="s">
        <v>24</v>
      </c>
      <c r="AB34" s="169" t="s">
        <v>25</v>
      </c>
      <c r="AC34" s="169" t="s">
        <v>69</v>
      </c>
    </row>
    <row r="35" spans="1:29" x14ac:dyDescent="0.35">
      <c r="A35" s="149" t="s">
        <v>5</v>
      </c>
      <c r="B35" s="370"/>
      <c r="C35" s="371"/>
      <c r="D35" s="169">
        <f>SUM(B35:C35)</f>
        <v>0</v>
      </c>
      <c r="E35" s="372" t="e">
        <f t="shared" ref="E35:F39" si="25">B35/SUM($B35:$C35)</f>
        <v>#DIV/0!</v>
      </c>
      <c r="F35" s="372" t="e">
        <f t="shared" si="25"/>
        <v>#DIV/0!</v>
      </c>
      <c r="G35" s="370"/>
      <c r="H35" s="373"/>
      <c r="I35" s="169">
        <f>SUM(G35:H35)</f>
        <v>0</v>
      </c>
      <c r="J35" s="372" t="e">
        <f t="shared" ref="J35:K39" si="26">G35/SUM($G35:$H35)</f>
        <v>#DIV/0!</v>
      </c>
      <c r="K35" s="372" t="e">
        <f t="shared" si="26"/>
        <v>#DIV/0!</v>
      </c>
      <c r="L35" s="370"/>
      <c r="M35" s="373"/>
      <c r="N35" s="169">
        <f>SUM(L35:M35)</f>
        <v>0</v>
      </c>
      <c r="O35" s="372" t="e">
        <f>L35/SUM(L35:M35)</f>
        <v>#DIV/0!</v>
      </c>
      <c r="P35" s="372" t="e">
        <f>M35/SUM(L35:M35)</f>
        <v>#DIV/0!</v>
      </c>
      <c r="Q35" s="370"/>
      <c r="R35" s="371"/>
      <c r="S35" s="169">
        <f>SUM(Q35:R35)</f>
        <v>0</v>
      </c>
      <c r="T35" s="372" t="e">
        <f>Q35/SUM(Q35:R35)</f>
        <v>#DIV/0!</v>
      </c>
      <c r="U35" s="372" t="e">
        <f>R35/SUM(Q35:R35)</f>
        <v>#DIV/0!</v>
      </c>
      <c r="V35" s="370"/>
      <c r="W35" s="373"/>
      <c r="X35" s="169">
        <f>SUM(V35:W35)</f>
        <v>0</v>
      </c>
      <c r="Y35" s="372" t="e">
        <f>V35/SUM(V35:W35)</f>
        <v>#DIV/0!</v>
      </c>
      <c r="Z35" s="372" t="e">
        <f>W35/SUM(V35:W35)</f>
        <v>#DIV/0!</v>
      </c>
      <c r="AA35" s="169">
        <f t="shared" ref="AA35:AB39" si="27">B35+G35+L35+Q35+V35</f>
        <v>0</v>
      </c>
      <c r="AB35" s="171">
        <f t="shared" si="27"/>
        <v>0</v>
      </c>
      <c r="AC35" s="171">
        <f>SUM(AA35:AB35)</f>
        <v>0</v>
      </c>
    </row>
    <row r="36" spans="1:29" x14ac:dyDescent="0.35">
      <c r="A36" s="149" t="s">
        <v>6</v>
      </c>
      <c r="B36" s="370"/>
      <c r="C36" s="373"/>
      <c r="D36" s="169">
        <f t="shared" ref="D36:D39" si="28">SUM(B36:C36)</f>
        <v>0</v>
      </c>
      <c r="E36" s="372" t="e">
        <f t="shared" si="25"/>
        <v>#DIV/0!</v>
      </c>
      <c r="F36" s="372" t="e">
        <f t="shared" si="25"/>
        <v>#DIV/0!</v>
      </c>
      <c r="G36" s="370"/>
      <c r="H36" s="373"/>
      <c r="I36" s="169">
        <f t="shared" ref="I36:I39" si="29">SUM(G36:H36)</f>
        <v>0</v>
      </c>
      <c r="J36" s="372" t="e">
        <f t="shared" si="26"/>
        <v>#DIV/0!</v>
      </c>
      <c r="K36" s="372" t="e">
        <f t="shared" si="26"/>
        <v>#DIV/0!</v>
      </c>
      <c r="L36" s="370"/>
      <c r="M36" s="373"/>
      <c r="N36" s="169">
        <f t="shared" ref="N36:N39" si="30">SUM(L36:M36)</f>
        <v>0</v>
      </c>
      <c r="O36" s="372" t="e">
        <f t="shared" ref="O36:O39" si="31">L36/SUM(L36:M36)</f>
        <v>#DIV/0!</v>
      </c>
      <c r="P36" s="372" t="e">
        <f t="shared" ref="P36:P39" si="32">M36/SUM(L36:M36)</f>
        <v>#DIV/0!</v>
      </c>
      <c r="Q36" s="370"/>
      <c r="R36" s="373"/>
      <c r="S36" s="169">
        <f t="shared" ref="S36:S39" si="33">SUM(Q36:R36)</f>
        <v>0</v>
      </c>
      <c r="T36" s="372" t="e">
        <f t="shared" ref="T36:T39" si="34">Q36/SUM(Q36:R36)</f>
        <v>#DIV/0!</v>
      </c>
      <c r="U36" s="372" t="e">
        <f t="shared" ref="U36:U39" si="35">R36/SUM(Q36:R36)</f>
        <v>#DIV/0!</v>
      </c>
      <c r="V36" s="370"/>
      <c r="W36" s="373"/>
      <c r="X36" s="169">
        <f t="shared" ref="X36:X39" si="36">SUM(V36:W36)</f>
        <v>0</v>
      </c>
      <c r="Y36" s="372" t="e">
        <f t="shared" ref="Y36:Y39" si="37">V36/SUM(V36:W36)</f>
        <v>#DIV/0!</v>
      </c>
      <c r="Z36" s="372" t="e">
        <f t="shared" ref="Z36:Z39" si="38">W36/SUM(V36:W36)</f>
        <v>#DIV/0!</v>
      </c>
      <c r="AA36" s="169">
        <f t="shared" si="27"/>
        <v>0</v>
      </c>
      <c r="AB36" s="171">
        <f t="shared" si="27"/>
        <v>0</v>
      </c>
      <c r="AC36" s="171">
        <f t="shared" ref="AC36:AC39" si="39">SUM(AA36:AB36)</f>
        <v>0</v>
      </c>
    </row>
    <row r="37" spans="1:29" x14ac:dyDescent="0.35">
      <c r="A37" s="149" t="s">
        <v>7</v>
      </c>
      <c r="B37" s="374"/>
      <c r="C37" s="373"/>
      <c r="D37" s="169">
        <f t="shared" si="28"/>
        <v>0</v>
      </c>
      <c r="E37" s="372" t="e">
        <f t="shared" si="25"/>
        <v>#DIV/0!</v>
      </c>
      <c r="F37" s="372" t="e">
        <f t="shared" si="25"/>
        <v>#DIV/0!</v>
      </c>
      <c r="G37" s="374"/>
      <c r="H37" s="373"/>
      <c r="I37" s="169">
        <f t="shared" si="29"/>
        <v>0</v>
      </c>
      <c r="J37" s="372" t="e">
        <f t="shared" si="26"/>
        <v>#DIV/0!</v>
      </c>
      <c r="K37" s="372" t="e">
        <f t="shared" si="26"/>
        <v>#DIV/0!</v>
      </c>
      <c r="L37" s="374"/>
      <c r="M37" s="373"/>
      <c r="N37" s="169">
        <f t="shared" si="30"/>
        <v>0</v>
      </c>
      <c r="O37" s="372" t="e">
        <f t="shared" si="31"/>
        <v>#DIV/0!</v>
      </c>
      <c r="P37" s="372" t="e">
        <f t="shared" si="32"/>
        <v>#DIV/0!</v>
      </c>
      <c r="Q37" s="374"/>
      <c r="R37" s="373"/>
      <c r="S37" s="169">
        <f t="shared" si="33"/>
        <v>0</v>
      </c>
      <c r="T37" s="372" t="e">
        <f t="shared" si="34"/>
        <v>#DIV/0!</v>
      </c>
      <c r="U37" s="372" t="e">
        <f t="shared" si="35"/>
        <v>#DIV/0!</v>
      </c>
      <c r="V37" s="374"/>
      <c r="W37" s="373"/>
      <c r="X37" s="169">
        <f t="shared" si="36"/>
        <v>0</v>
      </c>
      <c r="Y37" s="372" t="e">
        <f t="shared" si="37"/>
        <v>#DIV/0!</v>
      </c>
      <c r="Z37" s="372" t="e">
        <f t="shared" si="38"/>
        <v>#DIV/0!</v>
      </c>
      <c r="AA37" s="169">
        <f t="shared" si="27"/>
        <v>0</v>
      </c>
      <c r="AB37" s="171">
        <f t="shared" si="27"/>
        <v>0</v>
      </c>
      <c r="AC37" s="171">
        <f t="shared" si="39"/>
        <v>0</v>
      </c>
    </row>
    <row r="38" spans="1:29" x14ac:dyDescent="0.35">
      <c r="A38" s="149" t="s">
        <v>8</v>
      </c>
      <c r="B38" s="370"/>
      <c r="C38" s="373"/>
      <c r="D38" s="169">
        <f t="shared" si="28"/>
        <v>0</v>
      </c>
      <c r="E38" s="372" t="e">
        <f t="shared" si="25"/>
        <v>#DIV/0!</v>
      </c>
      <c r="F38" s="372" t="e">
        <f t="shared" si="25"/>
        <v>#DIV/0!</v>
      </c>
      <c r="G38" s="370"/>
      <c r="H38" s="373"/>
      <c r="I38" s="169">
        <f t="shared" si="29"/>
        <v>0</v>
      </c>
      <c r="J38" s="372" t="e">
        <f t="shared" si="26"/>
        <v>#DIV/0!</v>
      </c>
      <c r="K38" s="372" t="e">
        <f t="shared" si="26"/>
        <v>#DIV/0!</v>
      </c>
      <c r="L38" s="370"/>
      <c r="M38" s="373"/>
      <c r="N38" s="169">
        <f t="shared" si="30"/>
        <v>0</v>
      </c>
      <c r="O38" s="372" t="e">
        <f t="shared" si="31"/>
        <v>#DIV/0!</v>
      </c>
      <c r="P38" s="372" t="e">
        <f t="shared" si="32"/>
        <v>#DIV/0!</v>
      </c>
      <c r="Q38" s="370"/>
      <c r="R38" s="373"/>
      <c r="S38" s="169">
        <f t="shared" si="33"/>
        <v>0</v>
      </c>
      <c r="T38" s="372" t="e">
        <f t="shared" si="34"/>
        <v>#DIV/0!</v>
      </c>
      <c r="U38" s="372" t="e">
        <f t="shared" si="35"/>
        <v>#DIV/0!</v>
      </c>
      <c r="V38" s="370"/>
      <c r="W38" s="373"/>
      <c r="X38" s="169">
        <f t="shared" si="36"/>
        <v>0</v>
      </c>
      <c r="Y38" s="372" t="e">
        <f t="shared" si="37"/>
        <v>#DIV/0!</v>
      </c>
      <c r="Z38" s="372" t="e">
        <f t="shared" si="38"/>
        <v>#DIV/0!</v>
      </c>
      <c r="AA38" s="169">
        <f t="shared" si="27"/>
        <v>0</v>
      </c>
      <c r="AB38" s="171">
        <f t="shared" si="27"/>
        <v>0</v>
      </c>
      <c r="AC38" s="171">
        <f t="shared" si="39"/>
        <v>0</v>
      </c>
    </row>
    <row r="39" spans="1:29" x14ac:dyDescent="0.35">
      <c r="A39" s="149" t="s">
        <v>36</v>
      </c>
      <c r="B39" s="375"/>
      <c r="C39" s="376"/>
      <c r="D39" s="169">
        <f t="shared" si="28"/>
        <v>0</v>
      </c>
      <c r="E39" s="372" t="e">
        <f t="shared" si="25"/>
        <v>#DIV/0!</v>
      </c>
      <c r="F39" s="372" t="e">
        <f>C39/SUM($B39:$C39)</f>
        <v>#DIV/0!</v>
      </c>
      <c r="G39" s="375"/>
      <c r="H39" s="376"/>
      <c r="I39" s="169">
        <f t="shared" si="29"/>
        <v>0</v>
      </c>
      <c r="J39" s="372" t="e">
        <f t="shared" si="26"/>
        <v>#DIV/0!</v>
      </c>
      <c r="K39" s="372" t="e">
        <f t="shared" si="26"/>
        <v>#DIV/0!</v>
      </c>
      <c r="L39" s="375"/>
      <c r="M39" s="376"/>
      <c r="N39" s="169">
        <f t="shared" si="30"/>
        <v>0</v>
      </c>
      <c r="O39" s="372" t="e">
        <f t="shared" si="31"/>
        <v>#DIV/0!</v>
      </c>
      <c r="P39" s="372" t="e">
        <f t="shared" si="32"/>
        <v>#DIV/0!</v>
      </c>
      <c r="Q39" s="375"/>
      <c r="R39" s="376"/>
      <c r="S39" s="169">
        <f t="shared" si="33"/>
        <v>0</v>
      </c>
      <c r="T39" s="372" t="e">
        <f t="shared" si="34"/>
        <v>#DIV/0!</v>
      </c>
      <c r="U39" s="372" t="e">
        <f t="shared" si="35"/>
        <v>#DIV/0!</v>
      </c>
      <c r="V39" s="375"/>
      <c r="W39" s="376"/>
      <c r="X39" s="169">
        <f t="shared" si="36"/>
        <v>0</v>
      </c>
      <c r="Y39" s="372" t="e">
        <f t="shared" si="37"/>
        <v>#DIV/0!</v>
      </c>
      <c r="Z39" s="372" t="e">
        <f t="shared" si="38"/>
        <v>#DIV/0!</v>
      </c>
      <c r="AA39" s="169">
        <f t="shared" si="27"/>
        <v>0</v>
      </c>
      <c r="AB39" s="171">
        <f t="shared" si="27"/>
        <v>0</v>
      </c>
      <c r="AC39" s="171">
        <f t="shared" si="39"/>
        <v>0</v>
      </c>
    </row>
    <row r="40" spans="1:29" ht="36" customHeight="1" x14ac:dyDescent="0.35">
      <c r="A40" s="336"/>
      <c r="B40" s="170">
        <f>SUM(B35:B39)</f>
        <v>0</v>
      </c>
      <c r="C40" s="170">
        <f>SUM(C35:C39)</f>
        <v>0</v>
      </c>
      <c r="D40" s="377"/>
      <c r="E40" s="217"/>
      <c r="F40" s="217"/>
      <c r="G40" s="170">
        <f>SUM(G35:G39)</f>
        <v>0</v>
      </c>
      <c r="H40" s="170">
        <f>SUM(H35:H39)</f>
        <v>0</v>
      </c>
      <c r="I40" s="377"/>
      <c r="J40" s="217"/>
      <c r="K40" s="217"/>
      <c r="L40" s="170">
        <f>SUM(L35:L39)</f>
        <v>0</v>
      </c>
      <c r="M40" s="170">
        <f>SUM(M35:M39)</f>
        <v>0</v>
      </c>
      <c r="N40" s="377"/>
      <c r="O40" s="217"/>
      <c r="P40" s="217"/>
      <c r="Q40" s="170">
        <f>SUM(Q35:Q39)</f>
        <v>0</v>
      </c>
      <c r="R40" s="170">
        <f>SUM(R35:R39)</f>
        <v>0</v>
      </c>
      <c r="S40" s="377"/>
      <c r="T40" s="217"/>
      <c r="U40" s="217"/>
      <c r="V40" s="170">
        <f>SUM(V35:V39)</f>
        <v>0</v>
      </c>
      <c r="W40" s="170">
        <f>SUM(W35:W39)</f>
        <v>0</v>
      </c>
      <c r="X40" s="377"/>
      <c r="Y40" s="217"/>
      <c r="Z40" s="217"/>
      <c r="AA40" s="377"/>
      <c r="AB40" s="217"/>
      <c r="AC40" s="217"/>
    </row>
    <row r="41" spans="1:29" s="380" customFormat="1" ht="39" x14ac:dyDescent="0.35">
      <c r="A41" s="403" t="s">
        <v>77</v>
      </c>
      <c r="B41" s="402" t="e">
        <f>B40/SUM(B40:C40)</f>
        <v>#DIV/0!</v>
      </c>
      <c r="C41" s="378" t="e">
        <f>C40/SUM(B40:C40)</f>
        <v>#DIV/0!</v>
      </c>
      <c r="D41" s="379"/>
      <c r="E41" s="359"/>
      <c r="F41" s="359"/>
      <c r="G41" s="378" t="e">
        <f>G40/SUM(G40:H40)</f>
        <v>#DIV/0!</v>
      </c>
      <c r="H41" s="378" t="e">
        <f>H40/SUM(G40:H40)</f>
        <v>#DIV/0!</v>
      </c>
      <c r="I41" s="379"/>
      <c r="J41" s="359"/>
      <c r="K41" s="359"/>
      <c r="L41" s="378" t="e">
        <f>L40/SUM(L40:M40)</f>
        <v>#DIV/0!</v>
      </c>
      <c r="M41" s="378" t="e">
        <f>M40/SUM(L40:M40)</f>
        <v>#DIV/0!</v>
      </c>
      <c r="N41" s="379"/>
      <c r="O41" s="359"/>
      <c r="P41" s="359"/>
      <c r="Q41" s="378" t="e">
        <f>Q40/SUM(Q40:R40)</f>
        <v>#DIV/0!</v>
      </c>
      <c r="R41" s="378" t="e">
        <f>R40/SUM(Q40:R40)</f>
        <v>#DIV/0!</v>
      </c>
      <c r="S41" s="379"/>
      <c r="T41" s="359"/>
      <c r="U41" s="359"/>
      <c r="V41" s="378" t="e">
        <f>V40/SUM(V40:W40)</f>
        <v>#DIV/0!</v>
      </c>
      <c r="W41" s="378" t="e">
        <f>W40/SUM(V40:W40)</f>
        <v>#DIV/0!</v>
      </c>
      <c r="X41" s="379"/>
      <c r="Y41" s="359"/>
      <c r="Z41" s="359"/>
      <c r="AA41" s="359"/>
      <c r="AB41" s="359"/>
      <c r="AC41" s="359"/>
    </row>
    <row r="45" spans="1:29" ht="25" x14ac:dyDescent="0.35">
      <c r="A45" s="334" t="s">
        <v>84</v>
      </c>
      <c r="B45" s="334"/>
      <c r="C45" s="334"/>
      <c r="D45" s="334"/>
      <c r="E45" s="334"/>
      <c r="F45" s="334"/>
      <c r="G45" s="334"/>
      <c r="H45" s="334"/>
      <c r="I45" s="334"/>
      <c r="J45" s="334"/>
      <c r="K45" s="334"/>
      <c r="L45" s="334"/>
      <c r="M45" s="333"/>
      <c r="N45" s="333"/>
      <c r="O45" s="333"/>
      <c r="P45" s="333"/>
      <c r="Q45" s="333"/>
      <c r="R45" s="333"/>
      <c r="S45" s="333"/>
      <c r="T45" s="333"/>
      <c r="U45" s="333"/>
      <c r="V45" s="333"/>
      <c r="W45" s="333"/>
      <c r="X45" s="333"/>
      <c r="Y45" s="333"/>
      <c r="Z45" s="333"/>
      <c r="AA45" s="333"/>
      <c r="AB45" s="333"/>
      <c r="AC45" s="333"/>
    </row>
    <row r="46" spans="1:29" ht="12.5" x14ac:dyDescent="0.35">
      <c r="B46" s="217"/>
      <c r="C46" s="217"/>
      <c r="D46" s="217"/>
      <c r="E46" s="217"/>
      <c r="F46" s="217"/>
      <c r="G46" s="217"/>
      <c r="H46" s="254"/>
      <c r="I46" s="254"/>
      <c r="J46" s="254"/>
      <c r="K46" s="254"/>
      <c r="L46" s="254"/>
      <c r="M46" s="254"/>
      <c r="N46" s="254"/>
      <c r="O46" s="254"/>
      <c r="S46" s="335"/>
      <c r="X46" s="335"/>
    </row>
    <row r="47" spans="1:29" ht="39" x14ac:dyDescent="0.35">
      <c r="A47" s="149"/>
      <c r="B47" s="148" t="s">
        <v>70</v>
      </c>
      <c r="C47" s="148" t="s">
        <v>55</v>
      </c>
      <c r="D47" s="148" t="s">
        <v>73</v>
      </c>
      <c r="E47" s="148" t="s">
        <v>81</v>
      </c>
      <c r="F47" s="168" t="s">
        <v>72</v>
      </c>
      <c r="G47" s="382"/>
      <c r="H47" s="169" t="s">
        <v>70</v>
      </c>
      <c r="I47" s="221" t="s">
        <v>55</v>
      </c>
      <c r="J47" s="169" t="s">
        <v>73</v>
      </c>
      <c r="K47" s="221" t="s">
        <v>81</v>
      </c>
      <c r="L47" s="169" t="s">
        <v>72</v>
      </c>
      <c r="N47" s="335"/>
      <c r="S47" s="335"/>
      <c r="W47" s="336"/>
      <c r="X47" s="335"/>
    </row>
    <row r="48" spans="1:29" ht="25" x14ac:dyDescent="0.35">
      <c r="A48" s="149" t="s">
        <v>40</v>
      </c>
      <c r="B48" s="176"/>
      <c r="C48" s="176"/>
      <c r="D48" s="176"/>
      <c r="E48" s="176"/>
      <c r="F48" s="176"/>
      <c r="G48" s="170" t="s">
        <v>40</v>
      </c>
      <c r="H48" s="173">
        <f>B48*$D$6</f>
        <v>0</v>
      </c>
      <c r="I48" s="219">
        <f>C48*$D$7</f>
        <v>0</v>
      </c>
      <c r="J48" s="173">
        <f>D48*$D$8</f>
        <v>0</v>
      </c>
      <c r="K48" s="219">
        <f>E48*$D$9</f>
        <v>0</v>
      </c>
      <c r="L48" s="173">
        <f>F48*$D$10</f>
        <v>0</v>
      </c>
      <c r="N48" s="335"/>
      <c r="S48" s="335"/>
      <c r="W48" s="336"/>
      <c r="X48" s="335"/>
    </row>
    <row r="49" spans="1:29" ht="25" x14ac:dyDescent="0.35">
      <c r="A49" s="149" t="s">
        <v>41</v>
      </c>
      <c r="B49" s="176"/>
      <c r="C49" s="176"/>
      <c r="D49" s="176"/>
      <c r="E49" s="176"/>
      <c r="F49" s="176"/>
      <c r="G49" s="170" t="s">
        <v>41</v>
      </c>
      <c r="H49" s="171">
        <f>B49*$D$6</f>
        <v>0</v>
      </c>
      <c r="I49" s="220">
        <f>C49*$D$7</f>
        <v>0</v>
      </c>
      <c r="J49" s="171">
        <f>D49*$D$8</f>
        <v>0</v>
      </c>
      <c r="K49" s="220">
        <f>E49*$D$9</f>
        <v>0</v>
      </c>
      <c r="L49" s="171">
        <f>F49*$D$10</f>
        <v>0</v>
      </c>
      <c r="N49" s="335"/>
      <c r="S49" s="335"/>
      <c r="W49" s="336"/>
      <c r="X49" s="335"/>
    </row>
    <row r="50" spans="1:29" ht="25" x14ac:dyDescent="0.35">
      <c r="A50" s="149" t="s">
        <v>42</v>
      </c>
      <c r="B50" s="176"/>
      <c r="C50" s="176"/>
      <c r="D50" s="176"/>
      <c r="E50" s="176"/>
      <c r="F50" s="176"/>
      <c r="G50" s="170" t="s">
        <v>42</v>
      </c>
      <c r="H50" s="171">
        <f>B50*$D$6</f>
        <v>0</v>
      </c>
      <c r="I50" s="220">
        <f>C50*$D$7</f>
        <v>0</v>
      </c>
      <c r="J50" s="171">
        <f>D50*$D$8</f>
        <v>0</v>
      </c>
      <c r="K50" s="220">
        <f>E50*$D$9</f>
        <v>0</v>
      </c>
      <c r="L50" s="171">
        <f>F50*$D$10</f>
        <v>0</v>
      </c>
      <c r="N50" s="335"/>
      <c r="S50" s="335"/>
      <c r="W50" s="336"/>
      <c r="X50" s="335"/>
    </row>
    <row r="51" spans="1:29" x14ac:dyDescent="0.35">
      <c r="D51" s="335"/>
      <c r="I51" s="335"/>
      <c r="N51" s="335"/>
      <c r="S51" s="335"/>
      <c r="W51" s="336"/>
      <c r="X51" s="335"/>
    </row>
    <row r="52" spans="1:29" ht="25" x14ac:dyDescent="0.35">
      <c r="A52" s="334" t="s">
        <v>85</v>
      </c>
      <c r="B52" s="334"/>
      <c r="C52" s="334"/>
      <c r="D52" s="334"/>
      <c r="E52" s="334"/>
      <c r="F52" s="334"/>
      <c r="G52" s="334"/>
      <c r="H52" s="334"/>
      <c r="I52" s="334"/>
      <c r="J52" s="334"/>
      <c r="K52" s="334"/>
      <c r="L52" s="334"/>
      <c r="M52" s="334"/>
      <c r="N52" s="334"/>
      <c r="O52" s="334"/>
      <c r="P52" s="334"/>
      <c r="Q52" s="333"/>
      <c r="R52" s="333"/>
      <c r="S52" s="333"/>
      <c r="T52" s="333"/>
      <c r="U52" s="333"/>
      <c r="V52" s="333"/>
      <c r="W52" s="333"/>
      <c r="X52" s="333"/>
      <c r="Y52" s="333"/>
      <c r="Z52" s="333"/>
      <c r="AA52" s="333"/>
      <c r="AB52" s="333"/>
      <c r="AC52" s="333"/>
    </row>
    <row r="53" spans="1:29" ht="12.5" x14ac:dyDescent="0.35">
      <c r="D53" s="335"/>
      <c r="I53" s="335"/>
      <c r="N53" s="335"/>
      <c r="S53" s="335"/>
      <c r="X53" s="335"/>
    </row>
    <row r="54" spans="1:29" x14ac:dyDescent="0.35">
      <c r="A54" s="383" t="s">
        <v>39</v>
      </c>
      <c r="B54" s="363" t="s">
        <v>70</v>
      </c>
      <c r="C54" s="363"/>
      <c r="D54" s="363"/>
      <c r="E54" s="384" t="s">
        <v>55</v>
      </c>
      <c r="F54" s="384"/>
      <c r="G54" s="384"/>
      <c r="H54" s="363" t="s">
        <v>73</v>
      </c>
      <c r="I54" s="363"/>
      <c r="J54" s="363"/>
      <c r="K54" s="384" t="s">
        <v>71</v>
      </c>
      <c r="L54" s="384"/>
      <c r="M54" s="384"/>
      <c r="N54" s="363" t="s">
        <v>72</v>
      </c>
      <c r="O54" s="363"/>
      <c r="P54" s="363"/>
      <c r="X54" s="335"/>
    </row>
    <row r="55" spans="1:29" ht="26" x14ac:dyDescent="0.35">
      <c r="A55" s="385"/>
      <c r="B55" s="386" t="s">
        <v>18</v>
      </c>
      <c r="C55" s="386" t="s">
        <v>19</v>
      </c>
      <c r="D55" s="386" t="s">
        <v>20</v>
      </c>
      <c r="E55" s="387" t="s">
        <v>18</v>
      </c>
      <c r="F55" s="387" t="s">
        <v>19</v>
      </c>
      <c r="G55" s="387" t="s">
        <v>20</v>
      </c>
      <c r="H55" s="386" t="s">
        <v>18</v>
      </c>
      <c r="I55" s="386" t="s">
        <v>19</v>
      </c>
      <c r="J55" s="386" t="s">
        <v>20</v>
      </c>
      <c r="K55" s="387" t="s">
        <v>18</v>
      </c>
      <c r="L55" s="387" t="s">
        <v>19</v>
      </c>
      <c r="M55" s="387" t="s">
        <v>20</v>
      </c>
      <c r="N55" s="386" t="s">
        <v>18</v>
      </c>
      <c r="O55" s="386" t="s">
        <v>19</v>
      </c>
      <c r="P55" s="386" t="s">
        <v>20</v>
      </c>
      <c r="X55" s="335"/>
    </row>
    <row r="56" spans="1:29" x14ac:dyDescent="0.35">
      <c r="A56" s="329" t="s">
        <v>5</v>
      </c>
      <c r="B56" s="357">
        <f t="shared" ref="B56:D60" si="40">B64*$D24</f>
        <v>0</v>
      </c>
      <c r="C56" s="357">
        <f t="shared" si="40"/>
        <v>0</v>
      </c>
      <c r="D56" s="357">
        <f t="shared" si="40"/>
        <v>0</v>
      </c>
      <c r="E56" s="388">
        <f t="shared" ref="E56:G60" si="41">E64*$I24</f>
        <v>0</v>
      </c>
      <c r="F56" s="388">
        <f t="shared" si="41"/>
        <v>0</v>
      </c>
      <c r="G56" s="388">
        <f t="shared" si="41"/>
        <v>0</v>
      </c>
      <c r="H56" s="357">
        <f>H64*$N24</f>
        <v>0</v>
      </c>
      <c r="I56" s="357">
        <f>I64*$N24</f>
        <v>0</v>
      </c>
      <c r="J56" s="357">
        <f>J64*$N24</f>
        <v>0</v>
      </c>
      <c r="K56" s="388">
        <f t="shared" ref="K56:M60" si="42">K64*$S24</f>
        <v>0</v>
      </c>
      <c r="L56" s="388">
        <f t="shared" si="42"/>
        <v>0</v>
      </c>
      <c r="M56" s="388">
        <f t="shared" si="42"/>
        <v>0</v>
      </c>
      <c r="N56" s="357">
        <f t="shared" ref="N56:P60" si="43">N64*$X24</f>
        <v>0</v>
      </c>
      <c r="O56" s="357">
        <f t="shared" si="43"/>
        <v>0</v>
      </c>
      <c r="P56" s="357">
        <f t="shared" si="43"/>
        <v>0</v>
      </c>
      <c r="X56" s="335"/>
    </row>
    <row r="57" spans="1:29" x14ac:dyDescent="0.35">
      <c r="A57" s="329" t="s">
        <v>6</v>
      </c>
      <c r="B57" s="357">
        <f t="shared" si="40"/>
        <v>0</v>
      </c>
      <c r="C57" s="357">
        <f t="shared" si="40"/>
        <v>0</v>
      </c>
      <c r="D57" s="357">
        <f t="shared" si="40"/>
        <v>0</v>
      </c>
      <c r="E57" s="388">
        <f t="shared" si="41"/>
        <v>0</v>
      </c>
      <c r="F57" s="388">
        <f t="shared" si="41"/>
        <v>0</v>
      </c>
      <c r="G57" s="388">
        <f t="shared" si="41"/>
        <v>0</v>
      </c>
      <c r="H57" s="357">
        <f t="shared" ref="H57:J60" si="44">H65*$S25</f>
        <v>0</v>
      </c>
      <c r="I57" s="357">
        <f t="shared" si="44"/>
        <v>0</v>
      </c>
      <c r="J57" s="357">
        <f t="shared" si="44"/>
        <v>0</v>
      </c>
      <c r="K57" s="388">
        <f t="shared" si="42"/>
        <v>0</v>
      </c>
      <c r="L57" s="388">
        <f t="shared" si="42"/>
        <v>0</v>
      </c>
      <c r="M57" s="388">
        <f t="shared" si="42"/>
        <v>0</v>
      </c>
      <c r="N57" s="357">
        <f t="shared" si="43"/>
        <v>0</v>
      </c>
      <c r="O57" s="357">
        <f t="shared" si="43"/>
        <v>0</v>
      </c>
      <c r="P57" s="357">
        <f t="shared" si="43"/>
        <v>0</v>
      </c>
      <c r="X57" s="335"/>
    </row>
    <row r="58" spans="1:29" x14ac:dyDescent="0.35">
      <c r="A58" s="329" t="s">
        <v>7</v>
      </c>
      <c r="B58" s="357">
        <f t="shared" si="40"/>
        <v>0</v>
      </c>
      <c r="C58" s="357">
        <f t="shared" si="40"/>
        <v>0</v>
      </c>
      <c r="D58" s="357">
        <f t="shared" si="40"/>
        <v>0</v>
      </c>
      <c r="E58" s="388">
        <f t="shared" si="41"/>
        <v>0</v>
      </c>
      <c r="F58" s="388">
        <f t="shared" si="41"/>
        <v>0</v>
      </c>
      <c r="G58" s="388">
        <f t="shared" si="41"/>
        <v>0</v>
      </c>
      <c r="H58" s="357">
        <f t="shared" si="44"/>
        <v>0</v>
      </c>
      <c r="I58" s="357">
        <f t="shared" si="44"/>
        <v>0</v>
      </c>
      <c r="J58" s="357">
        <f t="shared" si="44"/>
        <v>0</v>
      </c>
      <c r="K58" s="388">
        <f t="shared" si="42"/>
        <v>0</v>
      </c>
      <c r="L58" s="388">
        <f t="shared" si="42"/>
        <v>0</v>
      </c>
      <c r="M58" s="388">
        <f t="shared" si="42"/>
        <v>0</v>
      </c>
      <c r="N58" s="357">
        <f t="shared" si="43"/>
        <v>0</v>
      </c>
      <c r="O58" s="357">
        <f t="shared" si="43"/>
        <v>0</v>
      </c>
      <c r="P58" s="357">
        <f t="shared" si="43"/>
        <v>0</v>
      </c>
      <c r="X58" s="335"/>
    </row>
    <row r="59" spans="1:29" ht="12.5" x14ac:dyDescent="0.35">
      <c r="A59" s="329" t="s">
        <v>8</v>
      </c>
      <c r="B59" s="357">
        <f t="shared" si="40"/>
        <v>0</v>
      </c>
      <c r="C59" s="357">
        <f t="shared" si="40"/>
        <v>0</v>
      </c>
      <c r="D59" s="357">
        <f t="shared" si="40"/>
        <v>0</v>
      </c>
      <c r="E59" s="388">
        <f t="shared" si="41"/>
        <v>0</v>
      </c>
      <c r="F59" s="388">
        <f t="shared" si="41"/>
        <v>0</v>
      </c>
      <c r="G59" s="388">
        <f t="shared" si="41"/>
        <v>0</v>
      </c>
      <c r="H59" s="357">
        <f t="shared" si="44"/>
        <v>0</v>
      </c>
      <c r="I59" s="357">
        <f t="shared" si="44"/>
        <v>0</v>
      </c>
      <c r="J59" s="357">
        <f t="shared" si="44"/>
        <v>0</v>
      </c>
      <c r="K59" s="388">
        <f t="shared" si="42"/>
        <v>0</v>
      </c>
      <c r="L59" s="388">
        <f t="shared" si="42"/>
        <v>0</v>
      </c>
      <c r="M59" s="388">
        <f t="shared" si="42"/>
        <v>0</v>
      </c>
      <c r="N59" s="357">
        <f t="shared" si="43"/>
        <v>0</v>
      </c>
      <c r="O59" s="357">
        <f t="shared" si="43"/>
        <v>0</v>
      </c>
      <c r="P59" s="357">
        <f t="shared" si="43"/>
        <v>0</v>
      </c>
      <c r="S59" s="335"/>
      <c r="X59" s="335"/>
    </row>
    <row r="60" spans="1:29" ht="12.5" x14ac:dyDescent="0.35">
      <c r="A60" s="329" t="s">
        <v>36</v>
      </c>
      <c r="B60" s="357">
        <f t="shared" si="40"/>
        <v>0</v>
      </c>
      <c r="C60" s="357">
        <f t="shared" si="40"/>
        <v>0</v>
      </c>
      <c r="D60" s="357">
        <f t="shared" si="40"/>
        <v>0</v>
      </c>
      <c r="E60" s="388">
        <f t="shared" si="41"/>
        <v>0</v>
      </c>
      <c r="F60" s="388">
        <f t="shared" si="41"/>
        <v>0</v>
      </c>
      <c r="G60" s="388">
        <f t="shared" si="41"/>
        <v>0</v>
      </c>
      <c r="H60" s="357">
        <f t="shared" si="44"/>
        <v>0</v>
      </c>
      <c r="I60" s="357">
        <f t="shared" si="44"/>
        <v>0</v>
      </c>
      <c r="J60" s="357">
        <f t="shared" si="44"/>
        <v>0</v>
      </c>
      <c r="K60" s="388">
        <f t="shared" si="42"/>
        <v>0</v>
      </c>
      <c r="L60" s="388">
        <f t="shared" si="42"/>
        <v>0</v>
      </c>
      <c r="M60" s="388">
        <f t="shared" si="42"/>
        <v>0</v>
      </c>
      <c r="N60" s="357">
        <f t="shared" si="43"/>
        <v>0</v>
      </c>
      <c r="O60" s="357">
        <f t="shared" si="43"/>
        <v>0</v>
      </c>
      <c r="P60" s="357">
        <f t="shared" si="43"/>
        <v>0</v>
      </c>
      <c r="S60" s="335"/>
      <c r="X60" s="335"/>
    </row>
    <row r="61" spans="1:29" s="336" customFormat="1" x14ac:dyDescent="0.35">
      <c r="A61" s="335"/>
      <c r="B61" s="335"/>
      <c r="C61" s="335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</row>
    <row r="62" spans="1:29" x14ac:dyDescent="0.35">
      <c r="B62" s="363" t="s">
        <v>70</v>
      </c>
      <c r="C62" s="363"/>
      <c r="D62" s="363"/>
      <c r="E62" s="389" t="s">
        <v>55</v>
      </c>
      <c r="F62" s="389"/>
      <c r="G62" s="389"/>
      <c r="H62" s="363" t="s">
        <v>73</v>
      </c>
      <c r="I62" s="363"/>
      <c r="J62" s="363"/>
      <c r="K62" s="389" t="s">
        <v>71</v>
      </c>
      <c r="L62" s="389"/>
      <c r="M62" s="389"/>
      <c r="N62" s="363" t="s">
        <v>72</v>
      </c>
      <c r="O62" s="363"/>
      <c r="P62" s="363"/>
      <c r="S62" s="335"/>
      <c r="X62" s="335"/>
    </row>
    <row r="63" spans="1:29" ht="26" x14ac:dyDescent="0.35">
      <c r="A63" s="148" t="s">
        <v>39</v>
      </c>
      <c r="B63" s="148" t="s">
        <v>18</v>
      </c>
      <c r="C63" s="148" t="s">
        <v>19</v>
      </c>
      <c r="D63" s="148" t="s">
        <v>20</v>
      </c>
      <c r="E63" s="390" t="s">
        <v>18</v>
      </c>
      <c r="F63" s="390" t="s">
        <v>19</v>
      </c>
      <c r="G63" s="390" t="s">
        <v>20</v>
      </c>
      <c r="H63" s="148" t="s">
        <v>18</v>
      </c>
      <c r="I63" s="148" t="s">
        <v>19</v>
      </c>
      <c r="J63" s="148" t="s">
        <v>20</v>
      </c>
      <c r="K63" s="390" t="s">
        <v>18</v>
      </c>
      <c r="L63" s="390" t="s">
        <v>19</v>
      </c>
      <c r="M63" s="390" t="s">
        <v>20</v>
      </c>
      <c r="N63" s="148" t="s">
        <v>18</v>
      </c>
      <c r="O63" s="148" t="s">
        <v>19</v>
      </c>
      <c r="P63" s="148" t="s">
        <v>20</v>
      </c>
      <c r="S63" s="335"/>
      <c r="X63" s="335"/>
    </row>
    <row r="64" spans="1:29" ht="12.5" x14ac:dyDescent="0.35">
      <c r="A64" s="149" t="s">
        <v>5</v>
      </c>
      <c r="B64" s="391"/>
      <c r="C64" s="391"/>
      <c r="D64" s="391"/>
      <c r="E64" s="392"/>
      <c r="F64" s="392"/>
      <c r="G64" s="392"/>
      <c r="H64" s="176"/>
      <c r="I64" s="176"/>
      <c r="J64" s="176"/>
      <c r="K64" s="222"/>
      <c r="L64" s="222"/>
      <c r="M64" s="222"/>
      <c r="N64" s="176"/>
      <c r="O64" s="176"/>
      <c r="P64" s="176"/>
      <c r="S64" s="335"/>
      <c r="X64" s="335"/>
    </row>
    <row r="65" spans="1:33" ht="12.5" x14ac:dyDescent="0.35">
      <c r="A65" s="149" t="s">
        <v>6</v>
      </c>
      <c r="B65" s="391"/>
      <c r="C65" s="391"/>
      <c r="D65" s="391"/>
      <c r="E65" s="392"/>
      <c r="F65" s="392"/>
      <c r="G65" s="392"/>
      <c r="H65" s="391"/>
      <c r="I65" s="391"/>
      <c r="J65" s="391"/>
      <c r="K65" s="392"/>
      <c r="L65" s="392"/>
      <c r="M65" s="392"/>
      <c r="N65" s="391"/>
      <c r="O65" s="391"/>
      <c r="P65" s="391"/>
      <c r="S65" s="335"/>
      <c r="X65" s="335"/>
    </row>
    <row r="66" spans="1:33" ht="12.5" x14ac:dyDescent="0.35">
      <c r="A66" s="149" t="s">
        <v>7</v>
      </c>
      <c r="B66" s="391"/>
      <c r="C66" s="391"/>
      <c r="D66" s="391"/>
      <c r="E66" s="392"/>
      <c r="F66" s="392"/>
      <c r="G66" s="392"/>
      <c r="H66" s="391"/>
      <c r="I66" s="391"/>
      <c r="J66" s="391"/>
      <c r="K66" s="392"/>
      <c r="L66" s="392"/>
      <c r="M66" s="392"/>
      <c r="N66" s="391"/>
      <c r="O66" s="391"/>
      <c r="P66" s="391"/>
      <c r="S66" s="335"/>
      <c r="X66" s="335"/>
    </row>
    <row r="67" spans="1:33" x14ac:dyDescent="0.35">
      <c r="A67" s="149" t="s">
        <v>8</v>
      </c>
      <c r="B67" s="391"/>
      <c r="C67" s="391"/>
      <c r="D67" s="391"/>
      <c r="E67" s="392"/>
      <c r="F67" s="392"/>
      <c r="G67" s="392"/>
      <c r="H67" s="391"/>
      <c r="I67" s="391"/>
      <c r="J67" s="391"/>
      <c r="K67" s="392"/>
      <c r="L67" s="392"/>
      <c r="M67" s="392"/>
      <c r="N67" s="391"/>
      <c r="O67" s="391"/>
      <c r="P67" s="391"/>
    </row>
    <row r="68" spans="1:33" x14ac:dyDescent="0.35">
      <c r="A68" s="149" t="s">
        <v>36</v>
      </c>
      <c r="B68" s="391"/>
      <c r="C68" s="391"/>
      <c r="D68" s="391"/>
      <c r="E68" s="392"/>
      <c r="F68" s="392"/>
      <c r="G68" s="392"/>
      <c r="H68" s="391"/>
      <c r="I68" s="391"/>
      <c r="J68" s="391"/>
      <c r="K68" s="392"/>
      <c r="L68" s="392"/>
      <c r="M68" s="392"/>
      <c r="N68" s="391"/>
      <c r="O68" s="391"/>
      <c r="P68" s="391"/>
    </row>
    <row r="70" spans="1:33" ht="25" x14ac:dyDescent="0.35">
      <c r="A70" s="334" t="s">
        <v>86</v>
      </c>
      <c r="B70" s="334"/>
      <c r="C70" s="334"/>
      <c r="D70" s="334"/>
      <c r="E70" s="334"/>
      <c r="F70" s="334"/>
      <c r="G70" s="334"/>
      <c r="H70" s="334"/>
      <c r="I70" s="334"/>
      <c r="J70" s="334"/>
      <c r="K70" s="334"/>
      <c r="L70" s="334"/>
      <c r="M70" s="334"/>
      <c r="N70" s="334"/>
      <c r="O70" s="334"/>
      <c r="P70" s="334"/>
      <c r="Q70" s="334"/>
      <c r="R70" s="334"/>
      <c r="S70" s="334"/>
      <c r="T70" s="334"/>
      <c r="U70" s="334"/>
      <c r="V70" s="334"/>
      <c r="W70" s="334"/>
      <c r="X70" s="334"/>
      <c r="Y70" s="334"/>
      <c r="Z70" s="334"/>
      <c r="AA70" s="334"/>
      <c r="AB70" s="334"/>
      <c r="AC70" s="334"/>
      <c r="AD70" s="334"/>
      <c r="AE70" s="334"/>
      <c r="AF70" s="334"/>
      <c r="AG70" s="334"/>
    </row>
    <row r="71" spans="1:33" ht="19" x14ac:dyDescent="0.35">
      <c r="A71" s="332"/>
      <c r="B71" s="332"/>
      <c r="C71" s="332"/>
      <c r="D71" s="332"/>
      <c r="E71" s="332"/>
      <c r="F71" s="332"/>
      <c r="G71" s="332"/>
      <c r="H71" s="332"/>
      <c r="I71" s="332"/>
      <c r="J71" s="332"/>
      <c r="K71" s="332"/>
      <c r="L71" s="332"/>
      <c r="M71" s="332"/>
      <c r="N71" s="332"/>
      <c r="O71" s="332"/>
      <c r="P71" s="332"/>
      <c r="Q71" s="332"/>
      <c r="R71" s="332"/>
      <c r="S71" s="332"/>
      <c r="T71" s="332"/>
      <c r="U71" s="332"/>
      <c r="V71" s="332"/>
      <c r="W71" s="332"/>
      <c r="X71" s="332"/>
      <c r="Y71" s="332"/>
      <c r="Z71" s="332"/>
      <c r="AA71" s="332"/>
      <c r="AB71" s="332"/>
      <c r="AC71" s="332"/>
    </row>
    <row r="72" spans="1:33" s="393" customFormat="1" ht="15.5" x14ac:dyDescent="0.35">
      <c r="B72" s="394" t="s">
        <v>70</v>
      </c>
      <c r="C72" s="394"/>
      <c r="D72" s="394"/>
      <c r="E72" s="394"/>
      <c r="F72" s="394"/>
      <c r="G72" s="394"/>
      <c r="H72" s="394"/>
      <c r="I72" s="394"/>
      <c r="J72" s="394"/>
      <c r="K72" s="394"/>
      <c r="M72" s="394" t="s">
        <v>55</v>
      </c>
      <c r="N72" s="394"/>
      <c r="O72" s="394"/>
      <c r="P72" s="394"/>
      <c r="Q72" s="394"/>
      <c r="R72" s="394"/>
      <c r="S72" s="394"/>
      <c r="T72" s="394"/>
      <c r="U72" s="394"/>
      <c r="V72" s="394"/>
      <c r="X72" s="394" t="s">
        <v>73</v>
      </c>
      <c r="Y72" s="394"/>
      <c r="Z72" s="394"/>
      <c r="AA72" s="394"/>
      <c r="AB72" s="394"/>
      <c r="AC72" s="394"/>
      <c r="AD72" s="394"/>
      <c r="AE72" s="394"/>
      <c r="AF72" s="394"/>
      <c r="AG72" s="394"/>
    </row>
    <row r="73" spans="1:33" s="336" customFormat="1" ht="13" customHeight="1" x14ac:dyDescent="0.35">
      <c r="B73" s="363" t="s">
        <v>5</v>
      </c>
      <c r="C73" s="363"/>
      <c r="D73" s="363" t="s">
        <v>6</v>
      </c>
      <c r="E73" s="363"/>
      <c r="F73" s="363" t="s">
        <v>7</v>
      </c>
      <c r="G73" s="363"/>
      <c r="H73" s="363" t="s">
        <v>8</v>
      </c>
      <c r="I73" s="363"/>
      <c r="J73" s="363" t="s">
        <v>9</v>
      </c>
      <c r="K73" s="363"/>
      <c r="M73" s="363" t="s">
        <v>5</v>
      </c>
      <c r="N73" s="363"/>
      <c r="O73" s="363" t="s">
        <v>6</v>
      </c>
      <c r="P73" s="363"/>
      <c r="Q73" s="363" t="s">
        <v>7</v>
      </c>
      <c r="R73" s="363"/>
      <c r="S73" s="363" t="s">
        <v>8</v>
      </c>
      <c r="T73" s="363"/>
      <c r="U73" s="363" t="s">
        <v>9</v>
      </c>
      <c r="V73" s="363"/>
      <c r="X73" s="363" t="s">
        <v>5</v>
      </c>
      <c r="Y73" s="363"/>
      <c r="Z73" s="363" t="s">
        <v>6</v>
      </c>
      <c r="AA73" s="363"/>
      <c r="AB73" s="363" t="s">
        <v>7</v>
      </c>
      <c r="AC73" s="363"/>
      <c r="AD73" s="363" t="s">
        <v>8</v>
      </c>
      <c r="AE73" s="363"/>
      <c r="AF73" s="363" t="s">
        <v>9</v>
      </c>
      <c r="AG73" s="363"/>
    </row>
    <row r="74" spans="1:33" ht="12.5" x14ac:dyDescent="0.35">
      <c r="B74" s="149" t="s">
        <v>24</v>
      </c>
      <c r="C74" s="149" t="s">
        <v>43</v>
      </c>
      <c r="D74" s="149" t="s">
        <v>24</v>
      </c>
      <c r="E74" s="149" t="s">
        <v>43</v>
      </c>
      <c r="F74" s="149" t="s">
        <v>24</v>
      </c>
      <c r="G74" s="149" t="s">
        <v>43</v>
      </c>
      <c r="H74" s="149" t="s">
        <v>24</v>
      </c>
      <c r="I74" s="149" t="s">
        <v>43</v>
      </c>
      <c r="J74" s="149" t="s">
        <v>24</v>
      </c>
      <c r="K74" s="149" t="s">
        <v>43</v>
      </c>
      <c r="M74" s="149" t="s">
        <v>24</v>
      </c>
      <c r="N74" s="149" t="s">
        <v>43</v>
      </c>
      <c r="O74" s="149" t="s">
        <v>24</v>
      </c>
      <c r="P74" s="149" t="s">
        <v>43</v>
      </c>
      <c r="Q74" s="149" t="s">
        <v>24</v>
      </c>
      <c r="R74" s="149" t="s">
        <v>43</v>
      </c>
      <c r="S74" s="149" t="s">
        <v>24</v>
      </c>
      <c r="T74" s="149" t="s">
        <v>43</v>
      </c>
      <c r="U74" s="149" t="s">
        <v>24</v>
      </c>
      <c r="V74" s="149" t="s">
        <v>43</v>
      </c>
      <c r="X74" s="149" t="s">
        <v>24</v>
      </c>
      <c r="Y74" s="149" t="s">
        <v>43</v>
      </c>
      <c r="Z74" s="149" t="s">
        <v>24</v>
      </c>
      <c r="AA74" s="149" t="s">
        <v>43</v>
      </c>
      <c r="AB74" s="149" t="s">
        <v>24</v>
      </c>
      <c r="AC74" s="149" t="s">
        <v>43</v>
      </c>
      <c r="AD74" s="149" t="s">
        <v>24</v>
      </c>
      <c r="AE74" s="149" t="s">
        <v>43</v>
      </c>
      <c r="AF74" s="149" t="s">
        <v>24</v>
      </c>
      <c r="AG74" s="149" t="s">
        <v>43</v>
      </c>
    </row>
    <row r="75" spans="1:33" x14ac:dyDescent="0.35">
      <c r="A75" s="335">
        <v>1</v>
      </c>
      <c r="B75" s="149"/>
      <c r="C75" s="149"/>
      <c r="D75" s="148"/>
      <c r="E75" s="149"/>
      <c r="F75" s="149"/>
      <c r="G75" s="149"/>
      <c r="H75" s="149"/>
      <c r="I75" s="148"/>
      <c r="J75" s="149"/>
      <c r="K75" s="149"/>
      <c r="M75" s="149"/>
      <c r="N75" s="149"/>
      <c r="O75" s="148"/>
      <c r="P75" s="149"/>
      <c r="Q75" s="149"/>
      <c r="R75" s="149"/>
      <c r="S75" s="149"/>
      <c r="T75" s="148"/>
      <c r="U75" s="149"/>
      <c r="V75" s="149"/>
      <c r="X75" s="148"/>
      <c r="Y75" s="149"/>
      <c r="Z75" s="149"/>
      <c r="AA75" s="148"/>
      <c r="AB75" s="149"/>
      <c r="AC75" s="149"/>
      <c r="AD75" s="149"/>
      <c r="AE75" s="149"/>
      <c r="AF75" s="148"/>
      <c r="AG75" s="149"/>
    </row>
    <row r="76" spans="1:33" x14ac:dyDescent="0.35">
      <c r="A76" s="335">
        <v>2</v>
      </c>
      <c r="B76" s="149"/>
      <c r="C76" s="149"/>
      <c r="D76" s="148"/>
      <c r="E76" s="149"/>
      <c r="F76" s="149"/>
      <c r="G76" s="149"/>
      <c r="H76" s="149"/>
      <c r="I76" s="148"/>
      <c r="J76" s="149"/>
      <c r="K76" s="149"/>
      <c r="M76" s="149"/>
      <c r="N76" s="149"/>
      <c r="O76" s="148"/>
      <c r="P76" s="149"/>
      <c r="Q76" s="149"/>
      <c r="R76" s="149"/>
      <c r="S76" s="149"/>
      <c r="T76" s="148"/>
      <c r="U76" s="149"/>
      <c r="V76" s="149"/>
      <c r="X76" s="148"/>
      <c r="Y76" s="149"/>
      <c r="Z76" s="149"/>
      <c r="AA76" s="148"/>
      <c r="AB76" s="149"/>
      <c r="AC76" s="149"/>
      <c r="AD76" s="149"/>
      <c r="AE76" s="149"/>
      <c r="AF76" s="148"/>
      <c r="AG76" s="149"/>
    </row>
    <row r="77" spans="1:33" x14ac:dyDescent="0.35">
      <c r="A77" s="335">
        <v>3</v>
      </c>
      <c r="B77" s="149"/>
      <c r="C77" s="149"/>
      <c r="D77" s="148"/>
      <c r="E77" s="149"/>
      <c r="F77" s="149"/>
      <c r="G77" s="149"/>
      <c r="H77" s="149"/>
      <c r="I77" s="148"/>
      <c r="J77" s="149"/>
      <c r="K77" s="149"/>
      <c r="M77" s="149"/>
      <c r="N77" s="149"/>
      <c r="O77" s="148"/>
      <c r="P77" s="149"/>
      <c r="Q77" s="149"/>
      <c r="R77" s="149"/>
      <c r="S77" s="149"/>
      <c r="T77" s="148"/>
      <c r="U77" s="149"/>
      <c r="V77" s="149"/>
      <c r="X77" s="148"/>
      <c r="Y77" s="149"/>
      <c r="Z77" s="149"/>
      <c r="AA77" s="148"/>
      <c r="AB77" s="149"/>
      <c r="AC77" s="149"/>
      <c r="AD77" s="149"/>
      <c r="AE77" s="149"/>
      <c r="AF77" s="148"/>
      <c r="AG77" s="149"/>
    </row>
    <row r="78" spans="1:33" x14ac:dyDescent="0.35">
      <c r="A78" s="335">
        <v>4</v>
      </c>
      <c r="B78" s="149"/>
      <c r="C78" s="149"/>
      <c r="D78" s="148"/>
      <c r="E78" s="149"/>
      <c r="F78" s="149"/>
      <c r="G78" s="149"/>
      <c r="H78" s="149"/>
      <c r="I78" s="148"/>
      <c r="J78" s="149"/>
      <c r="K78" s="149"/>
      <c r="M78" s="149"/>
      <c r="N78" s="149"/>
      <c r="O78" s="148"/>
      <c r="P78" s="149"/>
      <c r="Q78" s="149"/>
      <c r="R78" s="149"/>
      <c r="S78" s="149"/>
      <c r="T78" s="148"/>
      <c r="U78" s="149"/>
      <c r="V78" s="149"/>
      <c r="X78" s="148"/>
      <c r="Y78" s="149"/>
      <c r="Z78" s="149"/>
      <c r="AA78" s="148"/>
      <c r="AB78" s="149"/>
      <c r="AC78" s="149"/>
      <c r="AD78" s="149"/>
      <c r="AE78" s="149"/>
      <c r="AF78" s="148"/>
      <c r="AG78" s="149"/>
    </row>
    <row r="79" spans="1:33" x14ac:dyDescent="0.35">
      <c r="A79" s="335">
        <v>5</v>
      </c>
      <c r="B79" s="149"/>
      <c r="C79" s="149"/>
      <c r="D79" s="148"/>
      <c r="E79" s="149"/>
      <c r="F79" s="149"/>
      <c r="G79" s="149"/>
      <c r="H79" s="149"/>
      <c r="I79" s="148"/>
      <c r="J79" s="149"/>
      <c r="K79" s="149"/>
      <c r="M79" s="149"/>
      <c r="N79" s="149"/>
      <c r="O79" s="148"/>
      <c r="P79" s="149"/>
      <c r="Q79" s="149"/>
      <c r="R79" s="149"/>
      <c r="S79" s="149"/>
      <c r="T79" s="148"/>
      <c r="U79" s="149"/>
      <c r="V79" s="149"/>
      <c r="X79" s="148"/>
      <c r="Y79" s="149"/>
      <c r="Z79" s="149"/>
      <c r="AA79" s="148"/>
      <c r="AB79" s="149"/>
      <c r="AC79" s="149"/>
      <c r="AD79" s="149"/>
      <c r="AE79" s="149"/>
      <c r="AF79" s="148"/>
      <c r="AG79" s="149"/>
    </row>
    <row r="80" spans="1:33" x14ac:dyDescent="0.35">
      <c r="A80" s="335">
        <v>6</v>
      </c>
      <c r="B80" s="149"/>
      <c r="C80" s="149"/>
      <c r="D80" s="148"/>
      <c r="E80" s="149"/>
      <c r="F80" s="149"/>
      <c r="G80" s="149"/>
      <c r="H80" s="149"/>
      <c r="I80" s="148"/>
      <c r="J80" s="149"/>
      <c r="K80" s="149"/>
      <c r="M80" s="149"/>
      <c r="N80" s="149"/>
      <c r="O80" s="148"/>
      <c r="P80" s="149"/>
      <c r="Q80" s="149"/>
      <c r="R80" s="149"/>
      <c r="S80" s="149"/>
      <c r="T80" s="148"/>
      <c r="U80" s="149"/>
      <c r="V80" s="149"/>
      <c r="X80" s="148"/>
      <c r="Y80" s="149"/>
      <c r="Z80" s="149"/>
      <c r="AA80" s="148"/>
      <c r="AB80" s="149"/>
      <c r="AC80" s="149"/>
      <c r="AD80" s="149"/>
      <c r="AE80" s="149"/>
      <c r="AF80" s="148"/>
      <c r="AG80" s="149"/>
    </row>
    <row r="81" spans="1:33" x14ac:dyDescent="0.35">
      <c r="A81" s="335">
        <v>7</v>
      </c>
      <c r="B81" s="149"/>
      <c r="C81" s="149"/>
      <c r="D81" s="148"/>
      <c r="E81" s="149"/>
      <c r="F81" s="149"/>
      <c r="G81" s="149"/>
      <c r="H81" s="149"/>
      <c r="I81" s="148"/>
      <c r="J81" s="149"/>
      <c r="K81" s="149"/>
      <c r="M81" s="149"/>
      <c r="N81" s="149"/>
      <c r="O81" s="148"/>
      <c r="P81" s="149"/>
      <c r="Q81" s="149"/>
      <c r="R81" s="149"/>
      <c r="S81" s="149"/>
      <c r="T81" s="148"/>
      <c r="U81" s="149"/>
      <c r="V81" s="149"/>
      <c r="X81" s="148"/>
      <c r="Y81" s="149"/>
      <c r="Z81" s="149"/>
      <c r="AA81" s="148"/>
      <c r="AB81" s="149"/>
      <c r="AC81" s="149"/>
      <c r="AD81" s="149"/>
      <c r="AE81" s="149"/>
      <c r="AF81" s="148"/>
      <c r="AG81" s="149"/>
    </row>
    <row r="82" spans="1:33" x14ac:dyDescent="0.35">
      <c r="A82" s="335">
        <v>8</v>
      </c>
      <c r="B82" s="149"/>
      <c r="C82" s="149"/>
      <c r="D82" s="148"/>
      <c r="E82" s="149"/>
      <c r="F82" s="149"/>
      <c r="G82" s="149"/>
      <c r="H82" s="149"/>
      <c r="I82" s="148"/>
      <c r="J82" s="149"/>
      <c r="K82" s="149"/>
      <c r="M82" s="149"/>
      <c r="N82" s="149"/>
      <c r="O82" s="148"/>
      <c r="P82" s="149"/>
      <c r="Q82" s="149"/>
      <c r="R82" s="149"/>
      <c r="S82" s="149"/>
      <c r="T82" s="148"/>
      <c r="U82" s="149"/>
      <c r="V82" s="149"/>
      <c r="X82" s="148"/>
      <c r="Y82" s="149"/>
      <c r="Z82" s="149"/>
      <c r="AA82" s="148"/>
      <c r="AB82" s="149"/>
      <c r="AC82" s="149"/>
      <c r="AD82" s="149"/>
      <c r="AE82" s="149"/>
      <c r="AF82" s="148"/>
      <c r="AG82" s="149"/>
    </row>
    <row r="83" spans="1:33" x14ac:dyDescent="0.35">
      <c r="A83" s="335">
        <v>9</v>
      </c>
      <c r="B83" s="149"/>
      <c r="C83" s="149"/>
      <c r="D83" s="148"/>
      <c r="E83" s="149"/>
      <c r="F83" s="149"/>
      <c r="G83" s="149"/>
      <c r="H83" s="149"/>
      <c r="I83" s="148"/>
      <c r="J83" s="149"/>
      <c r="K83" s="149"/>
      <c r="M83" s="149"/>
      <c r="N83" s="149"/>
      <c r="O83" s="148"/>
      <c r="P83" s="149"/>
      <c r="Q83" s="149"/>
      <c r="R83" s="149"/>
      <c r="S83" s="149"/>
      <c r="T83" s="148"/>
      <c r="U83" s="149"/>
      <c r="V83" s="149"/>
      <c r="X83" s="148"/>
      <c r="Y83" s="149"/>
      <c r="Z83" s="149"/>
      <c r="AA83" s="148"/>
      <c r="AB83" s="149"/>
      <c r="AC83" s="149"/>
      <c r="AD83" s="149"/>
      <c r="AE83" s="149"/>
      <c r="AF83" s="148"/>
      <c r="AG83" s="149"/>
    </row>
    <row r="84" spans="1:33" x14ac:dyDescent="0.35">
      <c r="A84" s="335">
        <v>10</v>
      </c>
      <c r="B84" s="149"/>
      <c r="C84" s="149"/>
      <c r="D84" s="148"/>
      <c r="E84" s="149"/>
      <c r="F84" s="149"/>
      <c r="G84" s="149"/>
      <c r="H84" s="149"/>
      <c r="I84" s="148"/>
      <c r="J84" s="149"/>
      <c r="K84" s="149"/>
      <c r="M84" s="149"/>
      <c r="N84" s="149"/>
      <c r="O84" s="148"/>
      <c r="P84" s="149"/>
      <c r="Q84" s="149"/>
      <c r="R84" s="149"/>
      <c r="S84" s="149"/>
      <c r="T84" s="148"/>
      <c r="U84" s="149"/>
      <c r="V84" s="149"/>
      <c r="X84" s="148"/>
      <c r="Y84" s="149"/>
      <c r="Z84" s="149"/>
      <c r="AA84" s="148"/>
      <c r="AB84" s="149"/>
      <c r="AC84" s="149"/>
      <c r="AD84" s="149"/>
      <c r="AE84" s="149"/>
      <c r="AF84" s="148"/>
      <c r="AG84" s="149"/>
    </row>
    <row r="85" spans="1:33" x14ac:dyDescent="0.35">
      <c r="A85" s="335">
        <v>11</v>
      </c>
      <c r="B85" s="149"/>
      <c r="C85" s="149"/>
      <c r="D85" s="148"/>
      <c r="E85" s="149"/>
      <c r="F85" s="149"/>
      <c r="G85" s="149"/>
      <c r="H85" s="149"/>
      <c r="I85" s="148"/>
      <c r="J85" s="149"/>
      <c r="K85" s="149"/>
      <c r="M85" s="149"/>
      <c r="N85" s="149"/>
      <c r="O85" s="148"/>
      <c r="P85" s="149"/>
      <c r="Q85" s="149"/>
      <c r="R85" s="149"/>
      <c r="S85" s="149"/>
      <c r="T85" s="148"/>
      <c r="U85" s="149"/>
      <c r="V85" s="149"/>
      <c r="X85" s="148"/>
      <c r="Y85" s="149"/>
      <c r="Z85" s="149"/>
      <c r="AA85" s="148"/>
      <c r="AB85" s="149"/>
      <c r="AC85" s="149"/>
      <c r="AD85" s="149"/>
      <c r="AE85" s="149"/>
      <c r="AF85" s="148"/>
      <c r="AG85" s="149"/>
    </row>
    <row r="86" spans="1:33" x14ac:dyDescent="0.35">
      <c r="A86" s="335">
        <v>12</v>
      </c>
      <c r="B86" s="149"/>
      <c r="C86" s="149"/>
      <c r="D86" s="148"/>
      <c r="E86" s="149"/>
      <c r="F86" s="149"/>
      <c r="G86" s="149"/>
      <c r="H86" s="149"/>
      <c r="I86" s="148"/>
      <c r="J86" s="149"/>
      <c r="K86" s="149"/>
      <c r="M86" s="149"/>
      <c r="N86" s="149"/>
      <c r="O86" s="148"/>
      <c r="P86" s="149"/>
      <c r="Q86" s="149"/>
      <c r="R86" s="149"/>
      <c r="S86" s="149"/>
      <c r="T86" s="148"/>
      <c r="U86" s="149"/>
      <c r="V86" s="149"/>
      <c r="X86" s="148"/>
      <c r="Y86" s="149"/>
      <c r="Z86" s="149"/>
      <c r="AA86" s="148"/>
      <c r="AB86" s="149"/>
      <c r="AC86" s="149"/>
      <c r="AD86" s="149"/>
      <c r="AE86" s="149"/>
      <c r="AF86" s="148"/>
      <c r="AG86" s="149"/>
    </row>
    <row r="87" spans="1:33" x14ac:dyDescent="0.35">
      <c r="A87" s="335">
        <v>13</v>
      </c>
      <c r="B87" s="149"/>
      <c r="C87" s="149"/>
      <c r="D87" s="148"/>
      <c r="E87" s="149"/>
      <c r="F87" s="149"/>
      <c r="G87" s="149"/>
      <c r="H87" s="149"/>
      <c r="I87" s="148"/>
      <c r="J87" s="149"/>
      <c r="K87" s="149"/>
      <c r="M87" s="149"/>
      <c r="N87" s="149"/>
      <c r="O87" s="148"/>
      <c r="P87" s="149"/>
      <c r="Q87" s="149"/>
      <c r="R87" s="149"/>
      <c r="S87" s="149"/>
      <c r="T87" s="148"/>
      <c r="U87" s="149"/>
      <c r="V87" s="149"/>
      <c r="X87" s="148"/>
      <c r="Y87" s="149"/>
      <c r="Z87" s="149"/>
      <c r="AA87" s="148"/>
      <c r="AB87" s="149"/>
      <c r="AC87" s="149"/>
      <c r="AD87" s="149"/>
      <c r="AE87" s="149"/>
      <c r="AF87" s="148"/>
      <c r="AG87" s="149"/>
    </row>
    <row r="88" spans="1:33" x14ac:dyDescent="0.35">
      <c r="A88" s="335">
        <v>14</v>
      </c>
      <c r="B88" s="149"/>
      <c r="C88" s="149"/>
      <c r="D88" s="148"/>
      <c r="E88" s="149"/>
      <c r="F88" s="149"/>
      <c r="G88" s="149"/>
      <c r="H88" s="149"/>
      <c r="I88" s="148"/>
      <c r="J88" s="149"/>
      <c r="K88" s="149"/>
      <c r="M88" s="149"/>
      <c r="N88" s="149"/>
      <c r="O88" s="148"/>
      <c r="P88" s="149"/>
      <c r="Q88" s="149"/>
      <c r="R88" s="149"/>
      <c r="S88" s="149"/>
      <c r="T88" s="148"/>
      <c r="U88" s="149"/>
      <c r="V88" s="149"/>
      <c r="X88" s="148"/>
      <c r="Y88" s="149"/>
      <c r="Z88" s="149"/>
      <c r="AA88" s="148"/>
      <c r="AB88" s="149"/>
      <c r="AC88" s="149"/>
      <c r="AD88" s="149"/>
      <c r="AE88" s="149"/>
      <c r="AF88" s="148"/>
      <c r="AG88" s="149"/>
    </row>
    <row r="89" spans="1:33" x14ac:dyDescent="0.35">
      <c r="A89" s="335">
        <v>15</v>
      </c>
      <c r="B89" s="149"/>
      <c r="C89" s="149"/>
      <c r="D89" s="148"/>
      <c r="E89" s="149"/>
      <c r="F89" s="149"/>
      <c r="G89" s="149"/>
      <c r="H89" s="149"/>
      <c r="I89" s="148"/>
      <c r="J89" s="149"/>
      <c r="K89" s="149"/>
      <c r="M89" s="149"/>
      <c r="N89" s="149"/>
      <c r="O89" s="148"/>
      <c r="P89" s="149"/>
      <c r="Q89" s="149"/>
      <c r="R89" s="149"/>
      <c r="S89" s="149"/>
      <c r="T89" s="148"/>
      <c r="U89" s="149"/>
      <c r="V89" s="149"/>
      <c r="X89" s="148"/>
      <c r="Y89" s="149"/>
      <c r="Z89" s="149"/>
      <c r="AA89" s="148"/>
      <c r="AB89" s="149"/>
      <c r="AC89" s="149"/>
      <c r="AD89" s="149"/>
      <c r="AE89" s="149"/>
      <c r="AF89" s="148"/>
      <c r="AG89" s="149"/>
    </row>
    <row r="90" spans="1:33" x14ac:dyDescent="0.35">
      <c r="A90" s="335">
        <v>16</v>
      </c>
      <c r="B90" s="149"/>
      <c r="C90" s="149"/>
      <c r="D90" s="148"/>
      <c r="E90" s="149"/>
      <c r="F90" s="149"/>
      <c r="G90" s="149"/>
      <c r="H90" s="149"/>
      <c r="I90" s="148"/>
      <c r="J90" s="149"/>
      <c r="K90" s="149"/>
      <c r="M90" s="149"/>
      <c r="N90" s="149"/>
      <c r="O90" s="148"/>
      <c r="P90" s="149"/>
      <c r="Q90" s="149"/>
      <c r="R90" s="149"/>
      <c r="S90" s="149"/>
      <c r="T90" s="148"/>
      <c r="U90" s="149"/>
      <c r="V90" s="149"/>
      <c r="X90" s="148"/>
      <c r="Y90" s="149"/>
      <c r="Z90" s="149"/>
      <c r="AA90" s="148"/>
      <c r="AB90" s="149"/>
      <c r="AC90" s="149"/>
      <c r="AD90" s="149"/>
      <c r="AE90" s="149"/>
      <c r="AF90" s="148"/>
      <c r="AG90" s="149"/>
    </row>
    <row r="91" spans="1:33" x14ac:dyDescent="0.35">
      <c r="A91" s="335">
        <v>17</v>
      </c>
      <c r="B91" s="149"/>
      <c r="C91" s="149"/>
      <c r="D91" s="148"/>
      <c r="E91" s="149"/>
      <c r="F91" s="149"/>
      <c r="G91" s="149"/>
      <c r="H91" s="149"/>
      <c r="I91" s="148"/>
      <c r="J91" s="149"/>
      <c r="K91" s="149"/>
      <c r="M91" s="149"/>
      <c r="N91" s="149"/>
      <c r="O91" s="148"/>
      <c r="P91" s="149"/>
      <c r="Q91" s="149"/>
      <c r="R91" s="149"/>
      <c r="S91" s="149"/>
      <c r="T91" s="148"/>
      <c r="U91" s="149"/>
      <c r="V91" s="149"/>
      <c r="X91" s="148"/>
      <c r="Y91" s="149"/>
      <c r="Z91" s="149"/>
      <c r="AA91" s="148"/>
      <c r="AB91" s="149"/>
      <c r="AC91" s="149"/>
      <c r="AD91" s="149"/>
      <c r="AE91" s="149"/>
      <c r="AF91" s="148"/>
      <c r="AG91" s="149"/>
    </row>
    <row r="92" spans="1:33" x14ac:dyDescent="0.35">
      <c r="A92" s="335">
        <v>18</v>
      </c>
      <c r="B92" s="149"/>
      <c r="C92" s="149"/>
      <c r="D92" s="148"/>
      <c r="E92" s="149"/>
      <c r="F92" s="149"/>
      <c r="G92" s="149"/>
      <c r="H92" s="149"/>
      <c r="I92" s="148"/>
      <c r="J92" s="149"/>
      <c r="K92" s="149"/>
      <c r="M92" s="149"/>
      <c r="N92" s="149"/>
      <c r="O92" s="148"/>
      <c r="P92" s="149"/>
      <c r="Q92" s="149"/>
      <c r="R92" s="149"/>
      <c r="S92" s="149"/>
      <c r="T92" s="148"/>
      <c r="U92" s="149"/>
      <c r="V92" s="149"/>
      <c r="X92" s="148"/>
      <c r="Y92" s="149"/>
      <c r="Z92" s="149"/>
      <c r="AA92" s="148"/>
      <c r="AB92" s="149"/>
      <c r="AC92" s="149"/>
      <c r="AD92" s="149"/>
      <c r="AE92" s="149"/>
      <c r="AF92" s="148"/>
      <c r="AG92" s="149"/>
    </row>
    <row r="93" spans="1:33" x14ac:dyDescent="0.35">
      <c r="A93" s="335">
        <v>19</v>
      </c>
      <c r="B93" s="149"/>
      <c r="C93" s="149"/>
      <c r="D93" s="148"/>
      <c r="E93" s="149"/>
      <c r="F93" s="149"/>
      <c r="G93" s="149"/>
      <c r="H93" s="149"/>
      <c r="I93" s="148"/>
      <c r="J93" s="149"/>
      <c r="K93" s="149"/>
      <c r="M93" s="149"/>
      <c r="N93" s="149"/>
      <c r="O93" s="148"/>
      <c r="P93" s="149"/>
      <c r="Q93" s="149"/>
      <c r="R93" s="149"/>
      <c r="S93" s="149"/>
      <c r="T93" s="148"/>
      <c r="U93" s="149"/>
      <c r="V93" s="149"/>
      <c r="X93" s="148"/>
      <c r="Y93" s="149"/>
      <c r="Z93" s="149"/>
      <c r="AA93" s="148"/>
      <c r="AB93" s="149"/>
      <c r="AC93" s="149"/>
      <c r="AD93" s="149"/>
      <c r="AE93" s="149"/>
      <c r="AF93" s="148"/>
      <c r="AG93" s="149"/>
    </row>
    <row r="94" spans="1:33" x14ac:dyDescent="0.35">
      <c r="A94" s="335">
        <v>20</v>
      </c>
      <c r="B94" s="149"/>
      <c r="C94" s="149"/>
      <c r="D94" s="148"/>
      <c r="E94" s="149"/>
      <c r="F94" s="149"/>
      <c r="G94" s="149"/>
      <c r="H94" s="149"/>
      <c r="I94" s="148"/>
      <c r="J94" s="149"/>
      <c r="K94" s="149"/>
      <c r="M94" s="149"/>
      <c r="N94" s="149"/>
      <c r="O94" s="148"/>
      <c r="P94" s="149"/>
      <c r="Q94" s="149"/>
      <c r="R94" s="149"/>
      <c r="S94" s="149"/>
      <c r="T94" s="148"/>
      <c r="U94" s="149"/>
      <c r="V94" s="149"/>
      <c r="X94" s="148"/>
      <c r="Y94" s="149"/>
      <c r="Z94" s="149"/>
      <c r="AA94" s="148"/>
      <c r="AB94" s="149"/>
      <c r="AC94" s="149"/>
      <c r="AD94" s="149"/>
      <c r="AE94" s="149"/>
      <c r="AF94" s="148"/>
      <c r="AG94" s="149"/>
    </row>
    <row r="95" spans="1:33" x14ac:dyDescent="0.35">
      <c r="A95" s="335">
        <v>21</v>
      </c>
      <c r="B95" s="149"/>
      <c r="C95" s="149"/>
      <c r="D95" s="148"/>
      <c r="E95" s="149"/>
      <c r="F95" s="149"/>
      <c r="G95" s="149"/>
      <c r="H95" s="149"/>
      <c r="I95" s="148"/>
      <c r="J95" s="149"/>
      <c r="K95" s="149"/>
      <c r="M95" s="149"/>
      <c r="N95" s="149"/>
      <c r="O95" s="148"/>
      <c r="P95" s="149"/>
      <c r="Q95" s="149"/>
      <c r="R95" s="149"/>
      <c r="S95" s="149"/>
      <c r="T95" s="148"/>
      <c r="U95" s="149"/>
      <c r="V95" s="149"/>
      <c r="X95" s="148"/>
      <c r="Y95" s="149"/>
      <c r="Z95" s="149"/>
      <c r="AA95" s="148"/>
      <c r="AB95" s="149"/>
      <c r="AC95" s="149"/>
      <c r="AD95" s="149"/>
      <c r="AE95" s="149"/>
      <c r="AF95" s="148"/>
      <c r="AG95" s="149"/>
    </row>
    <row r="96" spans="1:33" x14ac:dyDescent="0.35">
      <c r="A96" s="335">
        <v>22</v>
      </c>
      <c r="B96" s="149"/>
      <c r="C96" s="149"/>
      <c r="D96" s="148"/>
      <c r="E96" s="149"/>
      <c r="F96" s="149"/>
      <c r="G96" s="149"/>
      <c r="H96" s="149"/>
      <c r="I96" s="148"/>
      <c r="J96" s="149"/>
      <c r="K96" s="149"/>
      <c r="M96" s="149"/>
      <c r="N96" s="149"/>
      <c r="O96" s="148"/>
      <c r="P96" s="149"/>
      <c r="Q96" s="149"/>
      <c r="R96" s="149"/>
      <c r="S96" s="149"/>
      <c r="T96" s="148"/>
      <c r="U96" s="149"/>
      <c r="V96" s="149"/>
      <c r="X96" s="148"/>
      <c r="Y96" s="149"/>
      <c r="Z96" s="149"/>
      <c r="AA96" s="148"/>
      <c r="AB96" s="149"/>
      <c r="AC96" s="149"/>
      <c r="AD96" s="149"/>
      <c r="AE96" s="149"/>
      <c r="AF96" s="148"/>
      <c r="AG96" s="149"/>
    </row>
    <row r="97" spans="1:33" x14ac:dyDescent="0.35">
      <c r="A97" s="335">
        <v>23</v>
      </c>
      <c r="B97" s="149"/>
      <c r="C97" s="149"/>
      <c r="D97" s="148"/>
      <c r="E97" s="149"/>
      <c r="F97" s="149"/>
      <c r="G97" s="149"/>
      <c r="H97" s="149"/>
      <c r="I97" s="148"/>
      <c r="J97" s="149"/>
      <c r="K97" s="149"/>
      <c r="M97" s="149"/>
      <c r="N97" s="149"/>
      <c r="O97" s="148"/>
      <c r="P97" s="149"/>
      <c r="Q97" s="149"/>
      <c r="R97" s="149"/>
      <c r="S97" s="149"/>
      <c r="T97" s="148"/>
      <c r="U97" s="149"/>
      <c r="V97" s="149"/>
      <c r="X97" s="148"/>
      <c r="Y97" s="149"/>
      <c r="Z97" s="149"/>
      <c r="AA97" s="148"/>
      <c r="AB97" s="149"/>
      <c r="AC97" s="149"/>
      <c r="AD97" s="149"/>
      <c r="AE97" s="149"/>
      <c r="AF97" s="148"/>
      <c r="AG97" s="149"/>
    </row>
    <row r="98" spans="1:33" x14ac:dyDescent="0.35">
      <c r="A98" s="335">
        <v>24</v>
      </c>
      <c r="B98" s="149"/>
      <c r="C98" s="149"/>
      <c r="D98" s="148"/>
      <c r="E98" s="149"/>
      <c r="F98" s="149"/>
      <c r="G98" s="149"/>
      <c r="H98" s="149"/>
      <c r="I98" s="148"/>
      <c r="J98" s="149"/>
      <c r="K98" s="149"/>
      <c r="M98" s="149"/>
      <c r="N98" s="149"/>
      <c r="O98" s="148"/>
      <c r="P98" s="149"/>
      <c r="Q98" s="149"/>
      <c r="R98" s="149"/>
      <c r="S98" s="149"/>
      <c r="T98" s="148"/>
      <c r="U98" s="149"/>
      <c r="V98" s="149"/>
      <c r="X98" s="148"/>
      <c r="Y98" s="149"/>
      <c r="Z98" s="149"/>
      <c r="AA98" s="148"/>
      <c r="AB98" s="149"/>
      <c r="AC98" s="149"/>
      <c r="AD98" s="149"/>
      <c r="AE98" s="149"/>
      <c r="AF98" s="148"/>
      <c r="AG98" s="149"/>
    </row>
    <row r="99" spans="1:33" x14ac:dyDescent="0.35">
      <c r="A99" s="335">
        <v>25</v>
      </c>
      <c r="B99" s="149"/>
      <c r="C99" s="149"/>
      <c r="D99" s="148"/>
      <c r="E99" s="149"/>
      <c r="F99" s="149"/>
      <c r="G99" s="149"/>
      <c r="H99" s="149"/>
      <c r="I99" s="148"/>
      <c r="J99" s="149"/>
      <c r="K99" s="149"/>
      <c r="M99" s="149"/>
      <c r="N99" s="149"/>
      <c r="O99" s="148"/>
      <c r="P99" s="149"/>
      <c r="Q99" s="149"/>
      <c r="R99" s="149"/>
      <c r="S99" s="149"/>
      <c r="T99" s="148"/>
      <c r="U99" s="149"/>
      <c r="V99" s="149"/>
      <c r="X99" s="148"/>
      <c r="Y99" s="149"/>
      <c r="Z99" s="149"/>
      <c r="AA99" s="148"/>
      <c r="AB99" s="149"/>
      <c r="AC99" s="149"/>
      <c r="AD99" s="149"/>
      <c r="AE99" s="149"/>
      <c r="AF99" s="148"/>
      <c r="AG99" s="149"/>
    </row>
    <row r="100" spans="1:33" x14ac:dyDescent="0.35">
      <c r="A100" s="335">
        <v>26</v>
      </c>
      <c r="B100" s="149"/>
      <c r="C100" s="149"/>
      <c r="D100" s="148"/>
      <c r="E100" s="149"/>
      <c r="F100" s="149"/>
      <c r="G100" s="149"/>
      <c r="H100" s="149"/>
      <c r="I100" s="148"/>
      <c r="J100" s="149"/>
      <c r="K100" s="149"/>
      <c r="M100" s="149"/>
      <c r="N100" s="149"/>
      <c r="O100" s="148"/>
      <c r="P100" s="149"/>
      <c r="Q100" s="149"/>
      <c r="R100" s="149"/>
      <c r="S100" s="149"/>
      <c r="T100" s="148"/>
      <c r="U100" s="149"/>
      <c r="V100" s="149"/>
      <c r="X100" s="148"/>
      <c r="Y100" s="149"/>
      <c r="Z100" s="149"/>
      <c r="AA100" s="148"/>
      <c r="AB100" s="149"/>
      <c r="AC100" s="149"/>
      <c r="AD100" s="149"/>
      <c r="AE100" s="149"/>
      <c r="AF100" s="148"/>
      <c r="AG100" s="149"/>
    </row>
    <row r="101" spans="1:33" x14ac:dyDescent="0.35">
      <c r="A101" s="335">
        <v>27</v>
      </c>
      <c r="B101" s="149"/>
      <c r="C101" s="149"/>
      <c r="D101" s="148"/>
      <c r="E101" s="149"/>
      <c r="F101" s="149"/>
      <c r="G101" s="149"/>
      <c r="H101" s="149"/>
      <c r="I101" s="148"/>
      <c r="J101" s="149"/>
      <c r="K101" s="149"/>
      <c r="M101" s="149"/>
      <c r="N101" s="149"/>
      <c r="O101" s="148"/>
      <c r="P101" s="149"/>
      <c r="Q101" s="149"/>
      <c r="R101" s="149"/>
      <c r="S101" s="149"/>
      <c r="T101" s="148"/>
      <c r="U101" s="149"/>
      <c r="V101" s="149"/>
      <c r="X101" s="148"/>
      <c r="Y101" s="149"/>
      <c r="Z101" s="149"/>
      <c r="AA101" s="148"/>
      <c r="AB101" s="149"/>
      <c r="AC101" s="149"/>
      <c r="AD101" s="149"/>
      <c r="AE101" s="149"/>
      <c r="AF101" s="148"/>
      <c r="AG101" s="149"/>
    </row>
    <row r="102" spans="1:33" x14ac:dyDescent="0.35">
      <c r="A102" s="335">
        <v>28</v>
      </c>
      <c r="B102" s="149"/>
      <c r="C102" s="149"/>
      <c r="D102" s="148"/>
      <c r="E102" s="149"/>
      <c r="F102" s="149"/>
      <c r="G102" s="149"/>
      <c r="H102" s="149"/>
      <c r="I102" s="148"/>
      <c r="J102" s="149"/>
      <c r="K102" s="149"/>
      <c r="M102" s="149"/>
      <c r="N102" s="149"/>
      <c r="O102" s="148"/>
      <c r="P102" s="149"/>
      <c r="Q102" s="149"/>
      <c r="R102" s="149"/>
      <c r="S102" s="149"/>
      <c r="T102" s="148"/>
      <c r="U102" s="149"/>
      <c r="V102" s="149"/>
      <c r="X102" s="148"/>
      <c r="Y102" s="149"/>
      <c r="Z102" s="149"/>
      <c r="AA102" s="148"/>
      <c r="AB102" s="149"/>
      <c r="AC102" s="149"/>
      <c r="AD102" s="149"/>
      <c r="AE102" s="149"/>
      <c r="AF102" s="148"/>
      <c r="AG102" s="149"/>
    </row>
    <row r="103" spans="1:33" x14ac:dyDescent="0.35">
      <c r="A103" s="335">
        <v>29</v>
      </c>
      <c r="B103" s="149"/>
      <c r="C103" s="149"/>
      <c r="D103" s="148"/>
      <c r="E103" s="149"/>
      <c r="F103" s="149"/>
      <c r="G103" s="149"/>
      <c r="H103" s="149"/>
      <c r="I103" s="148"/>
      <c r="J103" s="149"/>
      <c r="K103" s="149"/>
      <c r="M103" s="149"/>
      <c r="N103" s="149"/>
      <c r="O103" s="148"/>
      <c r="P103" s="149"/>
      <c r="Q103" s="149"/>
      <c r="R103" s="149"/>
      <c r="S103" s="149"/>
      <c r="T103" s="148"/>
      <c r="U103" s="149"/>
      <c r="V103" s="149"/>
      <c r="X103" s="148"/>
      <c r="Y103" s="149"/>
      <c r="Z103" s="149"/>
      <c r="AA103" s="148"/>
      <c r="AB103" s="149"/>
      <c r="AC103" s="149"/>
      <c r="AD103" s="149"/>
      <c r="AE103" s="149"/>
      <c r="AF103" s="148"/>
      <c r="AG103" s="149"/>
    </row>
    <row r="104" spans="1:33" x14ac:dyDescent="0.35">
      <c r="A104" s="335">
        <v>30</v>
      </c>
      <c r="B104" s="149"/>
      <c r="C104" s="149"/>
      <c r="D104" s="148"/>
      <c r="E104" s="149"/>
      <c r="F104" s="149"/>
      <c r="G104" s="149"/>
      <c r="H104" s="149"/>
      <c r="I104" s="148"/>
      <c r="J104" s="149"/>
      <c r="K104" s="149"/>
      <c r="M104" s="149"/>
      <c r="N104" s="149"/>
      <c r="O104" s="148"/>
      <c r="P104" s="149"/>
      <c r="Q104" s="149"/>
      <c r="R104" s="149"/>
      <c r="S104" s="149"/>
      <c r="T104" s="148"/>
      <c r="U104" s="149"/>
      <c r="V104" s="149"/>
      <c r="X104" s="148"/>
      <c r="Y104" s="149"/>
      <c r="Z104" s="149"/>
      <c r="AA104" s="148"/>
      <c r="AB104" s="149"/>
      <c r="AC104" s="149"/>
      <c r="AD104" s="149"/>
      <c r="AE104" s="149"/>
      <c r="AF104" s="148"/>
      <c r="AG104" s="149"/>
    </row>
    <row r="105" spans="1:33" x14ac:dyDescent="0.35">
      <c r="A105" s="335">
        <v>31</v>
      </c>
      <c r="B105" s="149"/>
      <c r="C105" s="149"/>
      <c r="D105" s="148"/>
      <c r="E105" s="149"/>
      <c r="F105" s="149"/>
      <c r="G105" s="149"/>
      <c r="H105" s="149"/>
      <c r="I105" s="148"/>
      <c r="J105" s="149"/>
      <c r="K105" s="149"/>
      <c r="M105" s="149"/>
      <c r="N105" s="149"/>
      <c r="O105" s="148"/>
      <c r="P105" s="149"/>
      <c r="Q105" s="149"/>
      <c r="R105" s="149"/>
      <c r="S105" s="149"/>
      <c r="T105" s="148"/>
      <c r="U105" s="149"/>
      <c r="V105" s="149"/>
      <c r="X105" s="148"/>
      <c r="Y105" s="149"/>
      <c r="Z105" s="149"/>
      <c r="AA105" s="148"/>
      <c r="AB105" s="149"/>
      <c r="AC105" s="149"/>
      <c r="AD105" s="149"/>
      <c r="AE105" s="149"/>
      <c r="AF105" s="148"/>
      <c r="AG105" s="149"/>
    </row>
    <row r="106" spans="1:33" ht="24" customHeight="1" x14ac:dyDescent="0.35">
      <c r="B106" s="395">
        <f>SUM(B75:B105)</f>
        <v>0</v>
      </c>
      <c r="C106" s="395">
        <f t="shared" ref="C106:K106" si="45">SUM(C75:C105)</f>
        <v>0</v>
      </c>
      <c r="D106" s="395">
        <f t="shared" si="45"/>
        <v>0</v>
      </c>
      <c r="E106" s="395">
        <f t="shared" si="45"/>
        <v>0</v>
      </c>
      <c r="F106" s="395">
        <f t="shared" si="45"/>
        <v>0</v>
      </c>
      <c r="G106" s="395">
        <f t="shared" si="45"/>
        <v>0</v>
      </c>
      <c r="H106" s="395">
        <f t="shared" si="45"/>
        <v>0</v>
      </c>
      <c r="I106" s="395">
        <f t="shared" si="45"/>
        <v>0</v>
      </c>
      <c r="J106" s="395">
        <f t="shared" si="45"/>
        <v>0</v>
      </c>
      <c r="K106" s="395">
        <f t="shared" si="45"/>
        <v>0</v>
      </c>
      <c r="M106" s="395">
        <f t="shared" ref="M106:V106" si="46">SUM(M75:M105)</f>
        <v>0</v>
      </c>
      <c r="N106" s="395">
        <f t="shared" si="46"/>
        <v>0</v>
      </c>
      <c r="O106" s="395">
        <f t="shared" si="46"/>
        <v>0</v>
      </c>
      <c r="P106" s="395">
        <f t="shared" si="46"/>
        <v>0</v>
      </c>
      <c r="Q106" s="395">
        <f t="shared" si="46"/>
        <v>0</v>
      </c>
      <c r="R106" s="395">
        <f t="shared" si="46"/>
        <v>0</v>
      </c>
      <c r="S106" s="395">
        <f t="shared" si="46"/>
        <v>0</v>
      </c>
      <c r="T106" s="395">
        <f t="shared" si="46"/>
        <v>0</v>
      </c>
      <c r="U106" s="395">
        <f t="shared" si="46"/>
        <v>0</v>
      </c>
      <c r="V106" s="395">
        <f t="shared" si="46"/>
        <v>0</v>
      </c>
      <c r="X106" s="395">
        <f>SUM(Y75:Y105)</f>
        <v>0</v>
      </c>
      <c r="Y106" s="395">
        <f>SUM(Z75:Z105)</f>
        <v>0</v>
      </c>
      <c r="Z106" s="395">
        <f>SUM(AA75:AA105)</f>
        <v>0</v>
      </c>
      <c r="AA106" s="395">
        <f>SUM(AB75:AB105)</f>
        <v>0</v>
      </c>
      <c r="AB106" s="395">
        <f>SUM(AC75:AC105)</f>
        <v>0</v>
      </c>
      <c r="AC106" s="395">
        <f>SUM(AD75:AD105)</f>
        <v>0</v>
      </c>
      <c r="AD106" s="395">
        <f>SUM(AE75:AE105)</f>
        <v>0</v>
      </c>
      <c r="AE106" s="395">
        <f>SUM(AF75:AF105)</f>
        <v>0</v>
      </c>
      <c r="AF106" s="395">
        <f>SUM(AG75:AG105)</f>
        <v>0</v>
      </c>
      <c r="AG106" s="395">
        <f>SUM(AH75:AH105)</f>
        <v>0</v>
      </c>
    </row>
    <row r="107" spans="1:33" s="406" customFormat="1" ht="23.5" customHeight="1" x14ac:dyDescent="0.35">
      <c r="B107" s="405">
        <f>B106-B24</f>
        <v>0</v>
      </c>
      <c r="C107" s="405">
        <f>C106-C24</f>
        <v>0</v>
      </c>
      <c r="D107" s="405">
        <f>D106-B25</f>
        <v>0</v>
      </c>
      <c r="E107" s="405">
        <f>E106-C25</f>
        <v>0</v>
      </c>
      <c r="F107" s="405">
        <f>F106-B26</f>
        <v>0</v>
      </c>
      <c r="G107" s="405">
        <f>G106-C26</f>
        <v>0</v>
      </c>
      <c r="H107" s="405">
        <f>H106-B27</f>
        <v>0</v>
      </c>
      <c r="I107" s="405">
        <f>I106-C27</f>
        <v>0</v>
      </c>
      <c r="J107" s="405">
        <f>J106-B28</f>
        <v>0</v>
      </c>
      <c r="K107" s="405">
        <f>K106-C28</f>
        <v>0</v>
      </c>
      <c r="M107" s="405">
        <f>M106-G24</f>
        <v>0</v>
      </c>
      <c r="N107" s="405">
        <f>N106-H24</f>
        <v>0</v>
      </c>
      <c r="O107" s="405">
        <f>O106-G25</f>
        <v>0</v>
      </c>
      <c r="P107" s="405">
        <f>P106-H25</f>
        <v>0</v>
      </c>
      <c r="Q107" s="405">
        <f>Q106-G26</f>
        <v>0</v>
      </c>
      <c r="R107" s="405">
        <f>R106-H26</f>
        <v>0</v>
      </c>
      <c r="S107" s="405">
        <f>S106-G27</f>
        <v>0</v>
      </c>
      <c r="T107" s="405">
        <f>T106-H27</f>
        <v>0</v>
      </c>
      <c r="U107" s="405">
        <f>U106-G28</f>
        <v>0</v>
      </c>
      <c r="V107" s="405">
        <f>V106-H28</f>
        <v>0</v>
      </c>
      <c r="X107" s="405">
        <f>X106-L24</f>
        <v>0</v>
      </c>
      <c r="Y107" s="405">
        <f>Y106-M24</f>
        <v>0</v>
      </c>
      <c r="Z107" s="405">
        <f>Z106-L25</f>
        <v>0</v>
      </c>
      <c r="AA107" s="405">
        <f>AA106-M25</f>
        <v>0</v>
      </c>
      <c r="AB107" s="405">
        <f>AB106-L26</f>
        <v>0</v>
      </c>
      <c r="AC107" s="405">
        <f>AC106-M26</f>
        <v>0</v>
      </c>
      <c r="AD107" s="405">
        <f>AD106-L27</f>
        <v>0</v>
      </c>
      <c r="AE107" s="405">
        <f>AE106-M27</f>
        <v>0</v>
      </c>
      <c r="AF107" s="405">
        <f>AF106-L28</f>
        <v>0</v>
      </c>
      <c r="AG107" s="405">
        <f>AG106-M28</f>
        <v>0</v>
      </c>
    </row>
    <row r="109" spans="1:33" s="393" customFormat="1" ht="15.5" x14ac:dyDescent="0.35">
      <c r="B109" s="394" t="s">
        <v>81</v>
      </c>
      <c r="C109" s="394"/>
      <c r="D109" s="394"/>
      <c r="E109" s="394"/>
      <c r="F109" s="394"/>
      <c r="G109" s="394"/>
      <c r="H109" s="394"/>
      <c r="I109" s="394"/>
      <c r="J109" s="394"/>
      <c r="K109" s="394"/>
      <c r="M109" s="396" t="s">
        <v>57</v>
      </c>
      <c r="N109" s="397"/>
      <c r="O109" s="397"/>
      <c r="P109" s="397"/>
      <c r="Q109" s="397"/>
      <c r="R109" s="397"/>
      <c r="S109" s="397"/>
      <c r="T109" s="397"/>
      <c r="U109" s="397"/>
      <c r="V109" s="398"/>
    </row>
    <row r="110" spans="1:33" ht="13" customHeight="1" x14ac:dyDescent="0.35">
      <c r="A110" s="217"/>
      <c r="B110" s="363" t="s">
        <v>5</v>
      </c>
      <c r="C110" s="363"/>
      <c r="D110" s="363" t="s">
        <v>6</v>
      </c>
      <c r="E110" s="363"/>
      <c r="F110" s="363" t="s">
        <v>7</v>
      </c>
      <c r="G110" s="363"/>
      <c r="H110" s="363" t="s">
        <v>8</v>
      </c>
      <c r="I110" s="363"/>
      <c r="J110" s="363" t="s">
        <v>9</v>
      </c>
      <c r="K110" s="363"/>
      <c r="M110" s="363" t="s">
        <v>5</v>
      </c>
      <c r="N110" s="363"/>
      <c r="O110" s="363" t="s">
        <v>6</v>
      </c>
      <c r="P110" s="363"/>
      <c r="Q110" s="363" t="s">
        <v>7</v>
      </c>
      <c r="R110" s="363"/>
      <c r="S110" s="363" t="s">
        <v>8</v>
      </c>
      <c r="T110" s="363"/>
      <c r="U110" s="363" t="s">
        <v>9</v>
      </c>
      <c r="V110" s="363"/>
    </row>
    <row r="111" spans="1:33" x14ac:dyDescent="0.35">
      <c r="A111" s="217"/>
      <c r="B111" s="149" t="s">
        <v>24</v>
      </c>
      <c r="C111" s="149" t="s">
        <v>43</v>
      </c>
      <c r="D111" s="149" t="s">
        <v>24</v>
      </c>
      <c r="E111" s="149" t="s">
        <v>43</v>
      </c>
      <c r="F111" s="149" t="s">
        <v>24</v>
      </c>
      <c r="G111" s="149" t="s">
        <v>43</v>
      </c>
      <c r="H111" s="149" t="s">
        <v>24</v>
      </c>
      <c r="I111" s="149" t="s">
        <v>43</v>
      </c>
      <c r="J111" s="149" t="s">
        <v>24</v>
      </c>
      <c r="K111" s="149" t="s">
        <v>43</v>
      </c>
      <c r="M111" s="149" t="s">
        <v>24</v>
      </c>
      <c r="N111" s="149" t="s">
        <v>43</v>
      </c>
      <c r="O111" s="149" t="s">
        <v>24</v>
      </c>
      <c r="P111" s="149" t="s">
        <v>43</v>
      </c>
      <c r="Q111" s="149" t="s">
        <v>24</v>
      </c>
      <c r="R111" s="149" t="s">
        <v>43</v>
      </c>
      <c r="S111" s="149" t="s">
        <v>24</v>
      </c>
      <c r="T111" s="149" t="s">
        <v>43</v>
      </c>
      <c r="U111" s="149" t="s">
        <v>24</v>
      </c>
      <c r="V111" s="149" t="s">
        <v>43</v>
      </c>
    </row>
    <row r="112" spans="1:33" x14ac:dyDescent="0.35">
      <c r="A112" s="217">
        <v>1</v>
      </c>
      <c r="B112" s="149"/>
      <c r="C112" s="149"/>
      <c r="D112" s="148"/>
      <c r="E112" s="149"/>
      <c r="F112" s="149"/>
      <c r="G112" s="149"/>
      <c r="H112" s="149"/>
      <c r="I112" s="148"/>
      <c r="J112" s="149"/>
      <c r="K112" s="149"/>
      <c r="M112" s="149"/>
      <c r="N112" s="149"/>
      <c r="O112" s="148"/>
      <c r="P112" s="149"/>
      <c r="Q112" s="149"/>
      <c r="R112" s="149"/>
      <c r="S112" s="149"/>
      <c r="T112" s="148"/>
      <c r="U112" s="149"/>
      <c r="V112" s="149"/>
    </row>
    <row r="113" spans="1:22" x14ac:dyDescent="0.35">
      <c r="A113" s="217">
        <v>2</v>
      </c>
      <c r="B113" s="149"/>
      <c r="C113" s="149"/>
      <c r="D113" s="148"/>
      <c r="E113" s="149"/>
      <c r="F113" s="149"/>
      <c r="G113" s="149"/>
      <c r="H113" s="149"/>
      <c r="I113" s="148"/>
      <c r="J113" s="149"/>
      <c r="K113" s="149"/>
      <c r="M113" s="149"/>
      <c r="N113" s="149"/>
      <c r="O113" s="148"/>
      <c r="P113" s="149"/>
      <c r="Q113" s="149"/>
      <c r="R113" s="149"/>
      <c r="S113" s="149"/>
      <c r="T113" s="148"/>
      <c r="U113" s="149"/>
      <c r="V113" s="149"/>
    </row>
    <row r="114" spans="1:22" x14ac:dyDescent="0.35">
      <c r="A114" s="217">
        <v>3</v>
      </c>
      <c r="B114" s="149"/>
      <c r="C114" s="149"/>
      <c r="D114" s="148"/>
      <c r="E114" s="149"/>
      <c r="F114" s="149"/>
      <c r="G114" s="149"/>
      <c r="H114" s="149"/>
      <c r="I114" s="148"/>
      <c r="J114" s="149"/>
      <c r="K114" s="149"/>
      <c r="M114" s="149"/>
      <c r="N114" s="149"/>
      <c r="O114" s="148"/>
      <c r="P114" s="149"/>
      <c r="Q114" s="149"/>
      <c r="R114" s="149"/>
      <c r="S114" s="149"/>
      <c r="T114" s="148"/>
      <c r="U114" s="149"/>
      <c r="V114" s="149"/>
    </row>
    <row r="115" spans="1:22" x14ac:dyDescent="0.35">
      <c r="A115" s="217">
        <v>4</v>
      </c>
      <c r="B115" s="149"/>
      <c r="C115" s="149"/>
      <c r="D115" s="148"/>
      <c r="E115" s="149"/>
      <c r="F115" s="149"/>
      <c r="G115" s="149"/>
      <c r="H115" s="149"/>
      <c r="I115" s="148"/>
      <c r="J115" s="149"/>
      <c r="K115" s="149"/>
      <c r="M115" s="149"/>
      <c r="N115" s="149"/>
      <c r="O115" s="148"/>
      <c r="P115" s="149"/>
      <c r="Q115" s="149"/>
      <c r="R115" s="149"/>
      <c r="S115" s="149"/>
      <c r="T115" s="148"/>
      <c r="U115" s="149"/>
      <c r="V115" s="149"/>
    </row>
    <row r="116" spans="1:22" x14ac:dyDescent="0.35">
      <c r="A116" s="217">
        <v>5</v>
      </c>
      <c r="B116" s="149"/>
      <c r="C116" s="149"/>
      <c r="D116" s="148"/>
      <c r="E116" s="149"/>
      <c r="F116" s="149"/>
      <c r="G116" s="149"/>
      <c r="H116" s="149"/>
      <c r="I116" s="148"/>
      <c r="J116" s="149"/>
      <c r="K116" s="149"/>
      <c r="M116" s="149"/>
      <c r="N116" s="149"/>
      <c r="O116" s="148"/>
      <c r="P116" s="149"/>
      <c r="Q116" s="149"/>
      <c r="R116" s="149"/>
      <c r="S116" s="149"/>
      <c r="T116" s="148"/>
      <c r="U116" s="149"/>
      <c r="V116" s="149"/>
    </row>
    <row r="117" spans="1:22" x14ac:dyDescent="0.35">
      <c r="A117" s="217">
        <v>6</v>
      </c>
      <c r="B117" s="149"/>
      <c r="C117" s="149"/>
      <c r="D117" s="148"/>
      <c r="E117" s="149"/>
      <c r="F117" s="149"/>
      <c r="G117" s="149"/>
      <c r="H117" s="149"/>
      <c r="I117" s="148"/>
      <c r="J117" s="149"/>
      <c r="K117" s="149"/>
      <c r="M117" s="149"/>
      <c r="N117" s="149"/>
      <c r="O117" s="148"/>
      <c r="P117" s="149"/>
      <c r="Q117" s="149"/>
      <c r="R117" s="149"/>
      <c r="S117" s="149"/>
      <c r="T117" s="148"/>
      <c r="U117" s="149"/>
      <c r="V117" s="149"/>
    </row>
    <row r="118" spans="1:22" x14ac:dyDescent="0.35">
      <c r="A118" s="217">
        <v>7</v>
      </c>
      <c r="B118" s="149"/>
      <c r="C118" s="149"/>
      <c r="D118" s="148"/>
      <c r="E118" s="149"/>
      <c r="F118" s="149"/>
      <c r="G118" s="149"/>
      <c r="H118" s="149"/>
      <c r="I118" s="148"/>
      <c r="J118" s="149"/>
      <c r="K118" s="149"/>
      <c r="M118" s="149"/>
      <c r="N118" s="149"/>
      <c r="O118" s="148"/>
      <c r="P118" s="149"/>
      <c r="Q118" s="149"/>
      <c r="R118" s="149"/>
      <c r="S118" s="149"/>
      <c r="T118" s="148"/>
      <c r="U118" s="149"/>
      <c r="V118" s="149"/>
    </row>
    <row r="119" spans="1:22" x14ac:dyDescent="0.35">
      <c r="A119" s="217">
        <v>8</v>
      </c>
      <c r="B119" s="149"/>
      <c r="C119" s="149"/>
      <c r="D119" s="148"/>
      <c r="E119" s="149"/>
      <c r="F119" s="149"/>
      <c r="G119" s="149"/>
      <c r="H119" s="149"/>
      <c r="I119" s="148"/>
      <c r="J119" s="149"/>
      <c r="K119" s="149"/>
      <c r="M119" s="149"/>
      <c r="N119" s="149"/>
      <c r="O119" s="148"/>
      <c r="P119" s="149"/>
      <c r="Q119" s="149"/>
      <c r="R119" s="149"/>
      <c r="S119" s="149"/>
      <c r="T119" s="148"/>
      <c r="U119" s="149"/>
      <c r="V119" s="149"/>
    </row>
    <row r="120" spans="1:22" x14ac:dyDescent="0.35">
      <c r="A120" s="217">
        <v>9</v>
      </c>
      <c r="B120" s="149"/>
      <c r="C120" s="149"/>
      <c r="D120" s="148"/>
      <c r="E120" s="149"/>
      <c r="F120" s="149"/>
      <c r="G120" s="149"/>
      <c r="H120" s="149"/>
      <c r="I120" s="148"/>
      <c r="J120" s="149"/>
      <c r="K120" s="149"/>
      <c r="M120" s="149"/>
      <c r="N120" s="149"/>
      <c r="O120" s="148"/>
      <c r="P120" s="149"/>
      <c r="Q120" s="149"/>
      <c r="R120" s="149"/>
      <c r="S120" s="149"/>
      <c r="T120" s="148"/>
      <c r="U120" s="149"/>
      <c r="V120" s="149"/>
    </row>
    <row r="121" spans="1:22" x14ac:dyDescent="0.35">
      <c r="A121" s="217">
        <v>10</v>
      </c>
      <c r="B121" s="149"/>
      <c r="C121" s="149"/>
      <c r="D121" s="148"/>
      <c r="E121" s="149"/>
      <c r="F121" s="149"/>
      <c r="G121" s="149"/>
      <c r="H121" s="149"/>
      <c r="I121" s="148"/>
      <c r="J121" s="149"/>
      <c r="K121" s="149"/>
      <c r="M121" s="149"/>
      <c r="N121" s="149"/>
      <c r="O121" s="148"/>
      <c r="P121" s="149"/>
      <c r="Q121" s="149"/>
      <c r="R121" s="149"/>
      <c r="S121" s="149"/>
      <c r="T121" s="148"/>
      <c r="U121" s="149"/>
      <c r="V121" s="149"/>
    </row>
    <row r="122" spans="1:22" x14ac:dyDescent="0.35">
      <c r="A122" s="217">
        <v>11</v>
      </c>
      <c r="B122" s="149"/>
      <c r="C122" s="149"/>
      <c r="D122" s="148"/>
      <c r="E122" s="149"/>
      <c r="F122" s="149"/>
      <c r="G122" s="149"/>
      <c r="H122" s="149"/>
      <c r="I122" s="148"/>
      <c r="J122" s="149"/>
      <c r="K122" s="149"/>
      <c r="M122" s="149"/>
      <c r="N122" s="149"/>
      <c r="O122" s="148"/>
      <c r="P122" s="149"/>
      <c r="Q122" s="149"/>
      <c r="R122" s="149"/>
      <c r="S122" s="149"/>
      <c r="T122" s="148"/>
      <c r="U122" s="149"/>
      <c r="V122" s="149"/>
    </row>
    <row r="123" spans="1:22" x14ac:dyDescent="0.35">
      <c r="A123" s="217">
        <v>12</v>
      </c>
      <c r="B123" s="149"/>
      <c r="C123" s="149"/>
      <c r="D123" s="148"/>
      <c r="E123" s="149"/>
      <c r="F123" s="149"/>
      <c r="G123" s="149"/>
      <c r="H123" s="149"/>
      <c r="I123" s="148"/>
      <c r="J123" s="149"/>
      <c r="K123" s="149"/>
      <c r="M123" s="149"/>
      <c r="N123" s="149"/>
      <c r="O123" s="148"/>
      <c r="P123" s="149"/>
      <c r="Q123" s="149"/>
      <c r="R123" s="149"/>
      <c r="S123" s="149"/>
      <c r="T123" s="148"/>
      <c r="U123" s="149"/>
      <c r="V123" s="149"/>
    </row>
    <row r="124" spans="1:22" x14ac:dyDescent="0.35">
      <c r="A124" s="217">
        <v>13</v>
      </c>
      <c r="B124" s="149"/>
      <c r="C124" s="149"/>
      <c r="D124" s="148"/>
      <c r="E124" s="149"/>
      <c r="F124" s="149"/>
      <c r="G124" s="149"/>
      <c r="H124" s="149"/>
      <c r="I124" s="148"/>
      <c r="J124" s="149"/>
      <c r="K124" s="149"/>
      <c r="M124" s="149"/>
      <c r="N124" s="149"/>
      <c r="O124" s="148"/>
      <c r="P124" s="149"/>
      <c r="Q124" s="149"/>
      <c r="R124" s="149"/>
      <c r="S124" s="149"/>
      <c r="T124" s="148"/>
      <c r="U124" s="149"/>
      <c r="V124" s="149"/>
    </row>
    <row r="125" spans="1:22" x14ac:dyDescent="0.35">
      <c r="A125" s="217">
        <v>14</v>
      </c>
      <c r="B125" s="149"/>
      <c r="C125" s="149"/>
      <c r="D125" s="148"/>
      <c r="E125" s="149"/>
      <c r="F125" s="149"/>
      <c r="G125" s="149"/>
      <c r="H125" s="149"/>
      <c r="I125" s="148"/>
      <c r="J125" s="149"/>
      <c r="K125" s="149"/>
      <c r="M125" s="149"/>
      <c r="N125" s="149"/>
      <c r="O125" s="148"/>
      <c r="P125" s="149"/>
      <c r="Q125" s="149"/>
      <c r="R125" s="149"/>
      <c r="S125" s="149"/>
      <c r="T125" s="148"/>
      <c r="U125" s="149"/>
      <c r="V125" s="149"/>
    </row>
    <row r="126" spans="1:22" x14ac:dyDescent="0.35">
      <c r="A126" s="217">
        <v>15</v>
      </c>
      <c r="B126" s="149"/>
      <c r="C126" s="149"/>
      <c r="D126" s="148"/>
      <c r="E126" s="149"/>
      <c r="F126" s="149"/>
      <c r="G126" s="149"/>
      <c r="H126" s="149"/>
      <c r="I126" s="148"/>
      <c r="J126" s="149"/>
      <c r="K126" s="149"/>
      <c r="M126" s="149"/>
      <c r="N126" s="149"/>
      <c r="O126" s="148"/>
      <c r="P126" s="149"/>
      <c r="Q126" s="149"/>
      <c r="R126" s="149"/>
      <c r="S126" s="149"/>
      <c r="T126" s="148"/>
      <c r="U126" s="149"/>
      <c r="V126" s="149"/>
    </row>
    <row r="127" spans="1:22" x14ac:dyDescent="0.35">
      <c r="A127" s="217">
        <v>16</v>
      </c>
      <c r="B127" s="149"/>
      <c r="C127" s="149"/>
      <c r="D127" s="148"/>
      <c r="E127" s="149"/>
      <c r="F127" s="149"/>
      <c r="G127" s="149"/>
      <c r="H127" s="149"/>
      <c r="I127" s="148"/>
      <c r="J127" s="149"/>
      <c r="K127" s="149"/>
      <c r="M127" s="149"/>
      <c r="N127" s="149"/>
      <c r="O127" s="148"/>
      <c r="P127" s="149"/>
      <c r="Q127" s="149"/>
      <c r="R127" s="149"/>
      <c r="S127" s="149"/>
      <c r="T127" s="148"/>
      <c r="U127" s="149"/>
      <c r="V127" s="149"/>
    </row>
    <row r="128" spans="1:22" x14ac:dyDescent="0.35">
      <c r="A128" s="217">
        <v>17</v>
      </c>
      <c r="B128" s="149"/>
      <c r="C128" s="149"/>
      <c r="D128" s="148"/>
      <c r="E128" s="149"/>
      <c r="F128" s="149"/>
      <c r="G128" s="149"/>
      <c r="H128" s="149"/>
      <c r="I128" s="148"/>
      <c r="J128" s="149"/>
      <c r="K128" s="149"/>
      <c r="M128" s="149"/>
      <c r="N128" s="149"/>
      <c r="O128" s="148"/>
      <c r="P128" s="149"/>
      <c r="Q128" s="149"/>
      <c r="R128" s="149"/>
      <c r="S128" s="149"/>
      <c r="T128" s="148"/>
      <c r="U128" s="149"/>
      <c r="V128" s="149"/>
    </row>
    <row r="129" spans="1:24" x14ac:dyDescent="0.35">
      <c r="A129" s="217">
        <v>18</v>
      </c>
      <c r="B129" s="149"/>
      <c r="C129" s="149"/>
      <c r="D129" s="148"/>
      <c r="E129" s="149"/>
      <c r="F129" s="149"/>
      <c r="G129" s="149"/>
      <c r="H129" s="149"/>
      <c r="I129" s="148"/>
      <c r="J129" s="149"/>
      <c r="K129" s="149"/>
      <c r="M129" s="149"/>
      <c r="N129" s="149"/>
      <c r="O129" s="148"/>
      <c r="P129" s="149"/>
      <c r="Q129" s="149"/>
      <c r="R129" s="149"/>
      <c r="S129" s="149"/>
      <c r="T129" s="148"/>
      <c r="U129" s="149"/>
      <c r="V129" s="149"/>
    </row>
    <row r="130" spans="1:24" x14ac:dyDescent="0.35">
      <c r="A130" s="217">
        <v>19</v>
      </c>
      <c r="B130" s="149"/>
      <c r="C130" s="149"/>
      <c r="D130" s="148"/>
      <c r="E130" s="149"/>
      <c r="F130" s="149"/>
      <c r="G130" s="149"/>
      <c r="H130" s="149"/>
      <c r="I130" s="148"/>
      <c r="J130" s="149"/>
      <c r="K130" s="149"/>
      <c r="M130" s="149"/>
      <c r="N130" s="149"/>
      <c r="O130" s="148"/>
      <c r="P130" s="149"/>
      <c r="Q130" s="149"/>
      <c r="R130" s="149"/>
      <c r="S130" s="149"/>
      <c r="T130" s="148"/>
      <c r="U130" s="149"/>
      <c r="V130" s="149"/>
    </row>
    <row r="131" spans="1:24" x14ac:dyDescent="0.35">
      <c r="A131" s="217">
        <v>20</v>
      </c>
      <c r="B131" s="149"/>
      <c r="C131" s="149"/>
      <c r="D131" s="148"/>
      <c r="E131" s="149"/>
      <c r="F131" s="149"/>
      <c r="G131" s="149"/>
      <c r="H131" s="149"/>
      <c r="I131" s="148"/>
      <c r="J131" s="149"/>
      <c r="K131" s="149"/>
      <c r="M131" s="149"/>
      <c r="N131" s="149"/>
      <c r="O131" s="148"/>
      <c r="P131" s="149"/>
      <c r="Q131" s="149"/>
      <c r="R131" s="149"/>
      <c r="S131" s="149"/>
      <c r="T131" s="148"/>
      <c r="U131" s="149"/>
      <c r="V131" s="149"/>
    </row>
    <row r="132" spans="1:24" x14ac:dyDescent="0.35">
      <c r="A132" s="217">
        <v>21</v>
      </c>
      <c r="B132" s="149"/>
      <c r="C132" s="149"/>
      <c r="D132" s="148"/>
      <c r="E132" s="149"/>
      <c r="F132" s="149"/>
      <c r="G132" s="149"/>
      <c r="H132" s="149"/>
      <c r="I132" s="148"/>
      <c r="J132" s="149"/>
      <c r="K132" s="149"/>
      <c r="M132" s="149"/>
      <c r="N132" s="149"/>
      <c r="O132" s="148"/>
      <c r="P132" s="149"/>
      <c r="Q132" s="149"/>
      <c r="R132" s="149"/>
      <c r="S132" s="149"/>
      <c r="T132" s="148"/>
      <c r="U132" s="149"/>
      <c r="V132" s="149"/>
    </row>
    <row r="133" spans="1:24" x14ac:dyDescent="0.35">
      <c r="A133" s="217">
        <v>22</v>
      </c>
      <c r="B133" s="149"/>
      <c r="C133" s="149"/>
      <c r="D133" s="148"/>
      <c r="E133" s="149"/>
      <c r="F133" s="149"/>
      <c r="G133" s="149"/>
      <c r="H133" s="149"/>
      <c r="I133" s="148"/>
      <c r="J133" s="149"/>
      <c r="K133" s="149"/>
      <c r="M133" s="149"/>
      <c r="N133" s="149"/>
      <c r="O133" s="148"/>
      <c r="P133" s="149"/>
      <c r="Q133" s="149"/>
      <c r="R133" s="149"/>
      <c r="S133" s="149"/>
      <c r="T133" s="148"/>
      <c r="U133" s="149"/>
      <c r="V133" s="149"/>
    </row>
    <row r="134" spans="1:24" x14ac:dyDescent="0.35">
      <c r="A134" s="217">
        <v>23</v>
      </c>
      <c r="B134" s="149"/>
      <c r="C134" s="149"/>
      <c r="D134" s="148"/>
      <c r="E134" s="149"/>
      <c r="F134" s="149"/>
      <c r="G134" s="149"/>
      <c r="H134" s="149"/>
      <c r="I134" s="148"/>
      <c r="J134" s="149"/>
      <c r="K134" s="149"/>
      <c r="M134" s="149"/>
      <c r="N134" s="149"/>
      <c r="O134" s="148"/>
      <c r="P134" s="149"/>
      <c r="Q134" s="149"/>
      <c r="R134" s="149"/>
      <c r="S134" s="149"/>
      <c r="T134" s="148"/>
      <c r="U134" s="149"/>
      <c r="V134" s="149"/>
    </row>
    <row r="135" spans="1:24" x14ac:dyDescent="0.35">
      <c r="A135" s="217">
        <v>24</v>
      </c>
      <c r="B135" s="149"/>
      <c r="C135" s="149"/>
      <c r="D135" s="148"/>
      <c r="E135" s="149"/>
      <c r="F135" s="149"/>
      <c r="G135" s="149"/>
      <c r="H135" s="149"/>
      <c r="I135" s="148"/>
      <c r="J135" s="149"/>
      <c r="K135" s="149"/>
      <c r="M135" s="149"/>
      <c r="N135" s="149"/>
      <c r="O135" s="148"/>
      <c r="P135" s="149"/>
      <c r="Q135" s="149"/>
      <c r="R135" s="149"/>
      <c r="S135" s="149"/>
      <c r="T135" s="148"/>
      <c r="U135" s="149"/>
      <c r="V135" s="149"/>
    </row>
    <row r="136" spans="1:24" x14ac:dyDescent="0.35">
      <c r="A136" s="217">
        <v>25</v>
      </c>
      <c r="B136" s="149"/>
      <c r="C136" s="149"/>
      <c r="D136" s="148"/>
      <c r="E136" s="149"/>
      <c r="F136" s="149"/>
      <c r="G136" s="149"/>
      <c r="H136" s="149"/>
      <c r="I136" s="148"/>
      <c r="J136" s="149"/>
      <c r="K136" s="149"/>
      <c r="M136" s="149"/>
      <c r="N136" s="149"/>
      <c r="O136" s="148"/>
      <c r="P136" s="149"/>
      <c r="Q136" s="149"/>
      <c r="R136" s="149"/>
      <c r="S136" s="149"/>
      <c r="T136" s="148"/>
      <c r="U136" s="149"/>
      <c r="V136" s="149"/>
    </row>
    <row r="137" spans="1:24" x14ac:dyDescent="0.35">
      <c r="A137" s="217">
        <v>26</v>
      </c>
      <c r="B137" s="149"/>
      <c r="C137" s="149"/>
      <c r="D137" s="148"/>
      <c r="E137" s="149"/>
      <c r="F137" s="149"/>
      <c r="G137" s="149"/>
      <c r="H137" s="149"/>
      <c r="I137" s="148"/>
      <c r="J137" s="149"/>
      <c r="K137" s="149"/>
      <c r="M137" s="149"/>
      <c r="N137" s="149"/>
      <c r="O137" s="148"/>
      <c r="P137" s="149"/>
      <c r="Q137" s="149"/>
      <c r="R137" s="149"/>
      <c r="S137" s="149"/>
      <c r="T137" s="148"/>
      <c r="U137" s="149"/>
      <c r="V137" s="149"/>
    </row>
    <row r="138" spans="1:24" x14ac:dyDescent="0.35">
      <c r="A138" s="217">
        <v>27</v>
      </c>
      <c r="B138" s="149"/>
      <c r="C138" s="149"/>
      <c r="D138" s="148"/>
      <c r="E138" s="149"/>
      <c r="F138" s="149"/>
      <c r="G138" s="149"/>
      <c r="H138" s="149"/>
      <c r="I138" s="148"/>
      <c r="J138" s="149"/>
      <c r="K138" s="149"/>
      <c r="M138" s="149"/>
      <c r="N138" s="149"/>
      <c r="O138" s="148"/>
      <c r="P138" s="149"/>
      <c r="Q138" s="149"/>
      <c r="R138" s="149"/>
      <c r="S138" s="149"/>
      <c r="T138" s="148"/>
      <c r="U138" s="149"/>
      <c r="V138" s="149"/>
    </row>
    <row r="139" spans="1:24" x14ac:dyDescent="0.35">
      <c r="A139" s="217">
        <v>28</v>
      </c>
      <c r="B139" s="149"/>
      <c r="C139" s="149"/>
      <c r="D139" s="148"/>
      <c r="E139" s="149"/>
      <c r="F139" s="149"/>
      <c r="G139" s="149"/>
      <c r="H139" s="149"/>
      <c r="I139" s="148"/>
      <c r="J139" s="149"/>
      <c r="K139" s="149"/>
      <c r="M139" s="149"/>
      <c r="N139" s="149"/>
      <c r="O139" s="148"/>
      <c r="P139" s="149"/>
      <c r="Q139" s="149"/>
      <c r="R139" s="149"/>
      <c r="S139" s="149"/>
      <c r="T139" s="148"/>
      <c r="U139" s="149"/>
      <c r="V139" s="149"/>
    </row>
    <row r="140" spans="1:24" x14ac:dyDescent="0.35">
      <c r="A140" s="217">
        <v>29</v>
      </c>
      <c r="B140" s="149"/>
      <c r="C140" s="149"/>
      <c r="D140" s="148"/>
      <c r="E140" s="149"/>
      <c r="F140" s="149"/>
      <c r="G140" s="149"/>
      <c r="H140" s="149"/>
      <c r="I140" s="148"/>
      <c r="J140" s="149"/>
      <c r="K140" s="149"/>
      <c r="M140" s="149"/>
      <c r="N140" s="149"/>
      <c r="O140" s="148"/>
      <c r="P140" s="149"/>
      <c r="Q140" s="149"/>
      <c r="R140" s="149"/>
      <c r="S140" s="149"/>
      <c r="T140" s="148"/>
      <c r="U140" s="149"/>
      <c r="V140" s="149"/>
    </row>
    <row r="141" spans="1:24" x14ac:dyDescent="0.35">
      <c r="A141" s="217">
        <v>30</v>
      </c>
      <c r="B141" s="149"/>
      <c r="C141" s="149"/>
      <c r="D141" s="148"/>
      <c r="E141" s="149"/>
      <c r="F141" s="149"/>
      <c r="G141" s="149"/>
      <c r="H141" s="149"/>
      <c r="I141" s="148"/>
      <c r="J141" s="149"/>
      <c r="K141" s="149"/>
      <c r="M141" s="149"/>
      <c r="N141" s="149"/>
      <c r="O141" s="148"/>
      <c r="P141" s="149"/>
      <c r="Q141" s="149"/>
      <c r="R141" s="149"/>
      <c r="S141" s="149"/>
      <c r="T141" s="148"/>
      <c r="U141" s="149"/>
      <c r="V141" s="149"/>
    </row>
    <row r="142" spans="1:24" x14ac:dyDescent="0.35">
      <c r="A142" s="217">
        <v>31</v>
      </c>
      <c r="B142" s="149"/>
      <c r="C142" s="149"/>
      <c r="D142" s="148"/>
      <c r="E142" s="149"/>
      <c r="F142" s="149"/>
      <c r="G142" s="149"/>
      <c r="H142" s="149"/>
      <c r="I142" s="148"/>
      <c r="J142" s="149"/>
      <c r="K142" s="149"/>
      <c r="M142" s="149"/>
      <c r="N142" s="149"/>
      <c r="O142" s="148"/>
      <c r="P142" s="149"/>
      <c r="Q142" s="149"/>
      <c r="R142" s="149"/>
      <c r="S142" s="149"/>
      <c r="T142" s="148"/>
      <c r="U142" s="149"/>
      <c r="V142" s="149"/>
    </row>
    <row r="143" spans="1:24" ht="23.5" customHeight="1" x14ac:dyDescent="0.35">
      <c r="A143" s="217"/>
      <c r="B143" s="395">
        <f t="shared" ref="B143:K143" si="47">SUM(B112:B142)</f>
        <v>0</v>
      </c>
      <c r="C143" s="395">
        <f t="shared" si="47"/>
        <v>0</v>
      </c>
      <c r="D143" s="395">
        <f t="shared" si="47"/>
        <v>0</v>
      </c>
      <c r="E143" s="395">
        <f t="shared" si="47"/>
        <v>0</v>
      </c>
      <c r="F143" s="395">
        <f t="shared" si="47"/>
        <v>0</v>
      </c>
      <c r="G143" s="395">
        <f t="shared" si="47"/>
        <v>0</v>
      </c>
      <c r="H143" s="395">
        <f t="shared" si="47"/>
        <v>0</v>
      </c>
      <c r="I143" s="395">
        <f t="shared" si="47"/>
        <v>0</v>
      </c>
      <c r="J143" s="395">
        <f t="shared" si="47"/>
        <v>0</v>
      </c>
      <c r="K143" s="395">
        <f t="shared" si="47"/>
        <v>0</v>
      </c>
      <c r="M143" s="395">
        <f>SUM(M112:M142)</f>
        <v>0</v>
      </c>
      <c r="N143" s="395">
        <f>SUM(N112:N142)</f>
        <v>0</v>
      </c>
      <c r="O143" s="395">
        <f>SUM(O112:O142)</f>
        <v>0</v>
      </c>
      <c r="P143" s="395">
        <f>SUM(P112:P142)</f>
        <v>0</v>
      </c>
      <c r="Q143" s="395">
        <f>SUM(Q112:Q142)</f>
        <v>0</v>
      </c>
      <c r="R143" s="395">
        <f>SUM(R112:R142)</f>
        <v>0</v>
      </c>
      <c r="S143" s="395">
        <f>SUM(S112:S142)</f>
        <v>0</v>
      </c>
      <c r="T143" s="395">
        <f>SUM(T112:T142)</f>
        <v>0</v>
      </c>
      <c r="U143" s="395">
        <f>SUM(U112:U142)</f>
        <v>0</v>
      </c>
      <c r="V143" s="395">
        <f>SUM(V112:V142)</f>
        <v>0</v>
      </c>
    </row>
    <row r="144" spans="1:24" s="406" customFormat="1" ht="33" customHeight="1" x14ac:dyDescent="0.35">
      <c r="A144" s="404"/>
      <c r="B144" s="405">
        <f>B143-Q24</f>
        <v>0</v>
      </c>
      <c r="C144" s="405">
        <f>C143-R24</f>
        <v>0</v>
      </c>
      <c r="D144" s="405">
        <f>D143-Q25</f>
        <v>0</v>
      </c>
      <c r="E144" s="405">
        <f>E143-R25</f>
        <v>0</v>
      </c>
      <c r="F144" s="405">
        <f>F143-Q26</f>
        <v>0</v>
      </c>
      <c r="G144" s="405">
        <f>G143-R26</f>
        <v>0</v>
      </c>
      <c r="H144" s="405">
        <f>H143-Q27</f>
        <v>0</v>
      </c>
      <c r="I144" s="405">
        <f>I143-R27</f>
        <v>0</v>
      </c>
      <c r="J144" s="405">
        <f>J143-Q28</f>
        <v>0</v>
      </c>
      <c r="K144" s="405">
        <f>K143-R28</f>
        <v>0</v>
      </c>
      <c r="M144" s="405">
        <f>M143-V24</f>
        <v>0</v>
      </c>
      <c r="N144" s="405">
        <f>N143-W24</f>
        <v>0</v>
      </c>
      <c r="O144" s="405">
        <f>O143-V25</f>
        <v>0</v>
      </c>
      <c r="P144" s="405">
        <f>P143-W25</f>
        <v>0</v>
      </c>
      <c r="Q144" s="405">
        <f>Q143-V26</f>
        <v>0</v>
      </c>
      <c r="R144" s="405">
        <f>R143-W26</f>
        <v>0</v>
      </c>
      <c r="S144" s="405">
        <f>S143-V27</f>
        <v>0</v>
      </c>
      <c r="T144" s="405">
        <f>T143-W27</f>
        <v>0</v>
      </c>
      <c r="U144" s="405">
        <f>U143-V28</f>
        <v>0</v>
      </c>
      <c r="V144" s="405">
        <f>V143-W28</f>
        <v>0</v>
      </c>
      <c r="X144" s="407"/>
    </row>
    <row r="147" spans="1:24" ht="42" customHeight="1" x14ac:dyDescent="0.35">
      <c r="A147" s="334" t="s">
        <v>87</v>
      </c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N147" s="335"/>
      <c r="S147" s="335"/>
      <c r="X147" s="335"/>
    </row>
    <row r="149" spans="1:24" x14ac:dyDescent="0.35">
      <c r="A149" s="217"/>
      <c r="B149" s="363" t="s">
        <v>70</v>
      </c>
      <c r="C149" s="363"/>
      <c r="D149" s="363" t="s">
        <v>55</v>
      </c>
      <c r="E149" s="363"/>
      <c r="F149" s="363" t="s">
        <v>73</v>
      </c>
      <c r="G149" s="363"/>
      <c r="H149" s="363" t="s">
        <v>81</v>
      </c>
      <c r="I149" s="363"/>
      <c r="J149" s="363" t="s">
        <v>57</v>
      </c>
      <c r="K149" s="363"/>
    </row>
    <row r="150" spans="1:24" x14ac:dyDescent="0.35">
      <c r="A150" s="217"/>
      <c r="B150" s="149" t="s">
        <v>24</v>
      </c>
      <c r="C150" s="149" t="s">
        <v>43</v>
      </c>
      <c r="D150" s="149" t="s">
        <v>24</v>
      </c>
      <c r="E150" s="149" t="s">
        <v>43</v>
      </c>
      <c r="F150" s="149" t="s">
        <v>24</v>
      </c>
      <c r="G150" s="149" t="s">
        <v>43</v>
      </c>
      <c r="H150" s="149" t="s">
        <v>24</v>
      </c>
      <c r="I150" s="149" t="s">
        <v>43</v>
      </c>
      <c r="J150" s="149" t="s">
        <v>24</v>
      </c>
      <c r="K150" s="149" t="s">
        <v>43</v>
      </c>
    </row>
    <row r="151" spans="1:24" x14ac:dyDescent="0.35">
      <c r="A151" s="217">
        <v>1</v>
      </c>
      <c r="B151" s="149"/>
      <c r="C151" s="149"/>
      <c r="D151" s="148"/>
      <c r="E151" s="149"/>
      <c r="F151" s="149"/>
      <c r="G151" s="149"/>
      <c r="H151" s="149"/>
      <c r="I151" s="148"/>
      <c r="J151" s="149"/>
      <c r="K151" s="149"/>
    </row>
    <row r="152" spans="1:24" x14ac:dyDescent="0.35">
      <c r="A152" s="217">
        <v>2</v>
      </c>
      <c r="B152" s="149"/>
      <c r="C152" s="149"/>
      <c r="D152" s="148"/>
      <c r="E152" s="149"/>
      <c r="F152" s="149"/>
      <c r="G152" s="149"/>
      <c r="H152" s="149"/>
      <c r="I152" s="148"/>
      <c r="J152" s="149"/>
      <c r="K152" s="149"/>
    </row>
    <row r="153" spans="1:24" x14ac:dyDescent="0.35">
      <c r="A153" s="217">
        <v>3</v>
      </c>
      <c r="B153" s="149"/>
      <c r="C153" s="149"/>
      <c r="D153" s="148"/>
      <c r="E153" s="149"/>
      <c r="F153" s="149"/>
      <c r="G153" s="149"/>
      <c r="H153" s="149"/>
      <c r="I153" s="148"/>
      <c r="J153" s="149"/>
      <c r="K153" s="149"/>
    </row>
    <row r="154" spans="1:24" x14ac:dyDescent="0.35">
      <c r="A154" s="217">
        <v>4</v>
      </c>
      <c r="B154" s="149"/>
      <c r="C154" s="149"/>
      <c r="D154" s="148"/>
      <c r="E154" s="149"/>
      <c r="F154" s="149"/>
      <c r="G154" s="149"/>
      <c r="H154" s="149"/>
      <c r="I154" s="148"/>
      <c r="J154" s="149"/>
      <c r="K154" s="149"/>
    </row>
    <row r="155" spans="1:24" x14ac:dyDescent="0.35">
      <c r="A155" s="217">
        <v>5</v>
      </c>
      <c r="B155" s="149"/>
      <c r="C155" s="149"/>
      <c r="D155" s="148"/>
      <c r="E155" s="149"/>
      <c r="F155" s="149"/>
      <c r="G155" s="149"/>
      <c r="H155" s="149"/>
      <c r="I155" s="148"/>
      <c r="J155" s="149"/>
      <c r="K155" s="149"/>
    </row>
    <row r="156" spans="1:24" x14ac:dyDescent="0.35">
      <c r="A156" s="217">
        <v>6</v>
      </c>
      <c r="B156" s="149"/>
      <c r="C156" s="149"/>
      <c r="D156" s="148"/>
      <c r="E156" s="149"/>
      <c r="F156" s="149"/>
      <c r="G156" s="149"/>
      <c r="H156" s="149"/>
      <c r="I156" s="148"/>
      <c r="J156" s="149"/>
      <c r="K156" s="149"/>
    </row>
    <row r="157" spans="1:24" x14ac:dyDescent="0.35">
      <c r="A157" s="217">
        <v>7</v>
      </c>
      <c r="B157" s="149"/>
      <c r="C157" s="149"/>
      <c r="D157" s="148"/>
      <c r="E157" s="149"/>
      <c r="F157" s="149"/>
      <c r="G157" s="149"/>
      <c r="H157" s="149"/>
      <c r="I157" s="148"/>
      <c r="J157" s="149"/>
      <c r="K157" s="149"/>
    </row>
    <row r="158" spans="1:24" x14ac:dyDescent="0.35">
      <c r="A158" s="217">
        <v>8</v>
      </c>
      <c r="B158" s="149"/>
      <c r="C158" s="149"/>
      <c r="D158" s="148"/>
      <c r="E158" s="149"/>
      <c r="F158" s="149"/>
      <c r="G158" s="149"/>
      <c r="H158" s="149"/>
      <c r="I158" s="148"/>
      <c r="J158" s="149"/>
      <c r="K158" s="149"/>
    </row>
    <row r="159" spans="1:24" x14ac:dyDescent="0.35">
      <c r="A159" s="217">
        <v>9</v>
      </c>
      <c r="B159" s="149"/>
      <c r="C159" s="149"/>
      <c r="D159" s="148"/>
      <c r="E159" s="149"/>
      <c r="F159" s="149"/>
      <c r="G159" s="149"/>
      <c r="H159" s="149"/>
      <c r="I159" s="148"/>
      <c r="J159" s="149"/>
      <c r="K159" s="149"/>
    </row>
    <row r="160" spans="1:24" x14ac:dyDescent="0.35">
      <c r="A160" s="217">
        <v>10</v>
      </c>
      <c r="B160" s="149"/>
      <c r="C160" s="149"/>
      <c r="D160" s="148"/>
      <c r="E160" s="149"/>
      <c r="F160" s="149"/>
      <c r="G160" s="149"/>
      <c r="H160" s="149"/>
      <c r="I160" s="148"/>
      <c r="J160" s="149"/>
      <c r="K160" s="149"/>
    </row>
    <row r="161" spans="1:11" x14ac:dyDescent="0.35">
      <c r="A161" s="217">
        <v>11</v>
      </c>
      <c r="B161" s="149"/>
      <c r="C161" s="149"/>
      <c r="D161" s="148"/>
      <c r="E161" s="149"/>
      <c r="F161" s="149"/>
      <c r="G161" s="149"/>
      <c r="H161" s="149"/>
      <c r="I161" s="148"/>
      <c r="J161" s="149"/>
      <c r="K161" s="149"/>
    </row>
    <row r="162" spans="1:11" x14ac:dyDescent="0.35">
      <c r="A162" s="217">
        <v>12</v>
      </c>
      <c r="B162" s="149"/>
      <c r="C162" s="149"/>
      <c r="D162" s="148"/>
      <c r="E162" s="149"/>
      <c r="F162" s="149"/>
      <c r="G162" s="149"/>
      <c r="H162" s="149"/>
      <c r="I162" s="148"/>
      <c r="J162" s="149"/>
      <c r="K162" s="149"/>
    </row>
    <row r="163" spans="1:11" x14ac:dyDescent="0.35">
      <c r="A163" s="217">
        <v>13</v>
      </c>
      <c r="B163" s="149"/>
      <c r="C163" s="149"/>
      <c r="D163" s="148"/>
      <c r="E163" s="149"/>
      <c r="F163" s="149"/>
      <c r="G163" s="149"/>
      <c r="H163" s="149"/>
      <c r="I163" s="148"/>
      <c r="J163" s="149"/>
      <c r="K163" s="149"/>
    </row>
    <row r="164" spans="1:11" x14ac:dyDescent="0.35">
      <c r="A164" s="217">
        <v>14</v>
      </c>
      <c r="B164" s="149"/>
      <c r="C164" s="149"/>
      <c r="D164" s="148"/>
      <c r="E164" s="149"/>
      <c r="F164" s="149"/>
      <c r="G164" s="149"/>
      <c r="H164" s="149"/>
      <c r="I164" s="148"/>
      <c r="J164" s="149"/>
      <c r="K164" s="149"/>
    </row>
    <row r="165" spans="1:11" x14ac:dyDescent="0.35">
      <c r="A165" s="217">
        <v>15</v>
      </c>
      <c r="B165" s="149"/>
      <c r="C165" s="149"/>
      <c r="D165" s="148"/>
      <c r="E165" s="149"/>
      <c r="F165" s="149"/>
      <c r="G165" s="149"/>
      <c r="H165" s="149"/>
      <c r="I165" s="148"/>
      <c r="J165" s="149"/>
      <c r="K165" s="149"/>
    </row>
    <row r="166" spans="1:11" x14ac:dyDescent="0.35">
      <c r="A166" s="217">
        <v>16</v>
      </c>
      <c r="B166" s="149"/>
      <c r="C166" s="149"/>
      <c r="D166" s="148"/>
      <c r="E166" s="149"/>
      <c r="F166" s="149"/>
      <c r="G166" s="149"/>
      <c r="H166" s="149"/>
      <c r="I166" s="148"/>
      <c r="J166" s="149"/>
      <c r="K166" s="149"/>
    </row>
    <row r="167" spans="1:11" x14ac:dyDescent="0.35">
      <c r="A167" s="217">
        <v>17</v>
      </c>
      <c r="B167" s="149"/>
      <c r="C167" s="149"/>
      <c r="D167" s="148"/>
      <c r="E167" s="149"/>
      <c r="F167" s="149"/>
      <c r="G167" s="149"/>
      <c r="H167" s="149"/>
      <c r="I167" s="148"/>
      <c r="J167" s="149"/>
      <c r="K167" s="149"/>
    </row>
    <row r="168" spans="1:11" x14ac:dyDescent="0.35">
      <c r="A168" s="217">
        <v>18</v>
      </c>
      <c r="B168" s="149"/>
      <c r="C168" s="149"/>
      <c r="D168" s="148"/>
      <c r="E168" s="149"/>
      <c r="F168" s="149"/>
      <c r="G168" s="149"/>
      <c r="H168" s="149"/>
      <c r="I168" s="148"/>
      <c r="J168" s="149"/>
      <c r="K168" s="149"/>
    </row>
    <row r="169" spans="1:11" x14ac:dyDescent="0.35">
      <c r="A169" s="217">
        <v>19</v>
      </c>
      <c r="B169" s="149"/>
      <c r="C169" s="149"/>
      <c r="D169" s="148"/>
      <c r="E169" s="149"/>
      <c r="F169" s="149"/>
      <c r="G169" s="149"/>
      <c r="H169" s="149"/>
      <c r="I169" s="148"/>
      <c r="J169" s="149"/>
      <c r="K169" s="149"/>
    </row>
    <row r="170" spans="1:11" x14ac:dyDescent="0.35">
      <c r="A170" s="217">
        <v>20</v>
      </c>
      <c r="B170" s="149"/>
      <c r="C170" s="149"/>
      <c r="D170" s="148"/>
      <c r="E170" s="149"/>
      <c r="F170" s="149"/>
      <c r="G170" s="149"/>
      <c r="H170" s="149"/>
      <c r="I170" s="148"/>
      <c r="J170" s="149"/>
      <c r="K170" s="149"/>
    </row>
    <row r="171" spans="1:11" x14ac:dyDescent="0.35">
      <c r="A171" s="217">
        <v>21</v>
      </c>
      <c r="B171" s="149"/>
      <c r="C171" s="149"/>
      <c r="D171" s="148"/>
      <c r="E171" s="149"/>
      <c r="F171" s="149"/>
      <c r="G171" s="149"/>
      <c r="H171" s="149"/>
      <c r="I171" s="148"/>
      <c r="J171" s="149"/>
      <c r="K171" s="149"/>
    </row>
    <row r="172" spans="1:11" x14ac:dyDescent="0.35">
      <c r="A172" s="217">
        <v>22</v>
      </c>
      <c r="B172" s="149"/>
      <c r="C172" s="149"/>
      <c r="D172" s="148"/>
      <c r="E172" s="149"/>
      <c r="F172" s="149"/>
      <c r="G172" s="149"/>
      <c r="H172" s="149"/>
      <c r="I172" s="148"/>
      <c r="J172" s="149"/>
      <c r="K172" s="149"/>
    </row>
    <row r="173" spans="1:11" x14ac:dyDescent="0.35">
      <c r="A173" s="217">
        <v>23</v>
      </c>
      <c r="B173" s="149"/>
      <c r="C173" s="149"/>
      <c r="D173" s="148"/>
      <c r="E173" s="149"/>
      <c r="F173" s="149"/>
      <c r="G173" s="149"/>
      <c r="H173" s="149"/>
      <c r="I173" s="148"/>
      <c r="J173" s="149"/>
      <c r="K173" s="149"/>
    </row>
    <row r="174" spans="1:11" x14ac:dyDescent="0.35">
      <c r="A174" s="217">
        <v>24</v>
      </c>
      <c r="B174" s="149"/>
      <c r="C174" s="149"/>
      <c r="D174" s="148"/>
      <c r="E174" s="149"/>
      <c r="F174" s="149"/>
      <c r="G174" s="149"/>
      <c r="H174" s="149"/>
      <c r="I174" s="148"/>
      <c r="J174" s="149"/>
      <c r="K174" s="149"/>
    </row>
    <row r="175" spans="1:11" x14ac:dyDescent="0.35">
      <c r="A175" s="217">
        <v>25</v>
      </c>
      <c r="B175" s="149"/>
      <c r="C175" s="149"/>
      <c r="D175" s="148"/>
      <c r="E175" s="149"/>
      <c r="F175" s="149"/>
      <c r="G175" s="149"/>
      <c r="H175" s="149"/>
      <c r="I175" s="148"/>
      <c r="J175" s="149"/>
      <c r="K175" s="149"/>
    </row>
    <row r="176" spans="1:11" x14ac:dyDescent="0.35">
      <c r="A176" s="217">
        <v>26</v>
      </c>
      <c r="B176" s="149"/>
      <c r="C176" s="149"/>
      <c r="D176" s="148"/>
      <c r="E176" s="149"/>
      <c r="F176" s="149"/>
      <c r="G176" s="149"/>
      <c r="H176" s="149"/>
      <c r="I176" s="148"/>
      <c r="J176" s="149"/>
      <c r="K176" s="149"/>
    </row>
    <row r="177" spans="1:24" x14ac:dyDescent="0.35">
      <c r="A177" s="217">
        <v>27</v>
      </c>
      <c r="B177" s="149"/>
      <c r="C177" s="149"/>
      <c r="D177" s="148"/>
      <c r="E177" s="149"/>
      <c r="F177" s="149"/>
      <c r="G177" s="149"/>
      <c r="H177" s="149"/>
      <c r="I177" s="148"/>
      <c r="J177" s="149"/>
      <c r="K177" s="149"/>
    </row>
    <row r="178" spans="1:24" x14ac:dyDescent="0.35">
      <c r="A178" s="217">
        <v>28</v>
      </c>
      <c r="B178" s="149"/>
      <c r="C178" s="149"/>
      <c r="D178" s="148"/>
      <c r="E178" s="149"/>
      <c r="F178" s="149"/>
      <c r="G178" s="149"/>
      <c r="H178" s="149"/>
      <c r="I178" s="148"/>
      <c r="J178" s="149"/>
      <c r="K178" s="149"/>
    </row>
    <row r="179" spans="1:24" x14ac:dyDescent="0.35">
      <c r="A179" s="217">
        <v>29</v>
      </c>
      <c r="B179" s="149"/>
      <c r="C179" s="149"/>
      <c r="D179" s="148"/>
      <c r="E179" s="149"/>
      <c r="F179" s="149"/>
      <c r="G179" s="149"/>
      <c r="H179" s="149"/>
      <c r="I179" s="148"/>
      <c r="J179" s="149"/>
      <c r="K179" s="149"/>
    </row>
    <row r="180" spans="1:24" x14ac:dyDescent="0.35">
      <c r="A180" s="217">
        <v>30</v>
      </c>
      <c r="B180" s="149"/>
      <c r="C180" s="149"/>
      <c r="D180" s="148"/>
      <c r="E180" s="149"/>
      <c r="F180" s="149"/>
      <c r="G180" s="149"/>
      <c r="H180" s="149"/>
      <c r="I180" s="148"/>
      <c r="J180" s="149"/>
      <c r="K180" s="149"/>
    </row>
    <row r="181" spans="1:24" x14ac:dyDescent="0.35">
      <c r="A181" s="217">
        <v>31</v>
      </c>
      <c r="B181" s="149"/>
      <c r="C181" s="149"/>
      <c r="D181" s="148"/>
      <c r="E181" s="149"/>
      <c r="F181" s="149"/>
      <c r="G181" s="149"/>
      <c r="H181" s="149"/>
      <c r="I181" s="148"/>
      <c r="J181" s="149"/>
      <c r="K181" s="149"/>
    </row>
    <row r="182" spans="1:24" ht="28.5" customHeight="1" x14ac:dyDescent="0.35">
      <c r="A182" s="217"/>
      <c r="B182" s="395">
        <f>SUM(B151:B181)</f>
        <v>0</v>
      </c>
      <c r="C182" s="395">
        <f t="shared" ref="C182:L182" si="48">SUM(C151:C181)</f>
        <v>0</v>
      </c>
      <c r="D182" s="395">
        <f t="shared" si="48"/>
        <v>0</v>
      </c>
      <c r="E182" s="395">
        <f t="shared" si="48"/>
        <v>0</v>
      </c>
      <c r="F182" s="395">
        <f t="shared" si="48"/>
        <v>0</v>
      </c>
      <c r="G182" s="395">
        <f t="shared" si="48"/>
        <v>0</v>
      </c>
      <c r="H182" s="395">
        <f t="shared" si="48"/>
        <v>0</v>
      </c>
      <c r="I182" s="395">
        <f t="shared" si="48"/>
        <v>0</v>
      </c>
      <c r="J182" s="395">
        <f t="shared" si="48"/>
        <v>0</v>
      </c>
      <c r="K182" s="395">
        <f t="shared" si="48"/>
        <v>0</v>
      </c>
    </row>
    <row r="183" spans="1:24" s="406" customFormat="1" ht="27.5" customHeight="1" x14ac:dyDescent="0.35">
      <c r="A183" s="404"/>
      <c r="B183" s="405">
        <f>B182-B29</f>
        <v>0</v>
      </c>
      <c r="C183" s="405">
        <f>C182-C29</f>
        <v>0</v>
      </c>
      <c r="D183" s="405">
        <f>D182-G29</f>
        <v>0</v>
      </c>
      <c r="E183" s="405">
        <f>E182-H29</f>
        <v>0</v>
      </c>
      <c r="F183" s="405">
        <f>F182-L29</f>
        <v>0</v>
      </c>
      <c r="G183" s="405">
        <f>G182-M29</f>
        <v>0</v>
      </c>
      <c r="H183" s="405">
        <f>H182-Q29</f>
        <v>0</v>
      </c>
      <c r="I183" s="405">
        <f>I182-R29</f>
        <v>0</v>
      </c>
      <c r="J183" s="405">
        <f>J182-V29</f>
        <v>0</v>
      </c>
      <c r="K183" s="405">
        <f>K182-W29</f>
        <v>0</v>
      </c>
      <c r="N183" s="407"/>
      <c r="S183" s="407"/>
      <c r="X183" s="407"/>
    </row>
  </sheetData>
  <mergeCells count="72">
    <mergeCell ref="O110:P110"/>
    <mergeCell ref="Q110:R110"/>
    <mergeCell ref="S110:T110"/>
    <mergeCell ref="U110:V110"/>
    <mergeCell ref="A147:L147"/>
    <mergeCell ref="B149:C149"/>
    <mergeCell ref="D149:E149"/>
    <mergeCell ref="F149:G149"/>
    <mergeCell ref="H149:I149"/>
    <mergeCell ref="J149:K149"/>
    <mergeCell ref="AD73:AE73"/>
    <mergeCell ref="AF73:AG73"/>
    <mergeCell ref="B109:K109"/>
    <mergeCell ref="M109:V109"/>
    <mergeCell ref="B110:C110"/>
    <mergeCell ref="D110:E110"/>
    <mergeCell ref="F110:G110"/>
    <mergeCell ref="H110:I110"/>
    <mergeCell ref="J110:K110"/>
    <mergeCell ref="M110:N110"/>
    <mergeCell ref="Q73:R73"/>
    <mergeCell ref="S73:T73"/>
    <mergeCell ref="U73:V73"/>
    <mergeCell ref="X73:Y73"/>
    <mergeCell ref="Z73:AA73"/>
    <mergeCell ref="AB73:AC73"/>
    <mergeCell ref="B72:K72"/>
    <mergeCell ref="M72:V72"/>
    <mergeCell ref="X72:AG72"/>
    <mergeCell ref="B73:C73"/>
    <mergeCell ref="D73:E73"/>
    <mergeCell ref="F73:G73"/>
    <mergeCell ref="H73:I73"/>
    <mergeCell ref="J73:K73"/>
    <mergeCell ref="M73:N73"/>
    <mergeCell ref="O73:P73"/>
    <mergeCell ref="B62:D62"/>
    <mergeCell ref="E62:G62"/>
    <mergeCell ref="H62:J62"/>
    <mergeCell ref="K62:M62"/>
    <mergeCell ref="N62:P62"/>
    <mergeCell ref="A70:AG70"/>
    <mergeCell ref="A45:L45"/>
    <mergeCell ref="H46:J46"/>
    <mergeCell ref="K46:O46"/>
    <mergeCell ref="A52:P52"/>
    <mergeCell ref="A54:A55"/>
    <mergeCell ref="B54:D54"/>
    <mergeCell ref="E54:G54"/>
    <mergeCell ref="H54:J54"/>
    <mergeCell ref="K54:M54"/>
    <mergeCell ref="N54:P54"/>
    <mergeCell ref="V22:Z22"/>
    <mergeCell ref="AA22:AC22"/>
    <mergeCell ref="A32:AC32"/>
    <mergeCell ref="A33:A34"/>
    <mergeCell ref="B33:F33"/>
    <mergeCell ref="G33:K33"/>
    <mergeCell ref="L33:P33"/>
    <mergeCell ref="Q33:U33"/>
    <mergeCell ref="V33:Z33"/>
    <mergeCell ref="AA33:AC33"/>
    <mergeCell ref="A2:U2"/>
    <mergeCell ref="A4:F4"/>
    <mergeCell ref="H4:M4"/>
    <mergeCell ref="O4:U4"/>
    <mergeCell ref="A21:AC21"/>
    <mergeCell ref="A22:A23"/>
    <mergeCell ref="B22:F22"/>
    <mergeCell ref="G22:K22"/>
    <mergeCell ref="L22:P22"/>
    <mergeCell ref="Q22:U22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G183"/>
  <sheetViews>
    <sheetView showGridLines="0" zoomScale="70" zoomScaleNormal="70" workbookViewId="0">
      <selection activeCell="J191" sqref="J191"/>
    </sheetView>
  </sheetViews>
  <sheetFormatPr defaultColWidth="8.90625" defaultRowHeight="13" x14ac:dyDescent="0.35"/>
  <cols>
    <col min="1" max="1" width="13.08984375" style="335" bestFit="1" customWidth="1"/>
    <col min="2" max="3" width="8" style="335" customWidth="1"/>
    <col min="4" max="4" width="8" style="336" customWidth="1"/>
    <col min="5" max="8" width="8" style="335" customWidth="1"/>
    <col min="9" max="9" width="8" style="336" customWidth="1"/>
    <col min="10" max="13" width="8" style="335" customWidth="1"/>
    <col min="14" max="14" width="8" style="336" customWidth="1"/>
    <col min="15" max="18" width="8" style="335" customWidth="1"/>
    <col min="19" max="19" width="8" style="336" customWidth="1"/>
    <col min="20" max="23" width="8" style="335" customWidth="1"/>
    <col min="24" max="24" width="8" style="336" customWidth="1"/>
    <col min="25" max="29" width="8" style="335" customWidth="1"/>
    <col min="30" max="16384" width="8.90625" style="335"/>
  </cols>
  <sheetData>
    <row r="2" spans="1:24" ht="25" x14ac:dyDescent="0.35">
      <c r="A2" s="334" t="s">
        <v>79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</row>
    <row r="3" spans="1:24" ht="25" x14ac:dyDescent="0.35">
      <c r="A3" s="273"/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73"/>
      <c r="M3" s="273"/>
      <c r="N3" s="273"/>
      <c r="O3" s="273"/>
    </row>
    <row r="4" spans="1:24" ht="25" x14ac:dyDescent="0.35">
      <c r="A4" s="337" t="s">
        <v>11</v>
      </c>
      <c r="B4" s="337"/>
      <c r="C4" s="337"/>
      <c r="D4" s="337"/>
      <c r="E4" s="337"/>
      <c r="F4" s="337"/>
      <c r="G4" s="273"/>
      <c r="H4" s="338" t="s">
        <v>30</v>
      </c>
      <c r="I4" s="339"/>
      <c r="J4" s="339"/>
      <c r="K4" s="339"/>
      <c r="L4" s="339"/>
      <c r="M4" s="340"/>
      <c r="N4" s="273"/>
      <c r="O4" s="337" t="s">
        <v>82</v>
      </c>
      <c r="P4" s="337"/>
      <c r="Q4" s="337"/>
      <c r="R4" s="337"/>
      <c r="S4" s="337"/>
      <c r="T4" s="337"/>
      <c r="U4" s="337"/>
    </row>
    <row r="5" spans="1:24" s="343" customFormat="1" ht="28" x14ac:dyDescent="0.35">
      <c r="A5" s="208" t="s">
        <v>39</v>
      </c>
      <c r="B5" s="341" t="s">
        <v>24</v>
      </c>
      <c r="C5" s="342" t="s">
        <v>25</v>
      </c>
      <c r="D5" s="341" t="s">
        <v>32</v>
      </c>
      <c r="E5" s="342" t="s">
        <v>37</v>
      </c>
      <c r="F5" s="342" t="s">
        <v>38</v>
      </c>
      <c r="H5" s="344"/>
      <c r="I5" s="342" t="s">
        <v>24</v>
      </c>
      <c r="J5" s="342" t="s">
        <v>25</v>
      </c>
      <c r="K5" s="342" t="s">
        <v>32</v>
      </c>
      <c r="L5" s="342" t="s">
        <v>37</v>
      </c>
      <c r="M5" s="342" t="s">
        <v>38</v>
      </c>
      <c r="O5" s="208"/>
      <c r="P5" s="208" t="s">
        <v>40</v>
      </c>
      <c r="Q5" s="208" t="s">
        <v>41</v>
      </c>
      <c r="R5" s="208" t="s">
        <v>42</v>
      </c>
      <c r="S5" s="209" t="s">
        <v>40</v>
      </c>
      <c r="T5" s="209" t="s">
        <v>41</v>
      </c>
      <c r="U5" s="209" t="s">
        <v>42</v>
      </c>
    </row>
    <row r="6" spans="1:24" ht="28" x14ac:dyDescent="0.35">
      <c r="A6" s="345" t="s">
        <v>0</v>
      </c>
      <c r="B6" s="346">
        <f>B29</f>
        <v>0</v>
      </c>
      <c r="C6" s="347">
        <f>C29</f>
        <v>0</v>
      </c>
      <c r="D6" s="348">
        <f>SUM(B6:C6)</f>
        <v>0</v>
      </c>
      <c r="E6" s="349" t="e">
        <f>B6/D6</f>
        <v>#DIV/0!</v>
      </c>
      <c r="F6" s="349" t="e">
        <f>100%-E6</f>
        <v>#DIV/0!</v>
      </c>
      <c r="G6" s="350"/>
      <c r="H6" s="345" t="s">
        <v>0</v>
      </c>
      <c r="I6" s="347">
        <f>B40</f>
        <v>0</v>
      </c>
      <c r="J6" s="347">
        <f>C40</f>
        <v>0</v>
      </c>
      <c r="K6" s="209">
        <f>SUM(I6:J6)</f>
        <v>0</v>
      </c>
      <c r="L6" s="349" t="e">
        <f>I6/K6</f>
        <v>#DIV/0!</v>
      </c>
      <c r="M6" s="349" t="e">
        <f>100%-L6</f>
        <v>#DIV/0!</v>
      </c>
      <c r="N6" s="335"/>
      <c r="O6" s="148" t="s">
        <v>70</v>
      </c>
      <c r="P6" s="176"/>
      <c r="Q6" s="176"/>
      <c r="R6" s="176"/>
      <c r="S6" s="173">
        <f>P6*$D$6</f>
        <v>0</v>
      </c>
      <c r="T6" s="171">
        <f>Q6*$D$6</f>
        <v>0</v>
      </c>
      <c r="U6" s="171">
        <f>R6*$D$6</f>
        <v>0</v>
      </c>
      <c r="X6" s="335"/>
    </row>
    <row r="7" spans="1:24" ht="14" x14ac:dyDescent="0.35">
      <c r="A7" s="345" t="s">
        <v>1</v>
      </c>
      <c r="B7" s="346">
        <f>G29</f>
        <v>0</v>
      </c>
      <c r="C7" s="347">
        <f>H29</f>
        <v>0</v>
      </c>
      <c r="D7" s="348">
        <f t="shared" ref="D7:D9" si="0">SUM(B7:C7)</f>
        <v>0</v>
      </c>
      <c r="E7" s="349" t="e">
        <f>B7/D7</f>
        <v>#DIV/0!</v>
      </c>
      <c r="F7" s="349" t="e">
        <f t="shared" ref="F7:F10" si="1">100%-E7</f>
        <v>#DIV/0!</v>
      </c>
      <c r="G7" s="350"/>
      <c r="H7" s="345" t="s">
        <v>1</v>
      </c>
      <c r="I7" s="347">
        <f>G40</f>
        <v>0</v>
      </c>
      <c r="J7" s="347">
        <f>H40</f>
        <v>0</v>
      </c>
      <c r="K7" s="209">
        <f t="shared" ref="K7:K10" si="2">SUM(I7:J7)</f>
        <v>0</v>
      </c>
      <c r="L7" s="349" t="e">
        <f>I7/K7</f>
        <v>#DIV/0!</v>
      </c>
      <c r="M7" s="349" t="e">
        <f t="shared" ref="M7:M10" si="3">100%-L7</f>
        <v>#DIV/0!</v>
      </c>
      <c r="N7" s="335"/>
      <c r="O7" s="148" t="s">
        <v>55</v>
      </c>
      <c r="P7" s="176"/>
      <c r="Q7" s="176"/>
      <c r="R7" s="176"/>
      <c r="S7" s="173">
        <f>P7*$D$7</f>
        <v>0</v>
      </c>
      <c r="T7" s="171">
        <f>Q7*$D$7</f>
        <v>0</v>
      </c>
      <c r="U7" s="171">
        <f>R7*$D$7</f>
        <v>0</v>
      </c>
      <c r="X7" s="335"/>
    </row>
    <row r="8" spans="1:24" ht="42" x14ac:dyDescent="0.35">
      <c r="A8" s="345" t="s">
        <v>66</v>
      </c>
      <c r="B8" s="346">
        <f>L29</f>
        <v>0</v>
      </c>
      <c r="C8" s="347">
        <f>M29</f>
        <v>0</v>
      </c>
      <c r="D8" s="348">
        <f t="shared" si="0"/>
        <v>0</v>
      </c>
      <c r="E8" s="349" t="e">
        <f>B8/D8</f>
        <v>#DIV/0!</v>
      </c>
      <c r="F8" s="349" t="e">
        <f t="shared" si="1"/>
        <v>#DIV/0!</v>
      </c>
      <c r="G8" s="350"/>
      <c r="H8" s="345" t="s">
        <v>33</v>
      </c>
      <c r="I8" s="347">
        <f>L40</f>
        <v>0</v>
      </c>
      <c r="J8" s="347">
        <f>M40</f>
        <v>0</v>
      </c>
      <c r="K8" s="209">
        <f t="shared" si="2"/>
        <v>0</v>
      </c>
      <c r="L8" s="349" t="e">
        <f>I8/K8</f>
        <v>#DIV/0!</v>
      </c>
      <c r="M8" s="349" t="e">
        <f t="shared" si="3"/>
        <v>#DIV/0!</v>
      </c>
      <c r="N8" s="335"/>
      <c r="O8" s="148" t="s">
        <v>73</v>
      </c>
      <c r="P8" s="176"/>
      <c r="Q8" s="176"/>
      <c r="R8" s="176"/>
      <c r="S8" s="173">
        <f>P8*$D$8</f>
        <v>0</v>
      </c>
      <c r="T8" s="171">
        <f>Q8*$D$8</f>
        <v>0</v>
      </c>
      <c r="U8" s="171">
        <f>R8*$D$8</f>
        <v>0</v>
      </c>
      <c r="X8" s="335"/>
    </row>
    <row r="9" spans="1:24" ht="28" x14ac:dyDescent="0.35">
      <c r="A9" s="345" t="s">
        <v>83</v>
      </c>
      <c r="B9" s="346">
        <f>Q29</f>
        <v>0</v>
      </c>
      <c r="C9" s="347">
        <f>R29</f>
        <v>0</v>
      </c>
      <c r="D9" s="348">
        <f t="shared" si="0"/>
        <v>0</v>
      </c>
      <c r="E9" s="349" t="e">
        <f>B9/D9</f>
        <v>#DIV/0!</v>
      </c>
      <c r="F9" s="349" t="e">
        <f t="shared" si="1"/>
        <v>#DIV/0!</v>
      </c>
      <c r="G9" s="350"/>
      <c r="H9" s="345" t="s">
        <v>83</v>
      </c>
      <c r="I9" s="347">
        <f>Q40</f>
        <v>0</v>
      </c>
      <c r="J9" s="347">
        <f>R40</f>
        <v>0</v>
      </c>
      <c r="K9" s="209">
        <f t="shared" si="2"/>
        <v>0</v>
      </c>
      <c r="L9" s="349" t="e">
        <f>I9/K9</f>
        <v>#DIV/0!</v>
      </c>
      <c r="M9" s="349" t="e">
        <f t="shared" si="3"/>
        <v>#DIV/0!</v>
      </c>
      <c r="N9" s="335"/>
      <c r="O9" s="148" t="s">
        <v>81</v>
      </c>
      <c r="P9" s="176"/>
      <c r="Q9" s="176"/>
      <c r="R9" s="176"/>
      <c r="S9" s="173">
        <f>P9*$D$9</f>
        <v>0</v>
      </c>
      <c r="T9" s="171">
        <f>Q9*$D$9</f>
        <v>0</v>
      </c>
      <c r="U9" s="171">
        <f>R9*$D$9</f>
        <v>0</v>
      </c>
      <c r="X9" s="335"/>
    </row>
    <row r="10" spans="1:24" ht="39" x14ac:dyDescent="0.35">
      <c r="A10" s="345" t="s">
        <v>68</v>
      </c>
      <c r="B10" s="346">
        <f>V29</f>
        <v>0</v>
      </c>
      <c r="C10" s="346">
        <f>W29</f>
        <v>0</v>
      </c>
      <c r="D10" s="348">
        <f>SUM(B10:C10)</f>
        <v>0</v>
      </c>
      <c r="E10" s="349" t="e">
        <f>B10/D10</f>
        <v>#DIV/0!</v>
      </c>
      <c r="F10" s="349" t="e">
        <f t="shared" si="1"/>
        <v>#DIV/0!</v>
      </c>
      <c r="G10" s="350"/>
      <c r="H10" s="345" t="s">
        <v>68</v>
      </c>
      <c r="I10" s="347">
        <f>V40</f>
        <v>0</v>
      </c>
      <c r="J10" s="347">
        <f>W40</f>
        <v>0</v>
      </c>
      <c r="K10" s="209">
        <f t="shared" si="2"/>
        <v>0</v>
      </c>
      <c r="L10" s="349" t="e">
        <f>I10/K10</f>
        <v>#DIV/0!</v>
      </c>
      <c r="M10" s="349" t="e">
        <f t="shared" si="3"/>
        <v>#DIV/0!</v>
      </c>
      <c r="N10" s="335"/>
      <c r="O10" s="168" t="s">
        <v>72</v>
      </c>
      <c r="P10" s="176"/>
      <c r="Q10" s="176"/>
      <c r="R10" s="176"/>
      <c r="S10" s="173">
        <f>P10*$D$10</f>
        <v>0</v>
      </c>
      <c r="T10" s="171">
        <f>Q10*$D$10</f>
        <v>0</v>
      </c>
      <c r="U10" s="171">
        <f>R10*$D$10</f>
        <v>0</v>
      </c>
      <c r="X10" s="335"/>
    </row>
    <row r="11" spans="1:24" ht="29" customHeight="1" x14ac:dyDescent="0.35">
      <c r="A11" s="351"/>
      <c r="B11" s="351"/>
      <c r="C11" s="351"/>
      <c r="D11" s="401">
        <f>SUM(D6:D10)</f>
        <v>0</v>
      </c>
      <c r="E11" s="351"/>
      <c r="F11" s="351"/>
      <c r="G11" s="350"/>
      <c r="H11" s="351"/>
      <c r="I11" s="351"/>
      <c r="J11" s="351"/>
      <c r="K11" s="400">
        <f>SUM(K6:K10)</f>
        <v>0</v>
      </c>
      <c r="L11" s="351"/>
      <c r="M11" s="351"/>
      <c r="N11" s="335"/>
      <c r="O11" s="351"/>
      <c r="S11" s="335"/>
      <c r="X11" s="335"/>
    </row>
    <row r="12" spans="1:24" s="350" customFormat="1" ht="28" x14ac:dyDescent="0.35">
      <c r="A12" s="345" t="s">
        <v>39</v>
      </c>
      <c r="B12" s="348" t="s">
        <v>24</v>
      </c>
      <c r="C12" s="209" t="s">
        <v>25</v>
      </c>
      <c r="D12" s="342" t="s">
        <v>32</v>
      </c>
      <c r="E12" s="342" t="s">
        <v>37</v>
      </c>
      <c r="F12" s="342" t="s">
        <v>38</v>
      </c>
      <c r="H12" s="345"/>
      <c r="I12" s="209" t="s">
        <v>24</v>
      </c>
      <c r="J12" s="209" t="s">
        <v>25</v>
      </c>
      <c r="K12" s="342" t="s">
        <v>32</v>
      </c>
      <c r="L12" s="342" t="s">
        <v>37</v>
      </c>
      <c r="M12" s="342" t="s">
        <v>38</v>
      </c>
      <c r="O12" s="208" t="s">
        <v>39</v>
      </c>
      <c r="P12" s="208" t="s">
        <v>40</v>
      </c>
      <c r="Q12" s="208" t="s">
        <v>41</v>
      </c>
      <c r="R12" s="208" t="s">
        <v>42</v>
      </c>
      <c r="S12" s="208" t="s">
        <v>40</v>
      </c>
      <c r="T12" s="208" t="s">
        <v>41</v>
      </c>
      <c r="U12" s="208" t="s">
        <v>42</v>
      </c>
    </row>
    <row r="13" spans="1:24" ht="28" x14ac:dyDescent="0.35">
      <c r="A13" s="345" t="s">
        <v>5</v>
      </c>
      <c r="B13" s="346">
        <f>AA24</f>
        <v>0</v>
      </c>
      <c r="C13" s="346">
        <f>AB24</f>
        <v>0</v>
      </c>
      <c r="D13" s="209">
        <f>SUM(B13:C13)</f>
        <v>0</v>
      </c>
      <c r="E13" s="349" t="e">
        <f>B13/D13</f>
        <v>#DIV/0!</v>
      </c>
      <c r="F13" s="349" t="e">
        <f>100%-E13</f>
        <v>#DIV/0!</v>
      </c>
      <c r="G13" s="350"/>
      <c r="H13" s="345" t="s">
        <v>5</v>
      </c>
      <c r="I13" s="347">
        <f t="shared" ref="I13:J17" si="4">AA35</f>
        <v>0</v>
      </c>
      <c r="J13" s="347">
        <f t="shared" si="4"/>
        <v>0</v>
      </c>
      <c r="K13" s="209">
        <f>SUM(I13:J13)</f>
        <v>0</v>
      </c>
      <c r="L13" s="349" t="e">
        <f>I13/K13</f>
        <v>#DIV/0!</v>
      </c>
      <c r="M13" s="349" t="e">
        <f>100%-L13</f>
        <v>#DIV/0!</v>
      </c>
      <c r="N13" s="335"/>
      <c r="O13" s="148" t="s">
        <v>5</v>
      </c>
      <c r="P13" s="352"/>
      <c r="Q13" s="353"/>
      <c r="R13" s="353"/>
      <c r="S13" s="354">
        <f t="shared" ref="S13:U17" si="5">P13*$AC24</f>
        <v>0</v>
      </c>
      <c r="T13" s="354">
        <f t="shared" si="5"/>
        <v>0</v>
      </c>
      <c r="U13" s="354">
        <f t="shared" si="5"/>
        <v>0</v>
      </c>
      <c r="X13" s="335"/>
    </row>
    <row r="14" spans="1:24" ht="28" x14ac:dyDescent="0.35">
      <c r="A14" s="345" t="s">
        <v>6</v>
      </c>
      <c r="B14" s="346">
        <f t="shared" ref="B14:C17" si="6">AA25</f>
        <v>0</v>
      </c>
      <c r="C14" s="346">
        <f t="shared" si="6"/>
        <v>0</v>
      </c>
      <c r="D14" s="209">
        <f t="shared" ref="D14:D17" si="7">SUM(B14:C14)</f>
        <v>0</v>
      </c>
      <c r="E14" s="349" t="e">
        <f>B14/D14</f>
        <v>#DIV/0!</v>
      </c>
      <c r="F14" s="349" t="e">
        <f>100%-E14</f>
        <v>#DIV/0!</v>
      </c>
      <c r="G14" s="350"/>
      <c r="H14" s="345" t="s">
        <v>6</v>
      </c>
      <c r="I14" s="347">
        <f t="shared" si="4"/>
        <v>0</v>
      </c>
      <c r="J14" s="347">
        <f t="shared" si="4"/>
        <v>0</v>
      </c>
      <c r="K14" s="209">
        <f t="shared" ref="K14:K17" si="8">SUM(I14:J14)</f>
        <v>0</v>
      </c>
      <c r="L14" s="349" t="e">
        <f>I14/K14</f>
        <v>#DIV/0!</v>
      </c>
      <c r="M14" s="349" t="e">
        <f t="shared" ref="M14:M17" si="9">100%-L14</f>
        <v>#DIV/0!</v>
      </c>
      <c r="N14" s="335"/>
      <c r="O14" s="148" t="s">
        <v>6</v>
      </c>
      <c r="P14" s="355"/>
      <c r="Q14" s="356"/>
      <c r="R14" s="356"/>
      <c r="S14" s="357">
        <f t="shared" si="5"/>
        <v>0</v>
      </c>
      <c r="T14" s="357">
        <f t="shared" si="5"/>
        <v>0</v>
      </c>
      <c r="U14" s="357">
        <f t="shared" si="5"/>
        <v>0</v>
      </c>
      <c r="X14" s="335"/>
    </row>
    <row r="15" spans="1:24" ht="14" x14ac:dyDescent="0.35">
      <c r="A15" s="345" t="s">
        <v>7</v>
      </c>
      <c r="B15" s="346">
        <f t="shared" si="6"/>
        <v>0</v>
      </c>
      <c r="C15" s="346">
        <f t="shared" si="6"/>
        <v>0</v>
      </c>
      <c r="D15" s="209">
        <f t="shared" si="7"/>
        <v>0</v>
      </c>
      <c r="E15" s="349" t="e">
        <f>B15/D15</f>
        <v>#DIV/0!</v>
      </c>
      <c r="F15" s="349" t="e">
        <f>100%-E15</f>
        <v>#DIV/0!</v>
      </c>
      <c r="G15" s="350"/>
      <c r="H15" s="345" t="s">
        <v>7</v>
      </c>
      <c r="I15" s="347">
        <f t="shared" si="4"/>
        <v>0</v>
      </c>
      <c r="J15" s="347">
        <f t="shared" si="4"/>
        <v>0</v>
      </c>
      <c r="K15" s="209">
        <f t="shared" si="8"/>
        <v>0</v>
      </c>
      <c r="L15" s="349" t="e">
        <f>I15/K15</f>
        <v>#DIV/0!</v>
      </c>
      <c r="M15" s="349" t="e">
        <f t="shared" si="9"/>
        <v>#DIV/0!</v>
      </c>
      <c r="N15" s="335"/>
      <c r="O15" s="148" t="s">
        <v>7</v>
      </c>
      <c r="P15" s="355"/>
      <c r="Q15" s="356"/>
      <c r="R15" s="356"/>
      <c r="S15" s="357">
        <f t="shared" si="5"/>
        <v>0</v>
      </c>
      <c r="T15" s="357">
        <f t="shared" si="5"/>
        <v>0</v>
      </c>
      <c r="U15" s="357">
        <f t="shared" si="5"/>
        <v>0</v>
      </c>
      <c r="X15" s="335"/>
    </row>
    <row r="16" spans="1:24" ht="14" x14ac:dyDescent="0.35">
      <c r="A16" s="345" t="s">
        <v>8</v>
      </c>
      <c r="B16" s="346">
        <f t="shared" si="6"/>
        <v>0</v>
      </c>
      <c r="C16" s="346">
        <f t="shared" si="6"/>
        <v>0</v>
      </c>
      <c r="D16" s="209">
        <f t="shared" si="7"/>
        <v>0</v>
      </c>
      <c r="E16" s="349" t="e">
        <f>B16/D16</f>
        <v>#DIV/0!</v>
      </c>
      <c r="F16" s="349" t="e">
        <f>100%-E16</f>
        <v>#DIV/0!</v>
      </c>
      <c r="G16" s="350"/>
      <c r="H16" s="345" t="s">
        <v>8</v>
      </c>
      <c r="I16" s="347">
        <f t="shared" si="4"/>
        <v>0</v>
      </c>
      <c r="J16" s="347">
        <f t="shared" si="4"/>
        <v>0</v>
      </c>
      <c r="K16" s="209">
        <f t="shared" si="8"/>
        <v>0</v>
      </c>
      <c r="L16" s="349" t="e">
        <f>I16/K16</f>
        <v>#DIV/0!</v>
      </c>
      <c r="M16" s="349" t="e">
        <f t="shared" si="9"/>
        <v>#DIV/0!</v>
      </c>
      <c r="N16" s="335"/>
      <c r="O16" s="148" t="s">
        <v>8</v>
      </c>
      <c r="P16" s="355"/>
      <c r="Q16" s="356"/>
      <c r="R16" s="356"/>
      <c r="S16" s="357">
        <f t="shared" si="5"/>
        <v>0</v>
      </c>
      <c r="T16" s="357">
        <f t="shared" si="5"/>
        <v>0</v>
      </c>
      <c r="U16" s="357">
        <f t="shared" si="5"/>
        <v>0</v>
      </c>
      <c r="X16" s="335"/>
    </row>
    <row r="17" spans="1:29" ht="14" x14ac:dyDescent="0.35">
      <c r="A17" s="345" t="s">
        <v>36</v>
      </c>
      <c r="B17" s="346">
        <f t="shared" si="6"/>
        <v>0</v>
      </c>
      <c r="C17" s="346">
        <f t="shared" si="6"/>
        <v>0</v>
      </c>
      <c r="D17" s="209">
        <f t="shared" si="7"/>
        <v>0</v>
      </c>
      <c r="E17" s="349" t="e">
        <f>B17/D17</f>
        <v>#DIV/0!</v>
      </c>
      <c r="F17" s="349" t="e">
        <f>100%-E17</f>
        <v>#DIV/0!</v>
      </c>
      <c r="G17" s="350"/>
      <c r="H17" s="345" t="s">
        <v>36</v>
      </c>
      <c r="I17" s="347">
        <f t="shared" si="4"/>
        <v>0</v>
      </c>
      <c r="J17" s="347">
        <f t="shared" si="4"/>
        <v>0</v>
      </c>
      <c r="K17" s="209">
        <f t="shared" si="8"/>
        <v>0</v>
      </c>
      <c r="L17" s="349" t="e">
        <f>I17/K17</f>
        <v>#DIV/0!</v>
      </c>
      <c r="M17" s="349" t="e">
        <f t="shared" si="9"/>
        <v>#DIV/0!</v>
      </c>
      <c r="N17" s="335"/>
      <c r="O17" s="148" t="s">
        <v>36</v>
      </c>
      <c r="P17" s="355"/>
      <c r="Q17" s="356"/>
      <c r="R17" s="356"/>
      <c r="S17" s="357">
        <f t="shared" si="5"/>
        <v>0</v>
      </c>
      <c r="T17" s="357">
        <f t="shared" si="5"/>
        <v>0</v>
      </c>
      <c r="U17" s="357">
        <f t="shared" si="5"/>
        <v>0</v>
      </c>
      <c r="X17" s="335"/>
    </row>
    <row r="18" spans="1:29" ht="28" customHeight="1" x14ac:dyDescent="0.35">
      <c r="A18" s="350"/>
      <c r="B18" s="350"/>
      <c r="D18" s="399">
        <f>SUM(D13:D17)</f>
        <v>0</v>
      </c>
      <c r="E18" s="350"/>
      <c r="F18" s="350"/>
      <c r="G18" s="350"/>
      <c r="H18" s="358"/>
      <c r="I18" s="350"/>
      <c r="J18" s="350"/>
      <c r="K18" s="399">
        <f>SUM(K13:K17)</f>
        <v>0</v>
      </c>
      <c r="L18" s="350"/>
      <c r="M18" s="358"/>
      <c r="N18" s="335"/>
      <c r="R18" s="359"/>
      <c r="S18" s="335"/>
      <c r="X18" s="359"/>
    </row>
    <row r="19" spans="1:29" ht="25" x14ac:dyDescent="0.35">
      <c r="D19" s="360">
        <f>D11-D18</f>
        <v>0</v>
      </c>
      <c r="H19" s="336"/>
      <c r="I19" s="335"/>
      <c r="K19" s="360">
        <f>K11-K18</f>
        <v>0</v>
      </c>
      <c r="M19" s="336"/>
      <c r="N19" s="335"/>
      <c r="R19" s="336"/>
      <c r="S19" s="335"/>
    </row>
    <row r="20" spans="1:29" ht="25" x14ac:dyDescent="0.35">
      <c r="C20" s="361"/>
      <c r="L20" s="361"/>
    </row>
    <row r="21" spans="1:29" ht="25" x14ac:dyDescent="0.35">
      <c r="A21" s="334" t="s">
        <v>75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34"/>
      <c r="AB21" s="334"/>
      <c r="AC21" s="334"/>
    </row>
    <row r="22" spans="1:29" ht="26.5" customHeight="1" x14ac:dyDescent="0.35">
      <c r="A22" s="362" t="s">
        <v>39</v>
      </c>
      <c r="B22" s="363" t="s">
        <v>70</v>
      </c>
      <c r="C22" s="363"/>
      <c r="D22" s="363"/>
      <c r="E22" s="363"/>
      <c r="F22" s="363"/>
      <c r="G22" s="363" t="s">
        <v>55</v>
      </c>
      <c r="H22" s="363"/>
      <c r="I22" s="363"/>
      <c r="J22" s="363"/>
      <c r="K22" s="363"/>
      <c r="L22" s="363" t="s">
        <v>73</v>
      </c>
      <c r="M22" s="363"/>
      <c r="N22" s="363"/>
      <c r="O22" s="363"/>
      <c r="P22" s="363"/>
      <c r="Q22" s="363" t="s">
        <v>71</v>
      </c>
      <c r="R22" s="363"/>
      <c r="S22" s="363"/>
      <c r="T22" s="363"/>
      <c r="U22" s="363"/>
      <c r="V22" s="363" t="s">
        <v>72</v>
      </c>
      <c r="W22" s="363"/>
      <c r="X22" s="363"/>
      <c r="Y22" s="363"/>
      <c r="Z22" s="363"/>
      <c r="AA22" s="364" t="s">
        <v>74</v>
      </c>
      <c r="AB22" s="365"/>
      <c r="AC22" s="365"/>
    </row>
    <row r="23" spans="1:29" ht="26.5" customHeight="1" x14ac:dyDescent="0.35">
      <c r="A23" s="366"/>
      <c r="B23" s="367" t="s">
        <v>24</v>
      </c>
      <c r="C23" s="368" t="s">
        <v>25</v>
      </c>
      <c r="D23" s="369" t="s">
        <v>69</v>
      </c>
      <c r="E23" s="369" t="s">
        <v>24</v>
      </c>
      <c r="F23" s="369" t="s">
        <v>25</v>
      </c>
      <c r="G23" s="367" t="s">
        <v>24</v>
      </c>
      <c r="H23" s="368" t="s">
        <v>25</v>
      </c>
      <c r="I23" s="369" t="s">
        <v>69</v>
      </c>
      <c r="J23" s="369" t="s">
        <v>24</v>
      </c>
      <c r="K23" s="369" t="s">
        <v>25</v>
      </c>
      <c r="L23" s="367" t="s">
        <v>24</v>
      </c>
      <c r="M23" s="368" t="s">
        <v>25</v>
      </c>
      <c r="N23" s="369" t="s">
        <v>69</v>
      </c>
      <c r="O23" s="369" t="s">
        <v>24</v>
      </c>
      <c r="P23" s="369" t="s">
        <v>25</v>
      </c>
      <c r="Q23" s="367" t="s">
        <v>24</v>
      </c>
      <c r="R23" s="368" t="s">
        <v>25</v>
      </c>
      <c r="S23" s="369" t="s">
        <v>69</v>
      </c>
      <c r="T23" s="369" t="s">
        <v>24</v>
      </c>
      <c r="U23" s="369" t="s">
        <v>25</v>
      </c>
      <c r="V23" s="367" t="s">
        <v>24</v>
      </c>
      <c r="W23" s="368" t="s">
        <v>25</v>
      </c>
      <c r="X23" s="369" t="s">
        <v>69</v>
      </c>
      <c r="Y23" s="369" t="s">
        <v>24</v>
      </c>
      <c r="Z23" s="369" t="s">
        <v>25</v>
      </c>
      <c r="AA23" s="169" t="s">
        <v>24</v>
      </c>
      <c r="AB23" s="169" t="s">
        <v>25</v>
      </c>
      <c r="AC23" s="169" t="s">
        <v>69</v>
      </c>
    </row>
    <row r="24" spans="1:29" x14ac:dyDescent="0.35">
      <c r="A24" s="149" t="s">
        <v>5</v>
      </c>
      <c r="B24" s="370"/>
      <c r="C24" s="371"/>
      <c r="D24" s="169">
        <f>SUM(B24:C24)</f>
        <v>0</v>
      </c>
      <c r="E24" s="372" t="e">
        <f t="shared" ref="E24:F28" si="10">B24/SUM($B24:$C24)</f>
        <v>#DIV/0!</v>
      </c>
      <c r="F24" s="372" t="e">
        <f t="shared" si="10"/>
        <v>#DIV/0!</v>
      </c>
      <c r="G24" s="370"/>
      <c r="H24" s="373"/>
      <c r="I24" s="169">
        <f>SUM(G24:H24)</f>
        <v>0</v>
      </c>
      <c r="J24" s="372" t="e">
        <f t="shared" ref="J24:K28" si="11">G24/SUM($G24:$H24)</f>
        <v>#DIV/0!</v>
      </c>
      <c r="K24" s="372" t="e">
        <f t="shared" si="11"/>
        <v>#DIV/0!</v>
      </c>
      <c r="L24" s="370"/>
      <c r="M24" s="373"/>
      <c r="N24" s="169">
        <f>SUM(L24:M24)</f>
        <v>0</v>
      </c>
      <c r="O24" s="372" t="e">
        <f>L24/SUM(L24:M24)</f>
        <v>#DIV/0!</v>
      </c>
      <c r="P24" s="372" t="e">
        <f>M24/SUM(L24:M24)</f>
        <v>#DIV/0!</v>
      </c>
      <c r="Q24" s="370"/>
      <c r="R24" s="371"/>
      <c r="S24" s="169">
        <f>SUM(Q24:R24)</f>
        <v>0</v>
      </c>
      <c r="T24" s="372" t="e">
        <f>Q24/SUM(Q24:R24)</f>
        <v>#DIV/0!</v>
      </c>
      <c r="U24" s="372" t="e">
        <f>R24/SUM(Q24:R24)</f>
        <v>#DIV/0!</v>
      </c>
      <c r="V24" s="370"/>
      <c r="W24" s="373"/>
      <c r="X24" s="169">
        <f>SUM(V24:W24)</f>
        <v>0</v>
      </c>
      <c r="Y24" s="372" t="e">
        <f>V24/SUM(V24:W24)</f>
        <v>#DIV/0!</v>
      </c>
      <c r="Z24" s="372" t="e">
        <f>W24/SUM(V24:W24)</f>
        <v>#DIV/0!</v>
      </c>
      <c r="AA24" s="170">
        <f>B24+G24+L24+Q24+V24</f>
        <v>0</v>
      </c>
      <c r="AB24" s="170">
        <f>C24+H24+M24+R24+W24</f>
        <v>0</v>
      </c>
      <c r="AC24" s="169">
        <f>SUM(AA24:AB24)</f>
        <v>0</v>
      </c>
    </row>
    <row r="25" spans="1:29" x14ac:dyDescent="0.35">
      <c r="A25" s="149" t="s">
        <v>6</v>
      </c>
      <c r="B25" s="370"/>
      <c r="C25" s="373"/>
      <c r="D25" s="169">
        <f t="shared" ref="D25:D28" si="12">SUM(B25:C25)</f>
        <v>0</v>
      </c>
      <c r="E25" s="372" t="e">
        <f t="shared" si="10"/>
        <v>#DIV/0!</v>
      </c>
      <c r="F25" s="372" t="e">
        <f t="shared" si="10"/>
        <v>#DIV/0!</v>
      </c>
      <c r="G25" s="370"/>
      <c r="H25" s="373"/>
      <c r="I25" s="169">
        <f t="shared" ref="I25:I28" si="13">SUM(G25:H25)</f>
        <v>0</v>
      </c>
      <c r="J25" s="372" t="e">
        <f t="shared" si="11"/>
        <v>#DIV/0!</v>
      </c>
      <c r="K25" s="372" t="e">
        <f t="shared" si="11"/>
        <v>#DIV/0!</v>
      </c>
      <c r="L25" s="370"/>
      <c r="M25" s="373"/>
      <c r="N25" s="169">
        <f t="shared" ref="N25:N28" si="14">SUM(L25:M25)</f>
        <v>0</v>
      </c>
      <c r="O25" s="372" t="e">
        <f t="shared" ref="O25:O28" si="15">L25/SUM(L25:M25)</f>
        <v>#DIV/0!</v>
      </c>
      <c r="P25" s="372" t="e">
        <f t="shared" ref="P25:P28" si="16">M25/SUM(L25:M25)</f>
        <v>#DIV/0!</v>
      </c>
      <c r="Q25" s="370"/>
      <c r="R25" s="373"/>
      <c r="S25" s="169">
        <f t="shared" ref="S25:S28" si="17">SUM(Q25:R25)</f>
        <v>0</v>
      </c>
      <c r="T25" s="372" t="e">
        <f t="shared" ref="T25:T28" si="18">Q25/SUM(Q25:R25)</f>
        <v>#DIV/0!</v>
      </c>
      <c r="U25" s="372" t="e">
        <f t="shared" ref="U25:U28" si="19">R25/SUM(Q25:R25)</f>
        <v>#DIV/0!</v>
      </c>
      <c r="V25" s="370"/>
      <c r="W25" s="373"/>
      <c r="X25" s="169">
        <f t="shared" ref="X25:X28" si="20">SUM(V25:W25)</f>
        <v>0</v>
      </c>
      <c r="Y25" s="372" t="e">
        <f t="shared" ref="Y25:Y28" si="21">V25/SUM(V25:W25)</f>
        <v>#DIV/0!</v>
      </c>
      <c r="Z25" s="372" t="e">
        <f t="shared" ref="Z25:Z28" si="22">W25/SUM(V25:W25)</f>
        <v>#DIV/0!</v>
      </c>
      <c r="AA25" s="170">
        <f t="shared" ref="AA25:AB28" si="23">B25+G25+L25+Q25+V25</f>
        <v>0</v>
      </c>
      <c r="AB25" s="170">
        <f t="shared" si="23"/>
        <v>0</v>
      </c>
      <c r="AC25" s="169">
        <f t="shared" ref="AC25:AC28" si="24">SUM(AA25:AB25)</f>
        <v>0</v>
      </c>
    </row>
    <row r="26" spans="1:29" x14ac:dyDescent="0.35">
      <c r="A26" s="149" t="s">
        <v>7</v>
      </c>
      <c r="B26" s="374"/>
      <c r="C26" s="373"/>
      <c r="D26" s="169">
        <f t="shared" si="12"/>
        <v>0</v>
      </c>
      <c r="E26" s="372" t="e">
        <f t="shared" si="10"/>
        <v>#DIV/0!</v>
      </c>
      <c r="F26" s="372" t="e">
        <f t="shared" si="10"/>
        <v>#DIV/0!</v>
      </c>
      <c r="G26" s="374"/>
      <c r="H26" s="373"/>
      <c r="I26" s="169">
        <f t="shared" si="13"/>
        <v>0</v>
      </c>
      <c r="J26" s="372" t="e">
        <f t="shared" si="11"/>
        <v>#DIV/0!</v>
      </c>
      <c r="K26" s="372" t="e">
        <f t="shared" si="11"/>
        <v>#DIV/0!</v>
      </c>
      <c r="L26" s="374"/>
      <c r="M26" s="373"/>
      <c r="N26" s="169">
        <f t="shared" si="14"/>
        <v>0</v>
      </c>
      <c r="O26" s="372" t="e">
        <f t="shared" si="15"/>
        <v>#DIV/0!</v>
      </c>
      <c r="P26" s="372" t="e">
        <f t="shared" si="16"/>
        <v>#DIV/0!</v>
      </c>
      <c r="Q26" s="374"/>
      <c r="R26" s="373"/>
      <c r="S26" s="169">
        <f t="shared" si="17"/>
        <v>0</v>
      </c>
      <c r="T26" s="372" t="e">
        <f t="shared" si="18"/>
        <v>#DIV/0!</v>
      </c>
      <c r="U26" s="372" t="e">
        <f t="shared" si="19"/>
        <v>#DIV/0!</v>
      </c>
      <c r="V26" s="374"/>
      <c r="W26" s="373"/>
      <c r="X26" s="169">
        <f t="shared" si="20"/>
        <v>0</v>
      </c>
      <c r="Y26" s="372" t="e">
        <f t="shared" si="21"/>
        <v>#DIV/0!</v>
      </c>
      <c r="Z26" s="372" t="e">
        <f t="shared" si="22"/>
        <v>#DIV/0!</v>
      </c>
      <c r="AA26" s="170">
        <f t="shared" si="23"/>
        <v>0</v>
      </c>
      <c r="AB26" s="170">
        <f t="shared" si="23"/>
        <v>0</v>
      </c>
      <c r="AC26" s="169">
        <f t="shared" si="24"/>
        <v>0</v>
      </c>
    </row>
    <row r="27" spans="1:29" x14ac:dyDescent="0.35">
      <c r="A27" s="149" t="s">
        <v>8</v>
      </c>
      <c r="B27" s="370"/>
      <c r="C27" s="373"/>
      <c r="D27" s="169">
        <f t="shared" si="12"/>
        <v>0</v>
      </c>
      <c r="E27" s="372" t="e">
        <f t="shared" si="10"/>
        <v>#DIV/0!</v>
      </c>
      <c r="F27" s="372" t="e">
        <f t="shared" si="10"/>
        <v>#DIV/0!</v>
      </c>
      <c r="G27" s="370"/>
      <c r="H27" s="373"/>
      <c r="I27" s="169">
        <f t="shared" si="13"/>
        <v>0</v>
      </c>
      <c r="J27" s="372" t="e">
        <f t="shared" si="11"/>
        <v>#DIV/0!</v>
      </c>
      <c r="K27" s="372" t="e">
        <f t="shared" si="11"/>
        <v>#DIV/0!</v>
      </c>
      <c r="L27" s="370"/>
      <c r="M27" s="373"/>
      <c r="N27" s="169">
        <f t="shared" si="14"/>
        <v>0</v>
      </c>
      <c r="O27" s="372" t="e">
        <f t="shared" si="15"/>
        <v>#DIV/0!</v>
      </c>
      <c r="P27" s="372" t="e">
        <f t="shared" si="16"/>
        <v>#DIV/0!</v>
      </c>
      <c r="Q27" s="370"/>
      <c r="R27" s="373"/>
      <c r="S27" s="169">
        <f t="shared" si="17"/>
        <v>0</v>
      </c>
      <c r="T27" s="372" t="e">
        <f t="shared" si="18"/>
        <v>#DIV/0!</v>
      </c>
      <c r="U27" s="372" t="e">
        <f t="shared" si="19"/>
        <v>#DIV/0!</v>
      </c>
      <c r="V27" s="370"/>
      <c r="W27" s="373"/>
      <c r="X27" s="169">
        <f t="shared" si="20"/>
        <v>0</v>
      </c>
      <c r="Y27" s="372" t="e">
        <f t="shared" si="21"/>
        <v>#DIV/0!</v>
      </c>
      <c r="Z27" s="372" t="e">
        <f t="shared" si="22"/>
        <v>#DIV/0!</v>
      </c>
      <c r="AA27" s="170">
        <f t="shared" si="23"/>
        <v>0</v>
      </c>
      <c r="AB27" s="170">
        <f t="shared" si="23"/>
        <v>0</v>
      </c>
      <c r="AC27" s="169">
        <f t="shared" si="24"/>
        <v>0</v>
      </c>
    </row>
    <row r="28" spans="1:29" x14ac:dyDescent="0.35">
      <c r="A28" s="149" t="s">
        <v>36</v>
      </c>
      <c r="B28" s="375"/>
      <c r="C28" s="376"/>
      <c r="D28" s="169">
        <f t="shared" si="12"/>
        <v>0</v>
      </c>
      <c r="E28" s="372" t="e">
        <f t="shared" si="10"/>
        <v>#DIV/0!</v>
      </c>
      <c r="F28" s="372" t="e">
        <f t="shared" si="10"/>
        <v>#DIV/0!</v>
      </c>
      <c r="G28" s="375"/>
      <c r="H28" s="376"/>
      <c r="I28" s="169">
        <f t="shared" si="13"/>
        <v>0</v>
      </c>
      <c r="J28" s="372" t="e">
        <f t="shared" si="11"/>
        <v>#DIV/0!</v>
      </c>
      <c r="K28" s="372" t="e">
        <f t="shared" si="11"/>
        <v>#DIV/0!</v>
      </c>
      <c r="L28" s="375"/>
      <c r="M28" s="376"/>
      <c r="N28" s="169">
        <f t="shared" si="14"/>
        <v>0</v>
      </c>
      <c r="O28" s="372" t="e">
        <f t="shared" si="15"/>
        <v>#DIV/0!</v>
      </c>
      <c r="P28" s="372" t="e">
        <f t="shared" si="16"/>
        <v>#DIV/0!</v>
      </c>
      <c r="Q28" s="375"/>
      <c r="R28" s="376"/>
      <c r="S28" s="169">
        <f t="shared" si="17"/>
        <v>0</v>
      </c>
      <c r="T28" s="372" t="e">
        <f t="shared" si="18"/>
        <v>#DIV/0!</v>
      </c>
      <c r="U28" s="372" t="e">
        <f t="shared" si="19"/>
        <v>#DIV/0!</v>
      </c>
      <c r="V28" s="375"/>
      <c r="W28" s="376"/>
      <c r="X28" s="169">
        <f t="shared" si="20"/>
        <v>0</v>
      </c>
      <c r="Y28" s="372" t="e">
        <f t="shared" si="21"/>
        <v>#DIV/0!</v>
      </c>
      <c r="Z28" s="372" t="e">
        <f t="shared" si="22"/>
        <v>#DIV/0!</v>
      </c>
      <c r="AA28" s="170">
        <f t="shared" si="23"/>
        <v>0</v>
      </c>
      <c r="AB28" s="170">
        <f t="shared" si="23"/>
        <v>0</v>
      </c>
      <c r="AC28" s="169">
        <f t="shared" si="24"/>
        <v>0</v>
      </c>
    </row>
    <row r="29" spans="1:29" ht="30" customHeight="1" x14ac:dyDescent="0.35">
      <c r="A29" s="217"/>
      <c r="B29" s="170">
        <f>SUM(B24:B28)</f>
        <v>0</v>
      </c>
      <c r="C29" s="170">
        <f>SUM(C24:C28)</f>
        <v>0</v>
      </c>
      <c r="D29" s="377"/>
      <c r="E29" s="217"/>
      <c r="F29" s="217"/>
      <c r="G29" s="170">
        <f>SUM(G24:G28)</f>
        <v>0</v>
      </c>
      <c r="H29" s="170">
        <f>SUM(H24:H28)</f>
        <v>0</v>
      </c>
      <c r="I29" s="377"/>
      <c r="J29" s="217"/>
      <c r="K29" s="217"/>
      <c r="L29" s="170">
        <f>SUM(L24:L28)</f>
        <v>0</v>
      </c>
      <c r="M29" s="170">
        <f>SUM(M24:M28)</f>
        <v>0</v>
      </c>
      <c r="N29" s="377"/>
      <c r="O29" s="217"/>
      <c r="P29" s="217"/>
      <c r="Q29" s="170">
        <f>SUM(Q24:Q28)</f>
        <v>0</v>
      </c>
      <c r="R29" s="170">
        <f>SUM(R24:R28)</f>
        <v>0</v>
      </c>
      <c r="S29" s="377"/>
      <c r="T29" s="217"/>
      <c r="U29" s="217"/>
      <c r="V29" s="170">
        <f>SUM(V24:V28)</f>
        <v>0</v>
      </c>
      <c r="W29" s="170">
        <f>SUM(W24:W28)</f>
        <v>0</v>
      </c>
      <c r="X29" s="377"/>
      <c r="Y29" s="217"/>
      <c r="Z29" s="217"/>
      <c r="AA29" s="217"/>
      <c r="AB29" s="217"/>
      <c r="AC29" s="217"/>
    </row>
    <row r="30" spans="1:29" s="380" customFormat="1" ht="39" x14ac:dyDescent="0.35">
      <c r="A30" s="403" t="s">
        <v>77</v>
      </c>
      <c r="B30" s="402" t="e">
        <f>B29/SUM(B29:C29)</f>
        <v>#DIV/0!</v>
      </c>
      <c r="C30" s="378" t="e">
        <f>C29/SUM(B29:C29)</f>
        <v>#DIV/0!</v>
      </c>
      <c r="D30" s="379"/>
      <c r="E30" s="281"/>
      <c r="F30" s="281"/>
      <c r="G30" s="378" t="e">
        <f>G29/SUM(G29:H29)</f>
        <v>#DIV/0!</v>
      </c>
      <c r="H30" s="378" t="e">
        <f>H29/SUM(G29:H29)</f>
        <v>#DIV/0!</v>
      </c>
      <c r="I30" s="379"/>
      <c r="J30" s="281"/>
      <c r="K30" s="281"/>
      <c r="L30" s="378" t="e">
        <f>L29/SUM(L29:M29)</f>
        <v>#DIV/0!</v>
      </c>
      <c r="M30" s="378" t="e">
        <f>M29/SUM(L29:M29)</f>
        <v>#DIV/0!</v>
      </c>
      <c r="N30" s="379"/>
      <c r="O30" s="281"/>
      <c r="P30" s="281"/>
      <c r="Q30" s="378" t="e">
        <f>Q29/SUM(Q29:R29)</f>
        <v>#DIV/0!</v>
      </c>
      <c r="R30" s="378" t="e">
        <f>R29/SUM(Q29:R29)</f>
        <v>#DIV/0!</v>
      </c>
      <c r="S30" s="379"/>
      <c r="T30" s="281"/>
      <c r="U30" s="281"/>
      <c r="V30" s="378" t="e">
        <f>V29/SUM(V29:W29)</f>
        <v>#DIV/0!</v>
      </c>
      <c r="W30" s="378" t="e">
        <f>W29/SUM(V29:W29)</f>
        <v>#DIV/0!</v>
      </c>
      <c r="X30" s="379"/>
      <c r="Y30" s="281"/>
      <c r="Z30" s="281"/>
      <c r="AA30" s="281"/>
      <c r="AB30" s="281"/>
      <c r="AC30" s="281"/>
    </row>
    <row r="31" spans="1:29" x14ac:dyDescent="0.35">
      <c r="A31" s="377"/>
      <c r="B31" s="381"/>
      <c r="C31" s="381"/>
      <c r="D31" s="381"/>
      <c r="E31" s="377"/>
      <c r="F31" s="377"/>
      <c r="G31" s="381"/>
      <c r="H31" s="381"/>
      <c r="I31" s="381"/>
      <c r="J31" s="377"/>
      <c r="K31" s="377"/>
      <c r="L31" s="381"/>
      <c r="M31" s="381"/>
      <c r="N31" s="381"/>
      <c r="O31" s="377"/>
      <c r="P31" s="377"/>
      <c r="Q31" s="381"/>
      <c r="R31" s="381"/>
      <c r="S31" s="381"/>
      <c r="T31" s="377"/>
      <c r="U31" s="377"/>
      <c r="V31" s="381"/>
      <c r="W31" s="381"/>
      <c r="X31" s="381"/>
      <c r="Y31" s="377"/>
      <c r="Z31" s="377"/>
      <c r="AA31" s="377"/>
      <c r="AB31" s="377"/>
      <c r="AC31" s="377"/>
    </row>
    <row r="32" spans="1:29" ht="25" x14ac:dyDescent="0.35">
      <c r="A32" s="334" t="s">
        <v>76</v>
      </c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4"/>
      <c r="W32" s="334"/>
      <c r="X32" s="334"/>
      <c r="Y32" s="334"/>
      <c r="Z32" s="334"/>
      <c r="AA32" s="334"/>
      <c r="AB32" s="334"/>
      <c r="AC32" s="334"/>
    </row>
    <row r="33" spans="1:29" ht="25.5" customHeight="1" x14ac:dyDescent="0.35">
      <c r="A33" s="362" t="s">
        <v>39</v>
      </c>
      <c r="B33" s="363" t="s">
        <v>80</v>
      </c>
      <c r="C33" s="363"/>
      <c r="D33" s="363"/>
      <c r="E33" s="363"/>
      <c r="F33" s="363"/>
      <c r="G33" s="363" t="s">
        <v>55</v>
      </c>
      <c r="H33" s="363"/>
      <c r="I33" s="363"/>
      <c r="J33" s="363"/>
      <c r="K33" s="363"/>
      <c r="L33" s="363" t="s">
        <v>73</v>
      </c>
      <c r="M33" s="363"/>
      <c r="N33" s="363"/>
      <c r="O33" s="363"/>
      <c r="P33" s="363"/>
      <c r="Q33" s="363" t="s">
        <v>71</v>
      </c>
      <c r="R33" s="363"/>
      <c r="S33" s="363"/>
      <c r="T33" s="363"/>
      <c r="U33" s="363"/>
      <c r="V33" s="363" t="s">
        <v>72</v>
      </c>
      <c r="W33" s="363"/>
      <c r="X33" s="363"/>
      <c r="Y33" s="363"/>
      <c r="Z33" s="363"/>
      <c r="AA33" s="364" t="s">
        <v>74</v>
      </c>
      <c r="AB33" s="365"/>
      <c r="AC33" s="365"/>
    </row>
    <row r="34" spans="1:29" ht="25.5" customHeight="1" x14ac:dyDescent="0.35">
      <c r="A34" s="366"/>
      <c r="B34" s="367" t="s">
        <v>24</v>
      </c>
      <c r="C34" s="368" t="s">
        <v>25</v>
      </c>
      <c r="D34" s="369" t="s">
        <v>69</v>
      </c>
      <c r="E34" s="369" t="s">
        <v>24</v>
      </c>
      <c r="F34" s="369" t="s">
        <v>25</v>
      </c>
      <c r="G34" s="367" t="s">
        <v>24</v>
      </c>
      <c r="H34" s="368" t="s">
        <v>25</v>
      </c>
      <c r="I34" s="369" t="s">
        <v>69</v>
      </c>
      <c r="J34" s="369" t="s">
        <v>24</v>
      </c>
      <c r="K34" s="369" t="s">
        <v>25</v>
      </c>
      <c r="L34" s="367" t="s">
        <v>24</v>
      </c>
      <c r="M34" s="368" t="s">
        <v>25</v>
      </c>
      <c r="N34" s="369" t="s">
        <v>69</v>
      </c>
      <c r="O34" s="369" t="s">
        <v>24</v>
      </c>
      <c r="P34" s="369" t="s">
        <v>25</v>
      </c>
      <c r="Q34" s="367" t="s">
        <v>24</v>
      </c>
      <c r="R34" s="368" t="s">
        <v>25</v>
      </c>
      <c r="S34" s="369" t="s">
        <v>69</v>
      </c>
      <c r="T34" s="369" t="s">
        <v>24</v>
      </c>
      <c r="U34" s="369" t="s">
        <v>25</v>
      </c>
      <c r="V34" s="367" t="s">
        <v>24</v>
      </c>
      <c r="W34" s="368" t="s">
        <v>25</v>
      </c>
      <c r="X34" s="369" t="s">
        <v>69</v>
      </c>
      <c r="Y34" s="369" t="s">
        <v>24</v>
      </c>
      <c r="Z34" s="369" t="s">
        <v>25</v>
      </c>
      <c r="AA34" s="169" t="s">
        <v>24</v>
      </c>
      <c r="AB34" s="169" t="s">
        <v>25</v>
      </c>
      <c r="AC34" s="169" t="s">
        <v>69</v>
      </c>
    </row>
    <row r="35" spans="1:29" x14ac:dyDescent="0.35">
      <c r="A35" s="149" t="s">
        <v>5</v>
      </c>
      <c r="B35" s="370"/>
      <c r="C35" s="371"/>
      <c r="D35" s="169">
        <f>SUM(B35:C35)</f>
        <v>0</v>
      </c>
      <c r="E35" s="372" t="e">
        <f t="shared" ref="E35:F39" si="25">B35/SUM($B35:$C35)</f>
        <v>#DIV/0!</v>
      </c>
      <c r="F35" s="372" t="e">
        <f t="shared" si="25"/>
        <v>#DIV/0!</v>
      </c>
      <c r="G35" s="370"/>
      <c r="H35" s="373"/>
      <c r="I35" s="169">
        <f>SUM(G35:H35)</f>
        <v>0</v>
      </c>
      <c r="J35" s="372" t="e">
        <f t="shared" ref="J35:K39" si="26">G35/SUM($G35:$H35)</f>
        <v>#DIV/0!</v>
      </c>
      <c r="K35" s="372" t="e">
        <f t="shared" si="26"/>
        <v>#DIV/0!</v>
      </c>
      <c r="L35" s="370"/>
      <c r="M35" s="373"/>
      <c r="N35" s="169">
        <f>SUM(L35:M35)</f>
        <v>0</v>
      </c>
      <c r="O35" s="372" t="e">
        <f>L35/SUM(L35:M35)</f>
        <v>#DIV/0!</v>
      </c>
      <c r="P35" s="372" t="e">
        <f>M35/SUM(L35:M35)</f>
        <v>#DIV/0!</v>
      </c>
      <c r="Q35" s="370"/>
      <c r="R35" s="371"/>
      <c r="S35" s="169">
        <f>SUM(Q35:R35)</f>
        <v>0</v>
      </c>
      <c r="T35" s="372" t="e">
        <f>Q35/SUM(Q35:R35)</f>
        <v>#DIV/0!</v>
      </c>
      <c r="U35" s="372" t="e">
        <f>R35/SUM(Q35:R35)</f>
        <v>#DIV/0!</v>
      </c>
      <c r="V35" s="370"/>
      <c r="W35" s="373"/>
      <c r="X35" s="169">
        <f>SUM(V35:W35)</f>
        <v>0</v>
      </c>
      <c r="Y35" s="372" t="e">
        <f>V35/SUM(V35:W35)</f>
        <v>#DIV/0!</v>
      </c>
      <c r="Z35" s="372" t="e">
        <f>W35/SUM(V35:W35)</f>
        <v>#DIV/0!</v>
      </c>
      <c r="AA35" s="169">
        <f t="shared" ref="AA35:AB39" si="27">B35+G35+L35+Q35+V35</f>
        <v>0</v>
      </c>
      <c r="AB35" s="171">
        <f t="shared" si="27"/>
        <v>0</v>
      </c>
      <c r="AC35" s="171">
        <f>SUM(AA35:AB35)</f>
        <v>0</v>
      </c>
    </row>
    <row r="36" spans="1:29" x14ac:dyDescent="0.35">
      <c r="A36" s="149" t="s">
        <v>6</v>
      </c>
      <c r="B36" s="370"/>
      <c r="C36" s="373"/>
      <c r="D36" s="169">
        <f t="shared" ref="D36:D39" si="28">SUM(B36:C36)</f>
        <v>0</v>
      </c>
      <c r="E36" s="372" t="e">
        <f t="shared" si="25"/>
        <v>#DIV/0!</v>
      </c>
      <c r="F36" s="372" t="e">
        <f t="shared" si="25"/>
        <v>#DIV/0!</v>
      </c>
      <c r="G36" s="370"/>
      <c r="H36" s="373"/>
      <c r="I36" s="169">
        <f t="shared" ref="I36:I39" si="29">SUM(G36:H36)</f>
        <v>0</v>
      </c>
      <c r="J36" s="372" t="e">
        <f t="shared" si="26"/>
        <v>#DIV/0!</v>
      </c>
      <c r="K36" s="372" t="e">
        <f t="shared" si="26"/>
        <v>#DIV/0!</v>
      </c>
      <c r="L36" s="370"/>
      <c r="M36" s="373"/>
      <c r="N36" s="169">
        <f t="shared" ref="N36:N39" si="30">SUM(L36:M36)</f>
        <v>0</v>
      </c>
      <c r="O36" s="372" t="e">
        <f t="shared" ref="O36:O39" si="31">L36/SUM(L36:M36)</f>
        <v>#DIV/0!</v>
      </c>
      <c r="P36" s="372" t="e">
        <f t="shared" ref="P36:P39" si="32">M36/SUM(L36:M36)</f>
        <v>#DIV/0!</v>
      </c>
      <c r="Q36" s="370"/>
      <c r="R36" s="373"/>
      <c r="S36" s="169">
        <f t="shared" ref="S36:S39" si="33">SUM(Q36:R36)</f>
        <v>0</v>
      </c>
      <c r="T36" s="372" t="e">
        <f t="shared" ref="T36:T39" si="34">Q36/SUM(Q36:R36)</f>
        <v>#DIV/0!</v>
      </c>
      <c r="U36" s="372" t="e">
        <f t="shared" ref="U36:U39" si="35">R36/SUM(Q36:R36)</f>
        <v>#DIV/0!</v>
      </c>
      <c r="V36" s="370"/>
      <c r="W36" s="373"/>
      <c r="X36" s="169">
        <f t="shared" ref="X36:X39" si="36">SUM(V36:W36)</f>
        <v>0</v>
      </c>
      <c r="Y36" s="372" t="e">
        <f t="shared" ref="Y36:Y39" si="37">V36/SUM(V36:W36)</f>
        <v>#DIV/0!</v>
      </c>
      <c r="Z36" s="372" t="e">
        <f t="shared" ref="Z36:Z39" si="38">W36/SUM(V36:W36)</f>
        <v>#DIV/0!</v>
      </c>
      <c r="AA36" s="169">
        <f t="shared" si="27"/>
        <v>0</v>
      </c>
      <c r="AB36" s="171">
        <f t="shared" si="27"/>
        <v>0</v>
      </c>
      <c r="AC36" s="171">
        <f t="shared" ref="AC36:AC39" si="39">SUM(AA36:AB36)</f>
        <v>0</v>
      </c>
    </row>
    <row r="37" spans="1:29" x14ac:dyDescent="0.35">
      <c r="A37" s="149" t="s">
        <v>7</v>
      </c>
      <c r="B37" s="374"/>
      <c r="C37" s="373"/>
      <c r="D37" s="169">
        <f t="shared" si="28"/>
        <v>0</v>
      </c>
      <c r="E37" s="372" t="e">
        <f t="shared" si="25"/>
        <v>#DIV/0!</v>
      </c>
      <c r="F37" s="372" t="e">
        <f t="shared" si="25"/>
        <v>#DIV/0!</v>
      </c>
      <c r="G37" s="374"/>
      <c r="H37" s="373"/>
      <c r="I37" s="169">
        <f t="shared" si="29"/>
        <v>0</v>
      </c>
      <c r="J37" s="372" t="e">
        <f t="shared" si="26"/>
        <v>#DIV/0!</v>
      </c>
      <c r="K37" s="372" t="e">
        <f t="shared" si="26"/>
        <v>#DIV/0!</v>
      </c>
      <c r="L37" s="374"/>
      <c r="M37" s="373"/>
      <c r="N37" s="169">
        <f t="shared" si="30"/>
        <v>0</v>
      </c>
      <c r="O37" s="372" t="e">
        <f t="shared" si="31"/>
        <v>#DIV/0!</v>
      </c>
      <c r="P37" s="372" t="e">
        <f t="shared" si="32"/>
        <v>#DIV/0!</v>
      </c>
      <c r="Q37" s="374"/>
      <c r="R37" s="373"/>
      <c r="S37" s="169">
        <f t="shared" si="33"/>
        <v>0</v>
      </c>
      <c r="T37" s="372" t="e">
        <f t="shared" si="34"/>
        <v>#DIV/0!</v>
      </c>
      <c r="U37" s="372" t="e">
        <f t="shared" si="35"/>
        <v>#DIV/0!</v>
      </c>
      <c r="V37" s="374"/>
      <c r="W37" s="373"/>
      <c r="X37" s="169">
        <f t="shared" si="36"/>
        <v>0</v>
      </c>
      <c r="Y37" s="372" t="e">
        <f t="shared" si="37"/>
        <v>#DIV/0!</v>
      </c>
      <c r="Z37" s="372" t="e">
        <f t="shared" si="38"/>
        <v>#DIV/0!</v>
      </c>
      <c r="AA37" s="169">
        <f t="shared" si="27"/>
        <v>0</v>
      </c>
      <c r="AB37" s="171">
        <f t="shared" si="27"/>
        <v>0</v>
      </c>
      <c r="AC37" s="171">
        <f t="shared" si="39"/>
        <v>0</v>
      </c>
    </row>
    <row r="38" spans="1:29" x14ac:dyDescent="0.35">
      <c r="A38" s="149" t="s">
        <v>8</v>
      </c>
      <c r="B38" s="370"/>
      <c r="C38" s="373"/>
      <c r="D38" s="169">
        <f t="shared" si="28"/>
        <v>0</v>
      </c>
      <c r="E38" s="372" t="e">
        <f t="shared" si="25"/>
        <v>#DIV/0!</v>
      </c>
      <c r="F38" s="372" t="e">
        <f t="shared" si="25"/>
        <v>#DIV/0!</v>
      </c>
      <c r="G38" s="370"/>
      <c r="H38" s="373"/>
      <c r="I38" s="169">
        <f t="shared" si="29"/>
        <v>0</v>
      </c>
      <c r="J38" s="372" t="e">
        <f t="shared" si="26"/>
        <v>#DIV/0!</v>
      </c>
      <c r="K38" s="372" t="e">
        <f t="shared" si="26"/>
        <v>#DIV/0!</v>
      </c>
      <c r="L38" s="370"/>
      <c r="M38" s="373"/>
      <c r="N38" s="169">
        <f t="shared" si="30"/>
        <v>0</v>
      </c>
      <c r="O38" s="372" t="e">
        <f t="shared" si="31"/>
        <v>#DIV/0!</v>
      </c>
      <c r="P38" s="372" t="e">
        <f t="shared" si="32"/>
        <v>#DIV/0!</v>
      </c>
      <c r="Q38" s="370"/>
      <c r="R38" s="373"/>
      <c r="S38" s="169">
        <f t="shared" si="33"/>
        <v>0</v>
      </c>
      <c r="T38" s="372" t="e">
        <f t="shared" si="34"/>
        <v>#DIV/0!</v>
      </c>
      <c r="U38" s="372" t="e">
        <f t="shared" si="35"/>
        <v>#DIV/0!</v>
      </c>
      <c r="V38" s="370"/>
      <c r="W38" s="373"/>
      <c r="X38" s="169">
        <f t="shared" si="36"/>
        <v>0</v>
      </c>
      <c r="Y38" s="372" t="e">
        <f t="shared" si="37"/>
        <v>#DIV/0!</v>
      </c>
      <c r="Z38" s="372" t="e">
        <f t="shared" si="38"/>
        <v>#DIV/0!</v>
      </c>
      <c r="AA38" s="169">
        <f t="shared" si="27"/>
        <v>0</v>
      </c>
      <c r="AB38" s="171">
        <f t="shared" si="27"/>
        <v>0</v>
      </c>
      <c r="AC38" s="171">
        <f t="shared" si="39"/>
        <v>0</v>
      </c>
    </row>
    <row r="39" spans="1:29" x14ac:dyDescent="0.35">
      <c r="A39" s="149" t="s">
        <v>36</v>
      </c>
      <c r="B39" s="375"/>
      <c r="C39" s="376"/>
      <c r="D39" s="169">
        <f t="shared" si="28"/>
        <v>0</v>
      </c>
      <c r="E39" s="372" t="e">
        <f t="shared" si="25"/>
        <v>#DIV/0!</v>
      </c>
      <c r="F39" s="372" t="e">
        <f>C39/SUM($B39:$C39)</f>
        <v>#DIV/0!</v>
      </c>
      <c r="G39" s="375"/>
      <c r="H39" s="376"/>
      <c r="I39" s="169">
        <f t="shared" si="29"/>
        <v>0</v>
      </c>
      <c r="J39" s="372" t="e">
        <f t="shared" si="26"/>
        <v>#DIV/0!</v>
      </c>
      <c r="K39" s="372" t="e">
        <f t="shared" si="26"/>
        <v>#DIV/0!</v>
      </c>
      <c r="L39" s="375"/>
      <c r="M39" s="376"/>
      <c r="N39" s="169">
        <f t="shared" si="30"/>
        <v>0</v>
      </c>
      <c r="O39" s="372" t="e">
        <f t="shared" si="31"/>
        <v>#DIV/0!</v>
      </c>
      <c r="P39" s="372" t="e">
        <f t="shared" si="32"/>
        <v>#DIV/0!</v>
      </c>
      <c r="Q39" s="375"/>
      <c r="R39" s="376"/>
      <c r="S39" s="169">
        <f t="shared" si="33"/>
        <v>0</v>
      </c>
      <c r="T39" s="372" t="e">
        <f t="shared" si="34"/>
        <v>#DIV/0!</v>
      </c>
      <c r="U39" s="372" t="e">
        <f t="shared" si="35"/>
        <v>#DIV/0!</v>
      </c>
      <c r="V39" s="375"/>
      <c r="W39" s="376"/>
      <c r="X39" s="169">
        <f t="shared" si="36"/>
        <v>0</v>
      </c>
      <c r="Y39" s="372" t="e">
        <f t="shared" si="37"/>
        <v>#DIV/0!</v>
      </c>
      <c r="Z39" s="372" t="e">
        <f t="shared" si="38"/>
        <v>#DIV/0!</v>
      </c>
      <c r="AA39" s="169">
        <f t="shared" si="27"/>
        <v>0</v>
      </c>
      <c r="AB39" s="171">
        <f t="shared" si="27"/>
        <v>0</v>
      </c>
      <c r="AC39" s="171">
        <f t="shared" si="39"/>
        <v>0</v>
      </c>
    </row>
    <row r="40" spans="1:29" ht="36" customHeight="1" x14ac:dyDescent="0.35">
      <c r="A40" s="336"/>
      <c r="B40" s="170">
        <f>SUM(B35:B39)</f>
        <v>0</v>
      </c>
      <c r="C40" s="170">
        <f>SUM(C35:C39)</f>
        <v>0</v>
      </c>
      <c r="D40" s="377"/>
      <c r="E40" s="217"/>
      <c r="F40" s="217"/>
      <c r="G40" s="170">
        <f>SUM(G35:G39)</f>
        <v>0</v>
      </c>
      <c r="H40" s="170">
        <f>SUM(H35:H39)</f>
        <v>0</v>
      </c>
      <c r="I40" s="377"/>
      <c r="J40" s="217"/>
      <c r="K40" s="217"/>
      <c r="L40" s="170">
        <f>SUM(L35:L39)</f>
        <v>0</v>
      </c>
      <c r="M40" s="170">
        <f>SUM(M35:M39)</f>
        <v>0</v>
      </c>
      <c r="N40" s="377"/>
      <c r="O40" s="217"/>
      <c r="P40" s="217"/>
      <c r="Q40" s="170">
        <f>SUM(Q35:Q39)</f>
        <v>0</v>
      </c>
      <c r="R40" s="170">
        <f>SUM(R35:R39)</f>
        <v>0</v>
      </c>
      <c r="S40" s="377"/>
      <c r="T40" s="217"/>
      <c r="U40" s="217"/>
      <c r="V40" s="170">
        <f>SUM(V35:V39)</f>
        <v>0</v>
      </c>
      <c r="W40" s="170">
        <f>SUM(W35:W39)</f>
        <v>0</v>
      </c>
      <c r="X40" s="377"/>
      <c r="Y40" s="217"/>
      <c r="Z40" s="217"/>
      <c r="AA40" s="377"/>
      <c r="AB40" s="217"/>
      <c r="AC40" s="217"/>
    </row>
    <row r="41" spans="1:29" s="380" customFormat="1" ht="39" x14ac:dyDescent="0.35">
      <c r="A41" s="403" t="s">
        <v>77</v>
      </c>
      <c r="B41" s="402" t="e">
        <f>B40/SUM(B40:C40)</f>
        <v>#DIV/0!</v>
      </c>
      <c r="C41" s="378" t="e">
        <f>C40/SUM(B40:C40)</f>
        <v>#DIV/0!</v>
      </c>
      <c r="D41" s="379"/>
      <c r="E41" s="359"/>
      <c r="F41" s="359"/>
      <c r="G41" s="378" t="e">
        <f>G40/SUM(G40:H40)</f>
        <v>#DIV/0!</v>
      </c>
      <c r="H41" s="378" t="e">
        <f>H40/SUM(G40:H40)</f>
        <v>#DIV/0!</v>
      </c>
      <c r="I41" s="379"/>
      <c r="J41" s="359"/>
      <c r="K41" s="359"/>
      <c r="L41" s="378" t="e">
        <f>L40/SUM(L40:M40)</f>
        <v>#DIV/0!</v>
      </c>
      <c r="M41" s="378" t="e">
        <f>M40/SUM(L40:M40)</f>
        <v>#DIV/0!</v>
      </c>
      <c r="N41" s="379"/>
      <c r="O41" s="359"/>
      <c r="P41" s="359"/>
      <c r="Q41" s="378" t="e">
        <f>Q40/SUM(Q40:R40)</f>
        <v>#DIV/0!</v>
      </c>
      <c r="R41" s="378" t="e">
        <f>R40/SUM(Q40:R40)</f>
        <v>#DIV/0!</v>
      </c>
      <c r="S41" s="379"/>
      <c r="T41" s="359"/>
      <c r="U41" s="359"/>
      <c r="V41" s="378" t="e">
        <f>V40/SUM(V40:W40)</f>
        <v>#DIV/0!</v>
      </c>
      <c r="W41" s="378" t="e">
        <f>W40/SUM(V40:W40)</f>
        <v>#DIV/0!</v>
      </c>
      <c r="X41" s="379"/>
      <c r="Y41" s="359"/>
      <c r="Z41" s="359"/>
      <c r="AA41" s="359"/>
      <c r="AB41" s="359"/>
      <c r="AC41" s="359"/>
    </row>
    <row r="45" spans="1:29" ht="25" x14ac:dyDescent="0.35">
      <c r="A45" s="334" t="s">
        <v>84</v>
      </c>
      <c r="B45" s="334"/>
      <c r="C45" s="334"/>
      <c r="D45" s="334"/>
      <c r="E45" s="334"/>
      <c r="F45" s="334"/>
      <c r="G45" s="334"/>
      <c r="H45" s="334"/>
      <c r="I45" s="334"/>
      <c r="J45" s="334"/>
      <c r="K45" s="334"/>
      <c r="L45" s="334"/>
      <c r="M45" s="333"/>
      <c r="N45" s="333"/>
      <c r="O45" s="333"/>
      <c r="P45" s="333"/>
      <c r="Q45" s="333"/>
      <c r="R45" s="333"/>
      <c r="S45" s="333"/>
      <c r="T45" s="333"/>
      <c r="U45" s="333"/>
      <c r="V45" s="333"/>
      <c r="W45" s="333"/>
      <c r="X45" s="333"/>
      <c r="Y45" s="333"/>
      <c r="Z45" s="333"/>
      <c r="AA45" s="333"/>
      <c r="AB45" s="333"/>
      <c r="AC45" s="333"/>
    </row>
    <row r="46" spans="1:29" ht="12.5" x14ac:dyDescent="0.35">
      <c r="B46" s="217"/>
      <c r="C46" s="217"/>
      <c r="D46" s="217"/>
      <c r="E46" s="217"/>
      <c r="F46" s="217"/>
      <c r="G46" s="217"/>
      <c r="H46" s="254"/>
      <c r="I46" s="254"/>
      <c r="J46" s="254"/>
      <c r="K46" s="254"/>
      <c r="L46" s="254"/>
      <c r="M46" s="254"/>
      <c r="N46" s="254"/>
      <c r="O46" s="254"/>
      <c r="S46" s="335"/>
      <c r="X46" s="335"/>
    </row>
    <row r="47" spans="1:29" ht="39" x14ac:dyDescent="0.35">
      <c r="A47" s="149"/>
      <c r="B47" s="148" t="s">
        <v>70</v>
      </c>
      <c r="C47" s="148" t="s">
        <v>55</v>
      </c>
      <c r="D47" s="148" t="s">
        <v>73</v>
      </c>
      <c r="E47" s="148" t="s">
        <v>81</v>
      </c>
      <c r="F47" s="168" t="s">
        <v>72</v>
      </c>
      <c r="G47" s="382"/>
      <c r="H47" s="169" t="s">
        <v>70</v>
      </c>
      <c r="I47" s="221" t="s">
        <v>55</v>
      </c>
      <c r="J47" s="169" t="s">
        <v>73</v>
      </c>
      <c r="K47" s="221" t="s">
        <v>81</v>
      </c>
      <c r="L47" s="169" t="s">
        <v>72</v>
      </c>
      <c r="N47" s="335"/>
      <c r="S47" s="335"/>
      <c r="W47" s="336"/>
      <c r="X47" s="335"/>
    </row>
    <row r="48" spans="1:29" ht="25" x14ac:dyDescent="0.35">
      <c r="A48" s="149" t="s">
        <v>40</v>
      </c>
      <c r="B48" s="176"/>
      <c r="C48" s="176"/>
      <c r="D48" s="176"/>
      <c r="E48" s="176"/>
      <c r="F48" s="176"/>
      <c r="G48" s="170" t="s">
        <v>40</v>
      </c>
      <c r="H48" s="173">
        <f>B48*$D$6</f>
        <v>0</v>
      </c>
      <c r="I48" s="219">
        <f>C48*$D$7</f>
        <v>0</v>
      </c>
      <c r="J48" s="173">
        <f>D48*$D$8</f>
        <v>0</v>
      </c>
      <c r="K48" s="219">
        <f>E48*$D$9</f>
        <v>0</v>
      </c>
      <c r="L48" s="173">
        <f>F48*$D$10</f>
        <v>0</v>
      </c>
      <c r="N48" s="335"/>
      <c r="S48" s="335"/>
      <c r="W48" s="336"/>
      <c r="X48" s="335"/>
    </row>
    <row r="49" spans="1:29" ht="25" x14ac:dyDescent="0.35">
      <c r="A49" s="149" t="s">
        <v>41</v>
      </c>
      <c r="B49" s="176"/>
      <c r="C49" s="176"/>
      <c r="D49" s="176"/>
      <c r="E49" s="176"/>
      <c r="F49" s="176"/>
      <c r="G49" s="170" t="s">
        <v>41</v>
      </c>
      <c r="H49" s="171">
        <f>B49*$D$6</f>
        <v>0</v>
      </c>
      <c r="I49" s="220">
        <f>C49*$D$7</f>
        <v>0</v>
      </c>
      <c r="J49" s="171">
        <f>D49*$D$8</f>
        <v>0</v>
      </c>
      <c r="K49" s="220">
        <f>E49*$D$9</f>
        <v>0</v>
      </c>
      <c r="L49" s="171">
        <f>F49*$D$10</f>
        <v>0</v>
      </c>
      <c r="N49" s="335"/>
      <c r="S49" s="335"/>
      <c r="W49" s="336"/>
      <c r="X49" s="335"/>
    </row>
    <row r="50" spans="1:29" ht="25" x14ac:dyDescent="0.35">
      <c r="A50" s="149" t="s">
        <v>42</v>
      </c>
      <c r="B50" s="176"/>
      <c r="C50" s="176"/>
      <c r="D50" s="176"/>
      <c r="E50" s="176"/>
      <c r="F50" s="176"/>
      <c r="G50" s="170" t="s">
        <v>42</v>
      </c>
      <c r="H50" s="171">
        <f>B50*$D$6</f>
        <v>0</v>
      </c>
      <c r="I50" s="220">
        <f>C50*$D$7</f>
        <v>0</v>
      </c>
      <c r="J50" s="171">
        <f>D50*$D$8</f>
        <v>0</v>
      </c>
      <c r="K50" s="220">
        <f>E50*$D$9</f>
        <v>0</v>
      </c>
      <c r="L50" s="171">
        <f>F50*$D$10</f>
        <v>0</v>
      </c>
      <c r="N50" s="335"/>
      <c r="S50" s="335"/>
      <c r="W50" s="336"/>
      <c r="X50" s="335"/>
    </row>
    <row r="51" spans="1:29" x14ac:dyDescent="0.35">
      <c r="D51" s="335"/>
      <c r="I51" s="335"/>
      <c r="N51" s="335"/>
      <c r="S51" s="335"/>
      <c r="W51" s="336"/>
      <c r="X51" s="335"/>
    </row>
    <row r="52" spans="1:29" ht="25" x14ac:dyDescent="0.35">
      <c r="A52" s="334" t="s">
        <v>85</v>
      </c>
      <c r="B52" s="334"/>
      <c r="C52" s="334"/>
      <c r="D52" s="334"/>
      <c r="E52" s="334"/>
      <c r="F52" s="334"/>
      <c r="G52" s="334"/>
      <c r="H52" s="334"/>
      <c r="I52" s="334"/>
      <c r="J52" s="334"/>
      <c r="K52" s="334"/>
      <c r="L52" s="334"/>
      <c r="M52" s="334"/>
      <c r="N52" s="334"/>
      <c r="O52" s="334"/>
      <c r="P52" s="334"/>
      <c r="Q52" s="333"/>
      <c r="R52" s="333"/>
      <c r="S52" s="333"/>
      <c r="T52" s="333"/>
      <c r="U52" s="333"/>
      <c r="V52" s="333"/>
      <c r="W52" s="333"/>
      <c r="X52" s="333"/>
      <c r="Y52" s="333"/>
      <c r="Z52" s="333"/>
      <c r="AA52" s="333"/>
      <c r="AB52" s="333"/>
      <c r="AC52" s="333"/>
    </row>
    <row r="53" spans="1:29" ht="12.5" x14ac:dyDescent="0.35">
      <c r="D53" s="335"/>
      <c r="I53" s="335"/>
      <c r="N53" s="335"/>
      <c r="S53" s="335"/>
      <c r="X53" s="335"/>
    </row>
    <row r="54" spans="1:29" x14ac:dyDescent="0.35">
      <c r="A54" s="383" t="s">
        <v>39</v>
      </c>
      <c r="B54" s="363" t="s">
        <v>70</v>
      </c>
      <c r="C54" s="363"/>
      <c r="D54" s="363"/>
      <c r="E54" s="384" t="s">
        <v>55</v>
      </c>
      <c r="F54" s="384"/>
      <c r="G54" s="384"/>
      <c r="H54" s="363" t="s">
        <v>73</v>
      </c>
      <c r="I54" s="363"/>
      <c r="J54" s="363"/>
      <c r="K54" s="384" t="s">
        <v>71</v>
      </c>
      <c r="L54" s="384"/>
      <c r="M54" s="384"/>
      <c r="N54" s="363" t="s">
        <v>72</v>
      </c>
      <c r="O54" s="363"/>
      <c r="P54" s="363"/>
      <c r="X54" s="335"/>
    </row>
    <row r="55" spans="1:29" ht="26" x14ac:dyDescent="0.35">
      <c r="A55" s="385"/>
      <c r="B55" s="386" t="s">
        <v>18</v>
      </c>
      <c r="C55" s="386" t="s">
        <v>19</v>
      </c>
      <c r="D55" s="386" t="s">
        <v>20</v>
      </c>
      <c r="E55" s="387" t="s">
        <v>18</v>
      </c>
      <c r="F55" s="387" t="s">
        <v>19</v>
      </c>
      <c r="G55" s="387" t="s">
        <v>20</v>
      </c>
      <c r="H55" s="386" t="s">
        <v>18</v>
      </c>
      <c r="I55" s="386" t="s">
        <v>19</v>
      </c>
      <c r="J55" s="386" t="s">
        <v>20</v>
      </c>
      <c r="K55" s="387" t="s">
        <v>18</v>
      </c>
      <c r="L55" s="387" t="s">
        <v>19</v>
      </c>
      <c r="M55" s="387" t="s">
        <v>20</v>
      </c>
      <c r="N55" s="386" t="s">
        <v>18</v>
      </c>
      <c r="O55" s="386" t="s">
        <v>19</v>
      </c>
      <c r="P55" s="386" t="s">
        <v>20</v>
      </c>
      <c r="X55" s="335"/>
    </row>
    <row r="56" spans="1:29" x14ac:dyDescent="0.35">
      <c r="A56" s="329" t="s">
        <v>5</v>
      </c>
      <c r="B56" s="357">
        <f t="shared" ref="B56:D60" si="40">B64*$D24</f>
        <v>0</v>
      </c>
      <c r="C56" s="357">
        <f t="shared" si="40"/>
        <v>0</v>
      </c>
      <c r="D56" s="357">
        <f t="shared" si="40"/>
        <v>0</v>
      </c>
      <c r="E56" s="388">
        <f t="shared" ref="E56:G60" si="41">E64*$I24</f>
        <v>0</v>
      </c>
      <c r="F56" s="388">
        <f t="shared" si="41"/>
        <v>0</v>
      </c>
      <c r="G56" s="388">
        <f t="shared" si="41"/>
        <v>0</v>
      </c>
      <c r="H56" s="357">
        <f>H64*$N24</f>
        <v>0</v>
      </c>
      <c r="I56" s="357">
        <f>I64*$N24</f>
        <v>0</v>
      </c>
      <c r="J56" s="357">
        <f>J64*$N24</f>
        <v>0</v>
      </c>
      <c r="K56" s="388">
        <f t="shared" ref="K56:M60" si="42">K64*$S24</f>
        <v>0</v>
      </c>
      <c r="L56" s="388">
        <f t="shared" si="42"/>
        <v>0</v>
      </c>
      <c r="M56" s="388">
        <f t="shared" si="42"/>
        <v>0</v>
      </c>
      <c r="N56" s="357">
        <f t="shared" ref="N56:P60" si="43">N64*$X24</f>
        <v>0</v>
      </c>
      <c r="O56" s="357">
        <f t="shared" si="43"/>
        <v>0</v>
      </c>
      <c r="P56" s="357">
        <f t="shared" si="43"/>
        <v>0</v>
      </c>
      <c r="X56" s="335"/>
    </row>
    <row r="57" spans="1:29" x14ac:dyDescent="0.35">
      <c r="A57" s="329" t="s">
        <v>6</v>
      </c>
      <c r="B57" s="357">
        <f t="shared" si="40"/>
        <v>0</v>
      </c>
      <c r="C57" s="357">
        <f t="shared" si="40"/>
        <v>0</v>
      </c>
      <c r="D57" s="357">
        <f t="shared" si="40"/>
        <v>0</v>
      </c>
      <c r="E57" s="388">
        <f t="shared" si="41"/>
        <v>0</v>
      </c>
      <c r="F57" s="388">
        <f t="shared" si="41"/>
        <v>0</v>
      </c>
      <c r="G57" s="388">
        <f t="shared" si="41"/>
        <v>0</v>
      </c>
      <c r="H57" s="357">
        <f t="shared" ref="H57:J60" si="44">H65*$S25</f>
        <v>0</v>
      </c>
      <c r="I57" s="357">
        <f t="shared" si="44"/>
        <v>0</v>
      </c>
      <c r="J57" s="357">
        <f t="shared" si="44"/>
        <v>0</v>
      </c>
      <c r="K57" s="388">
        <f t="shared" si="42"/>
        <v>0</v>
      </c>
      <c r="L57" s="388">
        <f t="shared" si="42"/>
        <v>0</v>
      </c>
      <c r="M57" s="388">
        <f t="shared" si="42"/>
        <v>0</v>
      </c>
      <c r="N57" s="357">
        <f t="shared" si="43"/>
        <v>0</v>
      </c>
      <c r="O57" s="357">
        <f t="shared" si="43"/>
        <v>0</v>
      </c>
      <c r="P57" s="357">
        <f t="shared" si="43"/>
        <v>0</v>
      </c>
      <c r="X57" s="335"/>
    </row>
    <row r="58" spans="1:29" x14ac:dyDescent="0.35">
      <c r="A58" s="329" t="s">
        <v>7</v>
      </c>
      <c r="B58" s="357">
        <f t="shared" si="40"/>
        <v>0</v>
      </c>
      <c r="C58" s="357">
        <f t="shared" si="40"/>
        <v>0</v>
      </c>
      <c r="D58" s="357">
        <f t="shared" si="40"/>
        <v>0</v>
      </c>
      <c r="E58" s="388">
        <f t="shared" si="41"/>
        <v>0</v>
      </c>
      <c r="F58" s="388">
        <f t="shared" si="41"/>
        <v>0</v>
      </c>
      <c r="G58" s="388">
        <f t="shared" si="41"/>
        <v>0</v>
      </c>
      <c r="H58" s="357">
        <f t="shared" si="44"/>
        <v>0</v>
      </c>
      <c r="I58" s="357">
        <f t="shared" si="44"/>
        <v>0</v>
      </c>
      <c r="J58" s="357">
        <f t="shared" si="44"/>
        <v>0</v>
      </c>
      <c r="K58" s="388">
        <f t="shared" si="42"/>
        <v>0</v>
      </c>
      <c r="L58" s="388">
        <f t="shared" si="42"/>
        <v>0</v>
      </c>
      <c r="M58" s="388">
        <f t="shared" si="42"/>
        <v>0</v>
      </c>
      <c r="N58" s="357">
        <f t="shared" si="43"/>
        <v>0</v>
      </c>
      <c r="O58" s="357">
        <f t="shared" si="43"/>
        <v>0</v>
      </c>
      <c r="P58" s="357">
        <f t="shared" si="43"/>
        <v>0</v>
      </c>
      <c r="X58" s="335"/>
    </row>
    <row r="59" spans="1:29" ht="12.5" x14ac:dyDescent="0.35">
      <c r="A59" s="329" t="s">
        <v>8</v>
      </c>
      <c r="B59" s="357">
        <f t="shared" si="40"/>
        <v>0</v>
      </c>
      <c r="C59" s="357">
        <f t="shared" si="40"/>
        <v>0</v>
      </c>
      <c r="D59" s="357">
        <f t="shared" si="40"/>
        <v>0</v>
      </c>
      <c r="E59" s="388">
        <f t="shared" si="41"/>
        <v>0</v>
      </c>
      <c r="F59" s="388">
        <f t="shared" si="41"/>
        <v>0</v>
      </c>
      <c r="G59" s="388">
        <f t="shared" si="41"/>
        <v>0</v>
      </c>
      <c r="H59" s="357">
        <f t="shared" si="44"/>
        <v>0</v>
      </c>
      <c r="I59" s="357">
        <f t="shared" si="44"/>
        <v>0</v>
      </c>
      <c r="J59" s="357">
        <f t="shared" si="44"/>
        <v>0</v>
      </c>
      <c r="K59" s="388">
        <f t="shared" si="42"/>
        <v>0</v>
      </c>
      <c r="L59" s="388">
        <f t="shared" si="42"/>
        <v>0</v>
      </c>
      <c r="M59" s="388">
        <f t="shared" si="42"/>
        <v>0</v>
      </c>
      <c r="N59" s="357">
        <f t="shared" si="43"/>
        <v>0</v>
      </c>
      <c r="O59" s="357">
        <f t="shared" si="43"/>
        <v>0</v>
      </c>
      <c r="P59" s="357">
        <f t="shared" si="43"/>
        <v>0</v>
      </c>
      <c r="S59" s="335"/>
      <c r="X59" s="335"/>
    </row>
    <row r="60" spans="1:29" ht="12.5" x14ac:dyDescent="0.35">
      <c r="A60" s="329" t="s">
        <v>36</v>
      </c>
      <c r="B60" s="357">
        <f t="shared" si="40"/>
        <v>0</v>
      </c>
      <c r="C60" s="357">
        <f t="shared" si="40"/>
        <v>0</v>
      </c>
      <c r="D60" s="357">
        <f t="shared" si="40"/>
        <v>0</v>
      </c>
      <c r="E60" s="388">
        <f t="shared" si="41"/>
        <v>0</v>
      </c>
      <c r="F60" s="388">
        <f t="shared" si="41"/>
        <v>0</v>
      </c>
      <c r="G60" s="388">
        <f t="shared" si="41"/>
        <v>0</v>
      </c>
      <c r="H60" s="357">
        <f t="shared" si="44"/>
        <v>0</v>
      </c>
      <c r="I60" s="357">
        <f t="shared" si="44"/>
        <v>0</v>
      </c>
      <c r="J60" s="357">
        <f t="shared" si="44"/>
        <v>0</v>
      </c>
      <c r="K60" s="388">
        <f t="shared" si="42"/>
        <v>0</v>
      </c>
      <c r="L60" s="388">
        <f t="shared" si="42"/>
        <v>0</v>
      </c>
      <c r="M60" s="388">
        <f t="shared" si="42"/>
        <v>0</v>
      </c>
      <c r="N60" s="357">
        <f t="shared" si="43"/>
        <v>0</v>
      </c>
      <c r="O60" s="357">
        <f t="shared" si="43"/>
        <v>0</v>
      </c>
      <c r="P60" s="357">
        <f t="shared" si="43"/>
        <v>0</v>
      </c>
      <c r="S60" s="335"/>
      <c r="X60" s="335"/>
    </row>
    <row r="61" spans="1:29" s="336" customFormat="1" x14ac:dyDescent="0.35">
      <c r="A61" s="335"/>
      <c r="B61" s="335"/>
      <c r="C61" s="335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</row>
    <row r="62" spans="1:29" x14ac:dyDescent="0.35">
      <c r="B62" s="363" t="s">
        <v>70</v>
      </c>
      <c r="C62" s="363"/>
      <c r="D62" s="363"/>
      <c r="E62" s="389" t="s">
        <v>55</v>
      </c>
      <c r="F62" s="389"/>
      <c r="G62" s="389"/>
      <c r="H62" s="363" t="s">
        <v>73</v>
      </c>
      <c r="I62" s="363"/>
      <c r="J62" s="363"/>
      <c r="K62" s="389" t="s">
        <v>71</v>
      </c>
      <c r="L62" s="389"/>
      <c r="M62" s="389"/>
      <c r="N62" s="363" t="s">
        <v>72</v>
      </c>
      <c r="O62" s="363"/>
      <c r="P62" s="363"/>
      <c r="S62" s="335"/>
      <c r="X62" s="335"/>
    </row>
    <row r="63" spans="1:29" ht="26" x14ac:dyDescent="0.35">
      <c r="A63" s="148" t="s">
        <v>39</v>
      </c>
      <c r="B63" s="148" t="s">
        <v>18</v>
      </c>
      <c r="C63" s="148" t="s">
        <v>19</v>
      </c>
      <c r="D63" s="148" t="s">
        <v>20</v>
      </c>
      <c r="E63" s="390" t="s">
        <v>18</v>
      </c>
      <c r="F63" s="390" t="s">
        <v>19</v>
      </c>
      <c r="G63" s="390" t="s">
        <v>20</v>
      </c>
      <c r="H63" s="148" t="s">
        <v>18</v>
      </c>
      <c r="I63" s="148" t="s">
        <v>19</v>
      </c>
      <c r="J63" s="148" t="s">
        <v>20</v>
      </c>
      <c r="K63" s="390" t="s">
        <v>18</v>
      </c>
      <c r="L63" s="390" t="s">
        <v>19</v>
      </c>
      <c r="M63" s="390" t="s">
        <v>20</v>
      </c>
      <c r="N63" s="148" t="s">
        <v>18</v>
      </c>
      <c r="O63" s="148" t="s">
        <v>19</v>
      </c>
      <c r="P63" s="148" t="s">
        <v>20</v>
      </c>
      <c r="S63" s="335"/>
      <c r="X63" s="335"/>
    </row>
    <row r="64" spans="1:29" ht="12.5" x14ac:dyDescent="0.35">
      <c r="A64" s="149" t="s">
        <v>5</v>
      </c>
      <c r="B64" s="391"/>
      <c r="C64" s="391"/>
      <c r="D64" s="391"/>
      <c r="E64" s="392"/>
      <c r="F64" s="392"/>
      <c r="G64" s="392"/>
      <c r="H64" s="176"/>
      <c r="I64" s="176"/>
      <c r="J64" s="176"/>
      <c r="K64" s="222"/>
      <c r="L64" s="222"/>
      <c r="M64" s="222"/>
      <c r="N64" s="176"/>
      <c r="O64" s="176"/>
      <c r="P64" s="176"/>
      <c r="S64" s="335"/>
      <c r="X64" s="335"/>
    </row>
    <row r="65" spans="1:33" ht="12.5" x14ac:dyDescent="0.35">
      <c r="A65" s="149" t="s">
        <v>6</v>
      </c>
      <c r="B65" s="391"/>
      <c r="C65" s="391"/>
      <c r="D65" s="391"/>
      <c r="E65" s="392"/>
      <c r="F65" s="392"/>
      <c r="G65" s="392"/>
      <c r="H65" s="391"/>
      <c r="I65" s="391"/>
      <c r="J65" s="391"/>
      <c r="K65" s="392"/>
      <c r="L65" s="392"/>
      <c r="M65" s="392"/>
      <c r="N65" s="391"/>
      <c r="O65" s="391"/>
      <c r="P65" s="391"/>
      <c r="S65" s="335"/>
      <c r="X65" s="335"/>
    </row>
    <row r="66" spans="1:33" ht="12.5" x14ac:dyDescent="0.35">
      <c r="A66" s="149" t="s">
        <v>7</v>
      </c>
      <c r="B66" s="391"/>
      <c r="C66" s="391"/>
      <c r="D66" s="391"/>
      <c r="E66" s="392"/>
      <c r="F66" s="392"/>
      <c r="G66" s="392"/>
      <c r="H66" s="391"/>
      <c r="I66" s="391"/>
      <c r="J66" s="391"/>
      <c r="K66" s="392"/>
      <c r="L66" s="392"/>
      <c r="M66" s="392"/>
      <c r="N66" s="391"/>
      <c r="O66" s="391"/>
      <c r="P66" s="391"/>
      <c r="S66" s="335"/>
      <c r="X66" s="335"/>
    </row>
    <row r="67" spans="1:33" x14ac:dyDescent="0.35">
      <c r="A67" s="149" t="s">
        <v>8</v>
      </c>
      <c r="B67" s="391"/>
      <c r="C67" s="391"/>
      <c r="D67" s="391"/>
      <c r="E67" s="392"/>
      <c r="F67" s="392"/>
      <c r="G67" s="392"/>
      <c r="H67" s="391"/>
      <c r="I67" s="391"/>
      <c r="J67" s="391"/>
      <c r="K67" s="392"/>
      <c r="L67" s="392"/>
      <c r="M67" s="392"/>
      <c r="N67" s="391"/>
      <c r="O67" s="391"/>
      <c r="P67" s="391"/>
    </row>
    <row r="68" spans="1:33" x14ac:dyDescent="0.35">
      <c r="A68" s="149" t="s">
        <v>36</v>
      </c>
      <c r="B68" s="391"/>
      <c r="C68" s="391"/>
      <c r="D68" s="391"/>
      <c r="E68" s="392"/>
      <c r="F68" s="392"/>
      <c r="G68" s="392"/>
      <c r="H68" s="391"/>
      <c r="I68" s="391"/>
      <c r="J68" s="391"/>
      <c r="K68" s="392"/>
      <c r="L68" s="392"/>
      <c r="M68" s="392"/>
      <c r="N68" s="391"/>
      <c r="O68" s="391"/>
      <c r="P68" s="391"/>
    </row>
    <row r="70" spans="1:33" ht="25" x14ac:dyDescent="0.35">
      <c r="A70" s="334" t="s">
        <v>86</v>
      </c>
      <c r="B70" s="334"/>
      <c r="C70" s="334"/>
      <c r="D70" s="334"/>
      <c r="E70" s="334"/>
      <c r="F70" s="334"/>
      <c r="G70" s="334"/>
      <c r="H70" s="334"/>
      <c r="I70" s="334"/>
      <c r="J70" s="334"/>
      <c r="K70" s="334"/>
      <c r="L70" s="334"/>
      <c r="M70" s="334"/>
      <c r="N70" s="334"/>
      <c r="O70" s="334"/>
      <c r="P70" s="334"/>
      <c r="Q70" s="334"/>
      <c r="R70" s="334"/>
      <c r="S70" s="334"/>
      <c r="T70" s="334"/>
      <c r="U70" s="334"/>
      <c r="V70" s="334"/>
      <c r="W70" s="334"/>
      <c r="X70" s="334"/>
      <c r="Y70" s="334"/>
      <c r="Z70" s="334"/>
      <c r="AA70" s="334"/>
      <c r="AB70" s="334"/>
      <c r="AC70" s="334"/>
      <c r="AD70" s="334"/>
      <c r="AE70" s="334"/>
      <c r="AF70" s="334"/>
      <c r="AG70" s="334"/>
    </row>
    <row r="71" spans="1:33" ht="19" x14ac:dyDescent="0.35">
      <c r="A71" s="332"/>
      <c r="B71" s="332"/>
      <c r="C71" s="332"/>
      <c r="D71" s="332"/>
      <c r="E71" s="332"/>
      <c r="F71" s="332"/>
      <c r="G71" s="332"/>
      <c r="H71" s="332"/>
      <c r="I71" s="332"/>
      <c r="J71" s="332"/>
      <c r="K71" s="332"/>
      <c r="L71" s="332"/>
      <c r="M71" s="332"/>
      <c r="N71" s="332"/>
      <c r="O71" s="332"/>
      <c r="P71" s="332"/>
      <c r="Q71" s="332"/>
      <c r="R71" s="332"/>
      <c r="S71" s="332"/>
      <c r="T71" s="332"/>
      <c r="U71" s="332"/>
      <c r="V71" s="332"/>
      <c r="W71" s="332"/>
      <c r="X71" s="332"/>
      <c r="Y71" s="332"/>
      <c r="Z71" s="332"/>
      <c r="AA71" s="332"/>
      <c r="AB71" s="332"/>
      <c r="AC71" s="332"/>
    </row>
    <row r="72" spans="1:33" s="393" customFormat="1" ht="15.5" x14ac:dyDescent="0.35">
      <c r="B72" s="394" t="s">
        <v>70</v>
      </c>
      <c r="C72" s="394"/>
      <c r="D72" s="394"/>
      <c r="E72" s="394"/>
      <c r="F72" s="394"/>
      <c r="G72" s="394"/>
      <c r="H72" s="394"/>
      <c r="I72" s="394"/>
      <c r="J72" s="394"/>
      <c r="K72" s="394"/>
      <c r="M72" s="394" t="s">
        <v>55</v>
      </c>
      <c r="N72" s="394"/>
      <c r="O72" s="394"/>
      <c r="P72" s="394"/>
      <c r="Q72" s="394"/>
      <c r="R72" s="394"/>
      <c r="S72" s="394"/>
      <c r="T72" s="394"/>
      <c r="U72" s="394"/>
      <c r="V72" s="394"/>
      <c r="X72" s="394" t="s">
        <v>73</v>
      </c>
      <c r="Y72" s="394"/>
      <c r="Z72" s="394"/>
      <c r="AA72" s="394"/>
      <c r="AB72" s="394"/>
      <c r="AC72" s="394"/>
      <c r="AD72" s="394"/>
      <c r="AE72" s="394"/>
      <c r="AF72" s="394"/>
      <c r="AG72" s="394"/>
    </row>
    <row r="73" spans="1:33" s="336" customFormat="1" ht="13" customHeight="1" x14ac:dyDescent="0.35">
      <c r="B73" s="363" t="s">
        <v>5</v>
      </c>
      <c r="C73" s="363"/>
      <c r="D73" s="363" t="s">
        <v>6</v>
      </c>
      <c r="E73" s="363"/>
      <c r="F73" s="363" t="s">
        <v>7</v>
      </c>
      <c r="G73" s="363"/>
      <c r="H73" s="363" t="s">
        <v>8</v>
      </c>
      <c r="I73" s="363"/>
      <c r="J73" s="363" t="s">
        <v>9</v>
      </c>
      <c r="K73" s="363"/>
      <c r="M73" s="363" t="s">
        <v>5</v>
      </c>
      <c r="N73" s="363"/>
      <c r="O73" s="363" t="s">
        <v>6</v>
      </c>
      <c r="P73" s="363"/>
      <c r="Q73" s="363" t="s">
        <v>7</v>
      </c>
      <c r="R73" s="363"/>
      <c r="S73" s="363" t="s">
        <v>8</v>
      </c>
      <c r="T73" s="363"/>
      <c r="U73" s="363" t="s">
        <v>9</v>
      </c>
      <c r="V73" s="363"/>
      <c r="X73" s="363" t="s">
        <v>5</v>
      </c>
      <c r="Y73" s="363"/>
      <c r="Z73" s="363" t="s">
        <v>6</v>
      </c>
      <c r="AA73" s="363"/>
      <c r="AB73" s="363" t="s">
        <v>7</v>
      </c>
      <c r="AC73" s="363"/>
      <c r="AD73" s="363" t="s">
        <v>8</v>
      </c>
      <c r="AE73" s="363"/>
      <c r="AF73" s="363" t="s">
        <v>9</v>
      </c>
      <c r="AG73" s="363"/>
    </row>
    <row r="74" spans="1:33" ht="12.5" x14ac:dyDescent="0.35">
      <c r="B74" s="149" t="s">
        <v>24</v>
      </c>
      <c r="C74" s="149" t="s">
        <v>43</v>
      </c>
      <c r="D74" s="149" t="s">
        <v>24</v>
      </c>
      <c r="E74" s="149" t="s">
        <v>43</v>
      </c>
      <c r="F74" s="149" t="s">
        <v>24</v>
      </c>
      <c r="G74" s="149" t="s">
        <v>43</v>
      </c>
      <c r="H74" s="149" t="s">
        <v>24</v>
      </c>
      <c r="I74" s="149" t="s">
        <v>43</v>
      </c>
      <c r="J74" s="149" t="s">
        <v>24</v>
      </c>
      <c r="K74" s="149" t="s">
        <v>43</v>
      </c>
      <c r="M74" s="149" t="s">
        <v>24</v>
      </c>
      <c r="N74" s="149" t="s">
        <v>43</v>
      </c>
      <c r="O74" s="149" t="s">
        <v>24</v>
      </c>
      <c r="P74" s="149" t="s">
        <v>43</v>
      </c>
      <c r="Q74" s="149" t="s">
        <v>24</v>
      </c>
      <c r="R74" s="149" t="s">
        <v>43</v>
      </c>
      <c r="S74" s="149" t="s">
        <v>24</v>
      </c>
      <c r="T74" s="149" t="s">
        <v>43</v>
      </c>
      <c r="U74" s="149" t="s">
        <v>24</v>
      </c>
      <c r="V74" s="149" t="s">
        <v>43</v>
      </c>
      <c r="X74" s="149" t="s">
        <v>24</v>
      </c>
      <c r="Y74" s="149" t="s">
        <v>43</v>
      </c>
      <c r="Z74" s="149" t="s">
        <v>24</v>
      </c>
      <c r="AA74" s="149" t="s">
        <v>43</v>
      </c>
      <c r="AB74" s="149" t="s">
        <v>24</v>
      </c>
      <c r="AC74" s="149" t="s">
        <v>43</v>
      </c>
      <c r="AD74" s="149" t="s">
        <v>24</v>
      </c>
      <c r="AE74" s="149" t="s">
        <v>43</v>
      </c>
      <c r="AF74" s="149" t="s">
        <v>24</v>
      </c>
      <c r="AG74" s="149" t="s">
        <v>43</v>
      </c>
    </row>
    <row r="75" spans="1:33" x14ac:dyDescent="0.35">
      <c r="A75" s="335">
        <v>1</v>
      </c>
      <c r="B75" s="149"/>
      <c r="C75" s="149"/>
      <c r="D75" s="148"/>
      <c r="E75" s="149"/>
      <c r="F75" s="149"/>
      <c r="G75" s="149"/>
      <c r="H75" s="149"/>
      <c r="I75" s="148"/>
      <c r="J75" s="149"/>
      <c r="K75" s="149"/>
      <c r="M75" s="149"/>
      <c r="N75" s="149"/>
      <c r="O75" s="148"/>
      <c r="P75" s="149"/>
      <c r="Q75" s="149"/>
      <c r="R75" s="149"/>
      <c r="S75" s="149"/>
      <c r="T75" s="148"/>
      <c r="U75" s="149"/>
      <c r="V75" s="149"/>
      <c r="X75" s="148"/>
      <c r="Y75" s="149"/>
      <c r="Z75" s="149"/>
      <c r="AA75" s="148"/>
      <c r="AB75" s="149"/>
      <c r="AC75" s="149"/>
      <c r="AD75" s="149"/>
      <c r="AE75" s="149"/>
      <c r="AF75" s="148"/>
      <c r="AG75" s="149"/>
    </row>
    <row r="76" spans="1:33" x14ac:dyDescent="0.35">
      <c r="A76" s="335">
        <v>2</v>
      </c>
      <c r="B76" s="149"/>
      <c r="C76" s="149"/>
      <c r="D76" s="148"/>
      <c r="E76" s="149"/>
      <c r="F76" s="149"/>
      <c r="G76" s="149"/>
      <c r="H76" s="149"/>
      <c r="I76" s="148"/>
      <c r="J76" s="149"/>
      <c r="K76" s="149"/>
      <c r="M76" s="149"/>
      <c r="N76" s="149"/>
      <c r="O76" s="148"/>
      <c r="P76" s="149"/>
      <c r="Q76" s="149"/>
      <c r="R76" s="149"/>
      <c r="S76" s="149"/>
      <c r="T76" s="148"/>
      <c r="U76" s="149"/>
      <c r="V76" s="149"/>
      <c r="X76" s="148"/>
      <c r="Y76" s="149"/>
      <c r="Z76" s="149"/>
      <c r="AA76" s="148"/>
      <c r="AB76" s="149"/>
      <c r="AC76" s="149"/>
      <c r="AD76" s="149"/>
      <c r="AE76" s="149"/>
      <c r="AF76" s="148"/>
      <c r="AG76" s="149"/>
    </row>
    <row r="77" spans="1:33" x14ac:dyDescent="0.35">
      <c r="A77" s="335">
        <v>3</v>
      </c>
      <c r="B77" s="149"/>
      <c r="C77" s="149"/>
      <c r="D77" s="148"/>
      <c r="E77" s="149"/>
      <c r="F77" s="149"/>
      <c r="G77" s="149"/>
      <c r="H77" s="149"/>
      <c r="I77" s="148"/>
      <c r="J77" s="149"/>
      <c r="K77" s="149"/>
      <c r="M77" s="149"/>
      <c r="N77" s="149"/>
      <c r="O77" s="148"/>
      <c r="P77" s="149"/>
      <c r="Q77" s="149"/>
      <c r="R77" s="149"/>
      <c r="S77" s="149"/>
      <c r="T77" s="148"/>
      <c r="U77" s="149"/>
      <c r="V77" s="149"/>
      <c r="X77" s="148"/>
      <c r="Y77" s="149"/>
      <c r="Z77" s="149"/>
      <c r="AA77" s="148"/>
      <c r="AB77" s="149"/>
      <c r="AC77" s="149"/>
      <c r="AD77" s="149"/>
      <c r="AE77" s="149"/>
      <c r="AF77" s="148"/>
      <c r="AG77" s="149"/>
    </row>
    <row r="78" spans="1:33" x14ac:dyDescent="0.35">
      <c r="A78" s="335">
        <v>4</v>
      </c>
      <c r="B78" s="149"/>
      <c r="C78" s="149"/>
      <c r="D78" s="148"/>
      <c r="E78" s="149"/>
      <c r="F78" s="149"/>
      <c r="G78" s="149"/>
      <c r="H78" s="149"/>
      <c r="I78" s="148"/>
      <c r="J78" s="149"/>
      <c r="K78" s="149"/>
      <c r="M78" s="149"/>
      <c r="N78" s="149"/>
      <c r="O78" s="148"/>
      <c r="P78" s="149"/>
      <c r="Q78" s="149"/>
      <c r="R78" s="149"/>
      <c r="S78" s="149"/>
      <c r="T78" s="148"/>
      <c r="U78" s="149"/>
      <c r="V78" s="149"/>
      <c r="X78" s="148"/>
      <c r="Y78" s="149"/>
      <c r="Z78" s="149"/>
      <c r="AA78" s="148"/>
      <c r="AB78" s="149"/>
      <c r="AC78" s="149"/>
      <c r="AD78" s="149"/>
      <c r="AE78" s="149"/>
      <c r="AF78" s="148"/>
      <c r="AG78" s="149"/>
    </row>
    <row r="79" spans="1:33" x14ac:dyDescent="0.35">
      <c r="A79" s="335">
        <v>5</v>
      </c>
      <c r="B79" s="149"/>
      <c r="C79" s="149"/>
      <c r="D79" s="148"/>
      <c r="E79" s="149"/>
      <c r="F79" s="149"/>
      <c r="G79" s="149"/>
      <c r="H79" s="149"/>
      <c r="I79" s="148"/>
      <c r="J79" s="149"/>
      <c r="K79" s="149"/>
      <c r="M79" s="149"/>
      <c r="N79" s="149"/>
      <c r="O79" s="148"/>
      <c r="P79" s="149"/>
      <c r="Q79" s="149"/>
      <c r="R79" s="149"/>
      <c r="S79" s="149"/>
      <c r="T79" s="148"/>
      <c r="U79" s="149"/>
      <c r="V79" s="149"/>
      <c r="X79" s="148"/>
      <c r="Y79" s="149"/>
      <c r="Z79" s="149"/>
      <c r="AA79" s="148"/>
      <c r="AB79" s="149"/>
      <c r="AC79" s="149"/>
      <c r="AD79" s="149"/>
      <c r="AE79" s="149"/>
      <c r="AF79" s="148"/>
      <c r="AG79" s="149"/>
    </row>
    <row r="80" spans="1:33" x14ac:dyDescent="0.35">
      <c r="A80" s="335">
        <v>6</v>
      </c>
      <c r="B80" s="149"/>
      <c r="C80" s="149"/>
      <c r="D80" s="148"/>
      <c r="E80" s="149"/>
      <c r="F80" s="149"/>
      <c r="G80" s="149"/>
      <c r="H80" s="149"/>
      <c r="I80" s="148"/>
      <c r="J80" s="149"/>
      <c r="K80" s="149"/>
      <c r="M80" s="149"/>
      <c r="N80" s="149"/>
      <c r="O80" s="148"/>
      <c r="P80" s="149"/>
      <c r="Q80" s="149"/>
      <c r="R80" s="149"/>
      <c r="S80" s="149"/>
      <c r="T80" s="148"/>
      <c r="U80" s="149"/>
      <c r="V80" s="149"/>
      <c r="X80" s="148"/>
      <c r="Y80" s="149"/>
      <c r="Z80" s="149"/>
      <c r="AA80" s="148"/>
      <c r="AB80" s="149"/>
      <c r="AC80" s="149"/>
      <c r="AD80" s="149"/>
      <c r="AE80" s="149"/>
      <c r="AF80" s="148"/>
      <c r="AG80" s="149"/>
    </row>
    <row r="81" spans="1:33" x14ac:dyDescent="0.35">
      <c r="A81" s="335">
        <v>7</v>
      </c>
      <c r="B81" s="149"/>
      <c r="C81" s="149"/>
      <c r="D81" s="148"/>
      <c r="E81" s="149"/>
      <c r="F81" s="149"/>
      <c r="G81" s="149"/>
      <c r="H81" s="149"/>
      <c r="I81" s="148"/>
      <c r="J81" s="149"/>
      <c r="K81" s="149"/>
      <c r="M81" s="149"/>
      <c r="N81" s="149"/>
      <c r="O81" s="148"/>
      <c r="P81" s="149"/>
      <c r="Q81" s="149"/>
      <c r="R81" s="149"/>
      <c r="S81" s="149"/>
      <c r="T81" s="148"/>
      <c r="U81" s="149"/>
      <c r="V81" s="149"/>
      <c r="X81" s="148"/>
      <c r="Y81" s="149"/>
      <c r="Z81" s="149"/>
      <c r="AA81" s="148"/>
      <c r="AB81" s="149"/>
      <c r="AC81" s="149"/>
      <c r="AD81" s="149"/>
      <c r="AE81" s="149"/>
      <c r="AF81" s="148"/>
      <c r="AG81" s="149"/>
    </row>
    <row r="82" spans="1:33" x14ac:dyDescent="0.35">
      <c r="A82" s="335">
        <v>8</v>
      </c>
      <c r="B82" s="149"/>
      <c r="C82" s="149"/>
      <c r="D82" s="148"/>
      <c r="E82" s="149"/>
      <c r="F82" s="149"/>
      <c r="G82" s="149"/>
      <c r="H82" s="149"/>
      <c r="I82" s="148"/>
      <c r="J82" s="149"/>
      <c r="K82" s="149"/>
      <c r="M82" s="149"/>
      <c r="N82" s="149"/>
      <c r="O82" s="148"/>
      <c r="P82" s="149"/>
      <c r="Q82" s="149"/>
      <c r="R82" s="149"/>
      <c r="S82" s="149"/>
      <c r="T82" s="148"/>
      <c r="U82" s="149"/>
      <c r="V82" s="149"/>
      <c r="X82" s="148"/>
      <c r="Y82" s="149"/>
      <c r="Z82" s="149"/>
      <c r="AA82" s="148"/>
      <c r="AB82" s="149"/>
      <c r="AC82" s="149"/>
      <c r="AD82" s="149"/>
      <c r="AE82" s="149"/>
      <c r="AF82" s="148"/>
      <c r="AG82" s="149"/>
    </row>
    <row r="83" spans="1:33" x14ac:dyDescent="0.35">
      <c r="A83" s="335">
        <v>9</v>
      </c>
      <c r="B83" s="149"/>
      <c r="C83" s="149"/>
      <c r="D83" s="148"/>
      <c r="E83" s="149"/>
      <c r="F83" s="149"/>
      <c r="G83" s="149"/>
      <c r="H83" s="149"/>
      <c r="I83" s="148"/>
      <c r="J83" s="149"/>
      <c r="K83" s="149"/>
      <c r="M83" s="149"/>
      <c r="N83" s="149"/>
      <c r="O83" s="148"/>
      <c r="P83" s="149"/>
      <c r="Q83" s="149"/>
      <c r="R83" s="149"/>
      <c r="S83" s="149"/>
      <c r="T83" s="148"/>
      <c r="U83" s="149"/>
      <c r="V83" s="149"/>
      <c r="X83" s="148"/>
      <c r="Y83" s="149"/>
      <c r="Z83" s="149"/>
      <c r="AA83" s="148"/>
      <c r="AB83" s="149"/>
      <c r="AC83" s="149"/>
      <c r="AD83" s="149"/>
      <c r="AE83" s="149"/>
      <c r="AF83" s="148"/>
      <c r="AG83" s="149"/>
    </row>
    <row r="84" spans="1:33" x14ac:dyDescent="0.35">
      <c r="A84" s="335">
        <v>10</v>
      </c>
      <c r="B84" s="149"/>
      <c r="C84" s="149"/>
      <c r="D84" s="148"/>
      <c r="E84" s="149"/>
      <c r="F84" s="149"/>
      <c r="G84" s="149"/>
      <c r="H84" s="149"/>
      <c r="I84" s="148"/>
      <c r="J84" s="149"/>
      <c r="K84" s="149"/>
      <c r="M84" s="149"/>
      <c r="N84" s="149"/>
      <c r="O84" s="148"/>
      <c r="P84" s="149"/>
      <c r="Q84" s="149"/>
      <c r="R84" s="149"/>
      <c r="S84" s="149"/>
      <c r="T84" s="148"/>
      <c r="U84" s="149"/>
      <c r="V84" s="149"/>
      <c r="X84" s="148"/>
      <c r="Y84" s="149"/>
      <c r="Z84" s="149"/>
      <c r="AA84" s="148"/>
      <c r="AB84" s="149"/>
      <c r="AC84" s="149"/>
      <c r="AD84" s="149"/>
      <c r="AE84" s="149"/>
      <c r="AF84" s="148"/>
      <c r="AG84" s="149"/>
    </row>
    <row r="85" spans="1:33" x14ac:dyDescent="0.35">
      <c r="A85" s="335">
        <v>11</v>
      </c>
      <c r="B85" s="149"/>
      <c r="C85" s="149"/>
      <c r="D85" s="148"/>
      <c r="E85" s="149"/>
      <c r="F85" s="149"/>
      <c r="G85" s="149"/>
      <c r="H85" s="149"/>
      <c r="I85" s="148"/>
      <c r="J85" s="149"/>
      <c r="K85" s="149"/>
      <c r="M85" s="149"/>
      <c r="N85" s="149"/>
      <c r="O85" s="148"/>
      <c r="P85" s="149"/>
      <c r="Q85" s="149"/>
      <c r="R85" s="149"/>
      <c r="S85" s="149"/>
      <c r="T85" s="148"/>
      <c r="U85" s="149"/>
      <c r="V85" s="149"/>
      <c r="X85" s="148"/>
      <c r="Y85" s="149"/>
      <c r="Z85" s="149"/>
      <c r="AA85" s="148"/>
      <c r="AB85" s="149"/>
      <c r="AC85" s="149"/>
      <c r="AD85" s="149"/>
      <c r="AE85" s="149"/>
      <c r="AF85" s="148"/>
      <c r="AG85" s="149"/>
    </row>
    <row r="86" spans="1:33" x14ac:dyDescent="0.35">
      <c r="A86" s="335">
        <v>12</v>
      </c>
      <c r="B86" s="149"/>
      <c r="C86" s="149"/>
      <c r="D86" s="148"/>
      <c r="E86" s="149"/>
      <c r="F86" s="149"/>
      <c r="G86" s="149"/>
      <c r="H86" s="149"/>
      <c r="I86" s="148"/>
      <c r="J86" s="149"/>
      <c r="K86" s="149"/>
      <c r="M86" s="149"/>
      <c r="N86" s="149"/>
      <c r="O86" s="148"/>
      <c r="P86" s="149"/>
      <c r="Q86" s="149"/>
      <c r="R86" s="149"/>
      <c r="S86" s="149"/>
      <c r="T86" s="148"/>
      <c r="U86" s="149"/>
      <c r="V86" s="149"/>
      <c r="X86" s="148"/>
      <c r="Y86" s="149"/>
      <c r="Z86" s="149"/>
      <c r="AA86" s="148"/>
      <c r="AB86" s="149"/>
      <c r="AC86" s="149"/>
      <c r="AD86" s="149"/>
      <c r="AE86" s="149"/>
      <c r="AF86" s="148"/>
      <c r="AG86" s="149"/>
    </row>
    <row r="87" spans="1:33" x14ac:dyDescent="0.35">
      <c r="A87" s="335">
        <v>13</v>
      </c>
      <c r="B87" s="149"/>
      <c r="C87" s="149"/>
      <c r="D87" s="148"/>
      <c r="E87" s="149"/>
      <c r="F87" s="149"/>
      <c r="G87" s="149"/>
      <c r="H87" s="149"/>
      <c r="I87" s="148"/>
      <c r="J87" s="149"/>
      <c r="K87" s="149"/>
      <c r="M87" s="149"/>
      <c r="N87" s="149"/>
      <c r="O87" s="148"/>
      <c r="P87" s="149"/>
      <c r="Q87" s="149"/>
      <c r="R87" s="149"/>
      <c r="S87" s="149"/>
      <c r="T87" s="148"/>
      <c r="U87" s="149"/>
      <c r="V87" s="149"/>
      <c r="X87" s="148"/>
      <c r="Y87" s="149"/>
      <c r="Z87" s="149"/>
      <c r="AA87" s="148"/>
      <c r="AB87" s="149"/>
      <c r="AC87" s="149"/>
      <c r="AD87" s="149"/>
      <c r="AE87" s="149"/>
      <c r="AF87" s="148"/>
      <c r="AG87" s="149"/>
    </row>
    <row r="88" spans="1:33" x14ac:dyDescent="0.35">
      <c r="A88" s="335">
        <v>14</v>
      </c>
      <c r="B88" s="149"/>
      <c r="C88" s="149"/>
      <c r="D88" s="148"/>
      <c r="E88" s="149"/>
      <c r="F88" s="149"/>
      <c r="G88" s="149"/>
      <c r="H88" s="149"/>
      <c r="I88" s="148"/>
      <c r="J88" s="149"/>
      <c r="K88" s="149"/>
      <c r="M88" s="149"/>
      <c r="N88" s="149"/>
      <c r="O88" s="148"/>
      <c r="P88" s="149"/>
      <c r="Q88" s="149"/>
      <c r="R88" s="149"/>
      <c r="S88" s="149"/>
      <c r="T88" s="148"/>
      <c r="U88" s="149"/>
      <c r="V88" s="149"/>
      <c r="X88" s="148"/>
      <c r="Y88" s="149"/>
      <c r="Z88" s="149"/>
      <c r="AA88" s="148"/>
      <c r="AB88" s="149"/>
      <c r="AC88" s="149"/>
      <c r="AD88" s="149"/>
      <c r="AE88" s="149"/>
      <c r="AF88" s="148"/>
      <c r="AG88" s="149"/>
    </row>
    <row r="89" spans="1:33" x14ac:dyDescent="0.35">
      <c r="A89" s="335">
        <v>15</v>
      </c>
      <c r="B89" s="149"/>
      <c r="C89" s="149"/>
      <c r="D89" s="148"/>
      <c r="E89" s="149"/>
      <c r="F89" s="149"/>
      <c r="G89" s="149"/>
      <c r="H89" s="149"/>
      <c r="I89" s="148"/>
      <c r="J89" s="149"/>
      <c r="K89" s="149"/>
      <c r="M89" s="149"/>
      <c r="N89" s="149"/>
      <c r="O89" s="148"/>
      <c r="P89" s="149"/>
      <c r="Q89" s="149"/>
      <c r="R89" s="149"/>
      <c r="S89" s="149"/>
      <c r="T89" s="148"/>
      <c r="U89" s="149"/>
      <c r="V89" s="149"/>
      <c r="X89" s="148"/>
      <c r="Y89" s="149"/>
      <c r="Z89" s="149"/>
      <c r="AA89" s="148"/>
      <c r="AB89" s="149"/>
      <c r="AC89" s="149"/>
      <c r="AD89" s="149"/>
      <c r="AE89" s="149"/>
      <c r="AF89" s="148"/>
      <c r="AG89" s="149"/>
    </row>
    <row r="90" spans="1:33" x14ac:dyDescent="0.35">
      <c r="A90" s="335">
        <v>16</v>
      </c>
      <c r="B90" s="149"/>
      <c r="C90" s="149"/>
      <c r="D90" s="148"/>
      <c r="E90" s="149"/>
      <c r="F90" s="149"/>
      <c r="G90" s="149"/>
      <c r="H90" s="149"/>
      <c r="I90" s="148"/>
      <c r="J90" s="149"/>
      <c r="K90" s="149"/>
      <c r="M90" s="149"/>
      <c r="N90" s="149"/>
      <c r="O90" s="148"/>
      <c r="P90" s="149"/>
      <c r="Q90" s="149"/>
      <c r="R90" s="149"/>
      <c r="S90" s="149"/>
      <c r="T90" s="148"/>
      <c r="U90" s="149"/>
      <c r="V90" s="149"/>
      <c r="X90" s="148"/>
      <c r="Y90" s="149"/>
      <c r="Z90" s="149"/>
      <c r="AA90" s="148"/>
      <c r="AB90" s="149"/>
      <c r="AC90" s="149"/>
      <c r="AD90" s="149"/>
      <c r="AE90" s="149"/>
      <c r="AF90" s="148"/>
      <c r="AG90" s="149"/>
    </row>
    <row r="91" spans="1:33" x14ac:dyDescent="0.35">
      <c r="A91" s="335">
        <v>17</v>
      </c>
      <c r="B91" s="149"/>
      <c r="C91" s="149"/>
      <c r="D91" s="148"/>
      <c r="E91" s="149"/>
      <c r="F91" s="149"/>
      <c r="G91" s="149"/>
      <c r="H91" s="149"/>
      <c r="I91" s="148"/>
      <c r="J91" s="149"/>
      <c r="K91" s="149"/>
      <c r="M91" s="149"/>
      <c r="N91" s="149"/>
      <c r="O91" s="148"/>
      <c r="P91" s="149"/>
      <c r="Q91" s="149"/>
      <c r="R91" s="149"/>
      <c r="S91" s="149"/>
      <c r="T91" s="148"/>
      <c r="U91" s="149"/>
      <c r="V91" s="149"/>
      <c r="X91" s="148"/>
      <c r="Y91" s="149"/>
      <c r="Z91" s="149"/>
      <c r="AA91" s="148"/>
      <c r="AB91" s="149"/>
      <c r="AC91" s="149"/>
      <c r="AD91" s="149"/>
      <c r="AE91" s="149"/>
      <c r="AF91" s="148"/>
      <c r="AG91" s="149"/>
    </row>
    <row r="92" spans="1:33" x14ac:dyDescent="0.35">
      <c r="A92" s="335">
        <v>18</v>
      </c>
      <c r="B92" s="149"/>
      <c r="C92" s="149"/>
      <c r="D92" s="148"/>
      <c r="E92" s="149"/>
      <c r="F92" s="149"/>
      <c r="G92" s="149"/>
      <c r="H92" s="149"/>
      <c r="I92" s="148"/>
      <c r="J92" s="149"/>
      <c r="K92" s="149"/>
      <c r="M92" s="149"/>
      <c r="N92" s="149"/>
      <c r="O92" s="148"/>
      <c r="P92" s="149"/>
      <c r="Q92" s="149"/>
      <c r="R92" s="149"/>
      <c r="S92" s="149"/>
      <c r="T92" s="148"/>
      <c r="U92" s="149"/>
      <c r="V92" s="149"/>
      <c r="X92" s="148"/>
      <c r="Y92" s="149"/>
      <c r="Z92" s="149"/>
      <c r="AA92" s="148"/>
      <c r="AB92" s="149"/>
      <c r="AC92" s="149"/>
      <c r="AD92" s="149"/>
      <c r="AE92" s="149"/>
      <c r="AF92" s="148"/>
      <c r="AG92" s="149"/>
    </row>
    <row r="93" spans="1:33" x14ac:dyDescent="0.35">
      <c r="A93" s="335">
        <v>19</v>
      </c>
      <c r="B93" s="149"/>
      <c r="C93" s="149"/>
      <c r="D93" s="148"/>
      <c r="E93" s="149"/>
      <c r="F93" s="149"/>
      <c r="G93" s="149"/>
      <c r="H93" s="149"/>
      <c r="I93" s="148"/>
      <c r="J93" s="149"/>
      <c r="K93" s="149"/>
      <c r="M93" s="149"/>
      <c r="N93" s="149"/>
      <c r="O93" s="148"/>
      <c r="P93" s="149"/>
      <c r="Q93" s="149"/>
      <c r="R93" s="149"/>
      <c r="S93" s="149"/>
      <c r="T93" s="148"/>
      <c r="U93" s="149"/>
      <c r="V93" s="149"/>
      <c r="X93" s="148"/>
      <c r="Y93" s="149"/>
      <c r="Z93" s="149"/>
      <c r="AA93" s="148"/>
      <c r="AB93" s="149"/>
      <c r="AC93" s="149"/>
      <c r="AD93" s="149"/>
      <c r="AE93" s="149"/>
      <c r="AF93" s="148"/>
      <c r="AG93" s="149"/>
    </row>
    <row r="94" spans="1:33" x14ac:dyDescent="0.35">
      <c r="A94" s="335">
        <v>20</v>
      </c>
      <c r="B94" s="149"/>
      <c r="C94" s="149"/>
      <c r="D94" s="148"/>
      <c r="E94" s="149"/>
      <c r="F94" s="149"/>
      <c r="G94" s="149"/>
      <c r="H94" s="149"/>
      <c r="I94" s="148"/>
      <c r="J94" s="149"/>
      <c r="K94" s="149"/>
      <c r="M94" s="149"/>
      <c r="N94" s="149"/>
      <c r="O94" s="148"/>
      <c r="P94" s="149"/>
      <c r="Q94" s="149"/>
      <c r="R94" s="149"/>
      <c r="S94" s="149"/>
      <c r="T94" s="148"/>
      <c r="U94" s="149"/>
      <c r="V94" s="149"/>
      <c r="X94" s="148"/>
      <c r="Y94" s="149"/>
      <c r="Z94" s="149"/>
      <c r="AA94" s="148"/>
      <c r="AB94" s="149"/>
      <c r="AC94" s="149"/>
      <c r="AD94" s="149"/>
      <c r="AE94" s="149"/>
      <c r="AF94" s="148"/>
      <c r="AG94" s="149"/>
    </row>
    <row r="95" spans="1:33" x14ac:dyDescent="0.35">
      <c r="A95" s="335">
        <v>21</v>
      </c>
      <c r="B95" s="149"/>
      <c r="C95" s="149"/>
      <c r="D95" s="148"/>
      <c r="E95" s="149"/>
      <c r="F95" s="149"/>
      <c r="G95" s="149"/>
      <c r="H95" s="149"/>
      <c r="I95" s="148"/>
      <c r="J95" s="149"/>
      <c r="K95" s="149"/>
      <c r="M95" s="149"/>
      <c r="N95" s="149"/>
      <c r="O95" s="148"/>
      <c r="P95" s="149"/>
      <c r="Q95" s="149"/>
      <c r="R95" s="149"/>
      <c r="S95" s="149"/>
      <c r="T95" s="148"/>
      <c r="U95" s="149"/>
      <c r="V95" s="149"/>
      <c r="X95" s="148"/>
      <c r="Y95" s="149"/>
      <c r="Z95" s="149"/>
      <c r="AA95" s="148"/>
      <c r="AB95" s="149"/>
      <c r="AC95" s="149"/>
      <c r="AD95" s="149"/>
      <c r="AE95" s="149"/>
      <c r="AF95" s="148"/>
      <c r="AG95" s="149"/>
    </row>
    <row r="96" spans="1:33" x14ac:dyDescent="0.35">
      <c r="A96" s="335">
        <v>22</v>
      </c>
      <c r="B96" s="149"/>
      <c r="C96" s="149"/>
      <c r="D96" s="148"/>
      <c r="E96" s="149"/>
      <c r="F96" s="149"/>
      <c r="G96" s="149"/>
      <c r="H96" s="149"/>
      <c r="I96" s="148"/>
      <c r="J96" s="149"/>
      <c r="K96" s="149"/>
      <c r="M96" s="149"/>
      <c r="N96" s="149"/>
      <c r="O96" s="148"/>
      <c r="P96" s="149"/>
      <c r="Q96" s="149"/>
      <c r="R96" s="149"/>
      <c r="S96" s="149"/>
      <c r="T96" s="148"/>
      <c r="U96" s="149"/>
      <c r="V96" s="149"/>
      <c r="X96" s="148"/>
      <c r="Y96" s="149"/>
      <c r="Z96" s="149"/>
      <c r="AA96" s="148"/>
      <c r="AB96" s="149"/>
      <c r="AC96" s="149"/>
      <c r="AD96" s="149"/>
      <c r="AE96" s="149"/>
      <c r="AF96" s="148"/>
      <c r="AG96" s="149"/>
    </row>
    <row r="97" spans="1:33" x14ac:dyDescent="0.35">
      <c r="A97" s="335">
        <v>23</v>
      </c>
      <c r="B97" s="149"/>
      <c r="C97" s="149"/>
      <c r="D97" s="148"/>
      <c r="E97" s="149"/>
      <c r="F97" s="149"/>
      <c r="G97" s="149"/>
      <c r="H97" s="149"/>
      <c r="I97" s="148"/>
      <c r="J97" s="149"/>
      <c r="K97" s="149"/>
      <c r="M97" s="149"/>
      <c r="N97" s="149"/>
      <c r="O97" s="148"/>
      <c r="P97" s="149"/>
      <c r="Q97" s="149"/>
      <c r="R97" s="149"/>
      <c r="S97" s="149"/>
      <c r="T97" s="148"/>
      <c r="U97" s="149"/>
      <c r="V97" s="149"/>
      <c r="X97" s="148"/>
      <c r="Y97" s="149"/>
      <c r="Z97" s="149"/>
      <c r="AA97" s="148"/>
      <c r="AB97" s="149"/>
      <c r="AC97" s="149"/>
      <c r="AD97" s="149"/>
      <c r="AE97" s="149"/>
      <c r="AF97" s="148"/>
      <c r="AG97" s="149"/>
    </row>
    <row r="98" spans="1:33" x14ac:dyDescent="0.35">
      <c r="A98" s="335">
        <v>24</v>
      </c>
      <c r="B98" s="149"/>
      <c r="C98" s="149"/>
      <c r="D98" s="148"/>
      <c r="E98" s="149"/>
      <c r="F98" s="149"/>
      <c r="G98" s="149"/>
      <c r="H98" s="149"/>
      <c r="I98" s="148"/>
      <c r="J98" s="149"/>
      <c r="K98" s="149"/>
      <c r="M98" s="149"/>
      <c r="N98" s="149"/>
      <c r="O98" s="148"/>
      <c r="P98" s="149"/>
      <c r="Q98" s="149"/>
      <c r="R98" s="149"/>
      <c r="S98" s="149"/>
      <c r="T98" s="148"/>
      <c r="U98" s="149"/>
      <c r="V98" s="149"/>
      <c r="X98" s="148"/>
      <c r="Y98" s="149"/>
      <c r="Z98" s="149"/>
      <c r="AA98" s="148"/>
      <c r="AB98" s="149"/>
      <c r="AC98" s="149"/>
      <c r="AD98" s="149"/>
      <c r="AE98" s="149"/>
      <c r="AF98" s="148"/>
      <c r="AG98" s="149"/>
    </row>
    <row r="99" spans="1:33" x14ac:dyDescent="0.35">
      <c r="A99" s="335">
        <v>25</v>
      </c>
      <c r="B99" s="149"/>
      <c r="C99" s="149"/>
      <c r="D99" s="148"/>
      <c r="E99" s="149"/>
      <c r="F99" s="149"/>
      <c r="G99" s="149"/>
      <c r="H99" s="149"/>
      <c r="I99" s="148"/>
      <c r="J99" s="149"/>
      <c r="K99" s="149"/>
      <c r="M99" s="149"/>
      <c r="N99" s="149"/>
      <c r="O99" s="148"/>
      <c r="P99" s="149"/>
      <c r="Q99" s="149"/>
      <c r="R99" s="149"/>
      <c r="S99" s="149"/>
      <c r="T99" s="148"/>
      <c r="U99" s="149"/>
      <c r="V99" s="149"/>
      <c r="X99" s="148"/>
      <c r="Y99" s="149"/>
      <c r="Z99" s="149"/>
      <c r="AA99" s="148"/>
      <c r="AB99" s="149"/>
      <c r="AC99" s="149"/>
      <c r="AD99" s="149"/>
      <c r="AE99" s="149"/>
      <c r="AF99" s="148"/>
      <c r="AG99" s="149"/>
    </row>
    <row r="100" spans="1:33" x14ac:dyDescent="0.35">
      <c r="A100" s="335">
        <v>26</v>
      </c>
      <c r="B100" s="149"/>
      <c r="C100" s="149"/>
      <c r="D100" s="148"/>
      <c r="E100" s="149"/>
      <c r="F100" s="149"/>
      <c r="G100" s="149"/>
      <c r="H100" s="149"/>
      <c r="I100" s="148"/>
      <c r="J100" s="149"/>
      <c r="K100" s="149"/>
      <c r="M100" s="149"/>
      <c r="N100" s="149"/>
      <c r="O100" s="148"/>
      <c r="P100" s="149"/>
      <c r="Q100" s="149"/>
      <c r="R100" s="149"/>
      <c r="S100" s="149"/>
      <c r="T100" s="148"/>
      <c r="U100" s="149"/>
      <c r="V100" s="149"/>
      <c r="X100" s="148"/>
      <c r="Y100" s="149"/>
      <c r="Z100" s="149"/>
      <c r="AA100" s="148"/>
      <c r="AB100" s="149"/>
      <c r="AC100" s="149"/>
      <c r="AD100" s="149"/>
      <c r="AE100" s="149"/>
      <c r="AF100" s="148"/>
      <c r="AG100" s="149"/>
    </row>
    <row r="101" spans="1:33" x14ac:dyDescent="0.35">
      <c r="A101" s="335">
        <v>27</v>
      </c>
      <c r="B101" s="149"/>
      <c r="C101" s="149"/>
      <c r="D101" s="148"/>
      <c r="E101" s="149"/>
      <c r="F101" s="149"/>
      <c r="G101" s="149"/>
      <c r="H101" s="149"/>
      <c r="I101" s="148"/>
      <c r="J101" s="149"/>
      <c r="K101" s="149"/>
      <c r="M101" s="149"/>
      <c r="N101" s="149"/>
      <c r="O101" s="148"/>
      <c r="P101" s="149"/>
      <c r="Q101" s="149"/>
      <c r="R101" s="149"/>
      <c r="S101" s="149"/>
      <c r="T101" s="148"/>
      <c r="U101" s="149"/>
      <c r="V101" s="149"/>
      <c r="X101" s="148"/>
      <c r="Y101" s="149"/>
      <c r="Z101" s="149"/>
      <c r="AA101" s="148"/>
      <c r="AB101" s="149"/>
      <c r="AC101" s="149"/>
      <c r="AD101" s="149"/>
      <c r="AE101" s="149"/>
      <c r="AF101" s="148"/>
      <c r="AG101" s="149"/>
    </row>
    <row r="102" spans="1:33" x14ac:dyDescent="0.35">
      <c r="A102" s="335">
        <v>28</v>
      </c>
      <c r="B102" s="149"/>
      <c r="C102" s="149"/>
      <c r="D102" s="148"/>
      <c r="E102" s="149"/>
      <c r="F102" s="149"/>
      <c r="G102" s="149"/>
      <c r="H102" s="149"/>
      <c r="I102" s="148"/>
      <c r="J102" s="149"/>
      <c r="K102" s="149"/>
      <c r="M102" s="149"/>
      <c r="N102" s="149"/>
      <c r="O102" s="148"/>
      <c r="P102" s="149"/>
      <c r="Q102" s="149"/>
      <c r="R102" s="149"/>
      <c r="S102" s="149"/>
      <c r="T102" s="148"/>
      <c r="U102" s="149"/>
      <c r="V102" s="149"/>
      <c r="X102" s="148"/>
      <c r="Y102" s="149"/>
      <c r="Z102" s="149"/>
      <c r="AA102" s="148"/>
      <c r="AB102" s="149"/>
      <c r="AC102" s="149"/>
      <c r="AD102" s="149"/>
      <c r="AE102" s="149"/>
      <c r="AF102" s="148"/>
      <c r="AG102" s="149"/>
    </row>
    <row r="103" spans="1:33" x14ac:dyDescent="0.35">
      <c r="A103" s="335">
        <v>29</v>
      </c>
      <c r="B103" s="149"/>
      <c r="C103" s="149"/>
      <c r="D103" s="148"/>
      <c r="E103" s="149"/>
      <c r="F103" s="149"/>
      <c r="G103" s="149"/>
      <c r="H103" s="149"/>
      <c r="I103" s="148"/>
      <c r="J103" s="149"/>
      <c r="K103" s="149"/>
      <c r="M103" s="149"/>
      <c r="N103" s="149"/>
      <c r="O103" s="148"/>
      <c r="P103" s="149"/>
      <c r="Q103" s="149"/>
      <c r="R103" s="149"/>
      <c r="S103" s="149"/>
      <c r="T103" s="148"/>
      <c r="U103" s="149"/>
      <c r="V103" s="149"/>
      <c r="X103" s="148"/>
      <c r="Y103" s="149"/>
      <c r="Z103" s="149"/>
      <c r="AA103" s="148"/>
      <c r="AB103" s="149"/>
      <c r="AC103" s="149"/>
      <c r="AD103" s="149"/>
      <c r="AE103" s="149"/>
      <c r="AF103" s="148"/>
      <c r="AG103" s="149"/>
    </row>
    <row r="104" spans="1:33" x14ac:dyDescent="0.35">
      <c r="A104" s="335">
        <v>30</v>
      </c>
      <c r="B104" s="149"/>
      <c r="C104" s="149"/>
      <c r="D104" s="148"/>
      <c r="E104" s="149"/>
      <c r="F104" s="149"/>
      <c r="G104" s="149"/>
      <c r="H104" s="149"/>
      <c r="I104" s="148"/>
      <c r="J104" s="149"/>
      <c r="K104" s="149"/>
      <c r="M104" s="149"/>
      <c r="N104" s="149"/>
      <c r="O104" s="148"/>
      <c r="P104" s="149"/>
      <c r="Q104" s="149"/>
      <c r="R104" s="149"/>
      <c r="S104" s="149"/>
      <c r="T104" s="148"/>
      <c r="U104" s="149"/>
      <c r="V104" s="149"/>
      <c r="X104" s="148"/>
      <c r="Y104" s="149"/>
      <c r="Z104" s="149"/>
      <c r="AA104" s="148"/>
      <c r="AB104" s="149"/>
      <c r="AC104" s="149"/>
      <c r="AD104" s="149"/>
      <c r="AE104" s="149"/>
      <c r="AF104" s="148"/>
      <c r="AG104" s="149"/>
    </row>
    <row r="105" spans="1:33" x14ac:dyDescent="0.35">
      <c r="A105" s="335">
        <v>31</v>
      </c>
      <c r="B105" s="149"/>
      <c r="C105" s="149"/>
      <c r="D105" s="148"/>
      <c r="E105" s="149"/>
      <c r="F105" s="149"/>
      <c r="G105" s="149"/>
      <c r="H105" s="149"/>
      <c r="I105" s="148"/>
      <c r="J105" s="149"/>
      <c r="K105" s="149"/>
      <c r="M105" s="149"/>
      <c r="N105" s="149"/>
      <c r="O105" s="148"/>
      <c r="P105" s="149"/>
      <c r="Q105" s="149"/>
      <c r="R105" s="149"/>
      <c r="S105" s="149"/>
      <c r="T105" s="148"/>
      <c r="U105" s="149"/>
      <c r="V105" s="149"/>
      <c r="X105" s="148"/>
      <c r="Y105" s="149"/>
      <c r="Z105" s="149"/>
      <c r="AA105" s="148"/>
      <c r="AB105" s="149"/>
      <c r="AC105" s="149"/>
      <c r="AD105" s="149"/>
      <c r="AE105" s="149"/>
      <c r="AF105" s="148"/>
      <c r="AG105" s="149"/>
    </row>
    <row r="106" spans="1:33" ht="24" customHeight="1" x14ac:dyDescent="0.35">
      <c r="B106" s="395">
        <f>SUM(B75:B105)</f>
        <v>0</v>
      </c>
      <c r="C106" s="395">
        <f t="shared" ref="C106:K106" si="45">SUM(C75:C105)</f>
        <v>0</v>
      </c>
      <c r="D106" s="395">
        <f t="shared" si="45"/>
        <v>0</v>
      </c>
      <c r="E106" s="395">
        <f t="shared" si="45"/>
        <v>0</v>
      </c>
      <c r="F106" s="395">
        <f t="shared" si="45"/>
        <v>0</v>
      </c>
      <c r="G106" s="395">
        <f t="shared" si="45"/>
        <v>0</v>
      </c>
      <c r="H106" s="395">
        <f t="shared" si="45"/>
        <v>0</v>
      </c>
      <c r="I106" s="395">
        <f t="shared" si="45"/>
        <v>0</v>
      </c>
      <c r="J106" s="395">
        <f t="shared" si="45"/>
        <v>0</v>
      </c>
      <c r="K106" s="395">
        <f t="shared" si="45"/>
        <v>0</v>
      </c>
      <c r="M106" s="395">
        <f t="shared" ref="M106:V106" si="46">SUM(M75:M105)</f>
        <v>0</v>
      </c>
      <c r="N106" s="395">
        <f t="shared" si="46"/>
        <v>0</v>
      </c>
      <c r="O106" s="395">
        <f t="shared" si="46"/>
        <v>0</v>
      </c>
      <c r="P106" s="395">
        <f t="shared" si="46"/>
        <v>0</v>
      </c>
      <c r="Q106" s="395">
        <f t="shared" si="46"/>
        <v>0</v>
      </c>
      <c r="R106" s="395">
        <f t="shared" si="46"/>
        <v>0</v>
      </c>
      <c r="S106" s="395">
        <f t="shared" si="46"/>
        <v>0</v>
      </c>
      <c r="T106" s="395">
        <f t="shared" si="46"/>
        <v>0</v>
      </c>
      <c r="U106" s="395">
        <f t="shared" si="46"/>
        <v>0</v>
      </c>
      <c r="V106" s="395">
        <f t="shared" si="46"/>
        <v>0</v>
      </c>
      <c r="X106" s="395">
        <f>SUM(Y75:Y105)</f>
        <v>0</v>
      </c>
      <c r="Y106" s="395">
        <f>SUM(Z75:Z105)</f>
        <v>0</v>
      </c>
      <c r="Z106" s="395">
        <f>SUM(AA75:AA105)</f>
        <v>0</v>
      </c>
      <c r="AA106" s="395">
        <f>SUM(AB75:AB105)</f>
        <v>0</v>
      </c>
      <c r="AB106" s="395">
        <f>SUM(AC75:AC105)</f>
        <v>0</v>
      </c>
      <c r="AC106" s="395">
        <f>SUM(AD75:AD105)</f>
        <v>0</v>
      </c>
      <c r="AD106" s="395">
        <f>SUM(AE75:AE105)</f>
        <v>0</v>
      </c>
      <c r="AE106" s="395">
        <f>SUM(AF75:AF105)</f>
        <v>0</v>
      </c>
      <c r="AF106" s="395">
        <f>SUM(AG75:AG105)</f>
        <v>0</v>
      </c>
      <c r="AG106" s="395">
        <f>SUM(AH75:AH105)</f>
        <v>0</v>
      </c>
    </row>
    <row r="107" spans="1:33" s="406" customFormat="1" ht="23.5" customHeight="1" x14ac:dyDescent="0.35">
      <c r="B107" s="405">
        <f>B106-B24</f>
        <v>0</v>
      </c>
      <c r="C107" s="405">
        <f>C106-C24</f>
        <v>0</v>
      </c>
      <c r="D107" s="405">
        <f>D106-B25</f>
        <v>0</v>
      </c>
      <c r="E107" s="405">
        <f>E106-C25</f>
        <v>0</v>
      </c>
      <c r="F107" s="405">
        <f>F106-B26</f>
        <v>0</v>
      </c>
      <c r="G107" s="405">
        <f>G106-C26</f>
        <v>0</v>
      </c>
      <c r="H107" s="405">
        <f>H106-B27</f>
        <v>0</v>
      </c>
      <c r="I107" s="405">
        <f>I106-C27</f>
        <v>0</v>
      </c>
      <c r="J107" s="405">
        <f>J106-B28</f>
        <v>0</v>
      </c>
      <c r="K107" s="405">
        <f>K106-C28</f>
        <v>0</v>
      </c>
      <c r="M107" s="405">
        <f>M106-G24</f>
        <v>0</v>
      </c>
      <c r="N107" s="405">
        <f>N106-H24</f>
        <v>0</v>
      </c>
      <c r="O107" s="405">
        <f>O106-G25</f>
        <v>0</v>
      </c>
      <c r="P107" s="405">
        <f>P106-H25</f>
        <v>0</v>
      </c>
      <c r="Q107" s="405">
        <f>Q106-G26</f>
        <v>0</v>
      </c>
      <c r="R107" s="405">
        <f>R106-H26</f>
        <v>0</v>
      </c>
      <c r="S107" s="405">
        <f>S106-G27</f>
        <v>0</v>
      </c>
      <c r="T107" s="405">
        <f>T106-H27</f>
        <v>0</v>
      </c>
      <c r="U107" s="405">
        <f>U106-G28</f>
        <v>0</v>
      </c>
      <c r="V107" s="405">
        <f>V106-H28</f>
        <v>0</v>
      </c>
      <c r="X107" s="405">
        <f>X106-L24</f>
        <v>0</v>
      </c>
      <c r="Y107" s="405">
        <f>Y106-M24</f>
        <v>0</v>
      </c>
      <c r="Z107" s="405">
        <f>Z106-L25</f>
        <v>0</v>
      </c>
      <c r="AA107" s="405">
        <f>AA106-M25</f>
        <v>0</v>
      </c>
      <c r="AB107" s="405">
        <f>AB106-L26</f>
        <v>0</v>
      </c>
      <c r="AC107" s="405">
        <f>AC106-M26</f>
        <v>0</v>
      </c>
      <c r="AD107" s="405">
        <f>AD106-L27</f>
        <v>0</v>
      </c>
      <c r="AE107" s="405">
        <f>AE106-M27</f>
        <v>0</v>
      </c>
      <c r="AF107" s="405">
        <f>AF106-L28</f>
        <v>0</v>
      </c>
      <c r="AG107" s="405">
        <f>AG106-M28</f>
        <v>0</v>
      </c>
    </row>
    <row r="109" spans="1:33" s="393" customFormat="1" ht="15.5" x14ac:dyDescent="0.35">
      <c r="B109" s="394" t="s">
        <v>81</v>
      </c>
      <c r="C109" s="394"/>
      <c r="D109" s="394"/>
      <c r="E109" s="394"/>
      <c r="F109" s="394"/>
      <c r="G109" s="394"/>
      <c r="H109" s="394"/>
      <c r="I109" s="394"/>
      <c r="J109" s="394"/>
      <c r="K109" s="394"/>
      <c r="M109" s="396" t="s">
        <v>57</v>
      </c>
      <c r="N109" s="397"/>
      <c r="O109" s="397"/>
      <c r="P109" s="397"/>
      <c r="Q109" s="397"/>
      <c r="R109" s="397"/>
      <c r="S109" s="397"/>
      <c r="T109" s="397"/>
      <c r="U109" s="397"/>
      <c r="V109" s="398"/>
    </row>
    <row r="110" spans="1:33" ht="13" customHeight="1" x14ac:dyDescent="0.35">
      <c r="A110" s="217"/>
      <c r="B110" s="363" t="s">
        <v>5</v>
      </c>
      <c r="C110" s="363"/>
      <c r="D110" s="363" t="s">
        <v>6</v>
      </c>
      <c r="E110" s="363"/>
      <c r="F110" s="363" t="s">
        <v>7</v>
      </c>
      <c r="G110" s="363"/>
      <c r="H110" s="363" t="s">
        <v>8</v>
      </c>
      <c r="I110" s="363"/>
      <c r="J110" s="363" t="s">
        <v>9</v>
      </c>
      <c r="K110" s="363"/>
      <c r="M110" s="363" t="s">
        <v>5</v>
      </c>
      <c r="N110" s="363"/>
      <c r="O110" s="363" t="s">
        <v>6</v>
      </c>
      <c r="P110" s="363"/>
      <c r="Q110" s="363" t="s">
        <v>7</v>
      </c>
      <c r="R110" s="363"/>
      <c r="S110" s="363" t="s">
        <v>8</v>
      </c>
      <c r="T110" s="363"/>
      <c r="U110" s="363" t="s">
        <v>9</v>
      </c>
      <c r="V110" s="363"/>
    </row>
    <row r="111" spans="1:33" x14ac:dyDescent="0.35">
      <c r="A111" s="217"/>
      <c r="B111" s="149" t="s">
        <v>24</v>
      </c>
      <c r="C111" s="149" t="s">
        <v>43</v>
      </c>
      <c r="D111" s="149" t="s">
        <v>24</v>
      </c>
      <c r="E111" s="149" t="s">
        <v>43</v>
      </c>
      <c r="F111" s="149" t="s">
        <v>24</v>
      </c>
      <c r="G111" s="149" t="s">
        <v>43</v>
      </c>
      <c r="H111" s="149" t="s">
        <v>24</v>
      </c>
      <c r="I111" s="149" t="s">
        <v>43</v>
      </c>
      <c r="J111" s="149" t="s">
        <v>24</v>
      </c>
      <c r="K111" s="149" t="s">
        <v>43</v>
      </c>
      <c r="M111" s="149" t="s">
        <v>24</v>
      </c>
      <c r="N111" s="149" t="s">
        <v>43</v>
      </c>
      <c r="O111" s="149" t="s">
        <v>24</v>
      </c>
      <c r="P111" s="149" t="s">
        <v>43</v>
      </c>
      <c r="Q111" s="149" t="s">
        <v>24</v>
      </c>
      <c r="R111" s="149" t="s">
        <v>43</v>
      </c>
      <c r="S111" s="149" t="s">
        <v>24</v>
      </c>
      <c r="T111" s="149" t="s">
        <v>43</v>
      </c>
      <c r="U111" s="149" t="s">
        <v>24</v>
      </c>
      <c r="V111" s="149" t="s">
        <v>43</v>
      </c>
    </row>
    <row r="112" spans="1:33" x14ac:dyDescent="0.35">
      <c r="A112" s="217">
        <v>1</v>
      </c>
      <c r="B112" s="149"/>
      <c r="C112" s="149"/>
      <c r="D112" s="148"/>
      <c r="E112" s="149"/>
      <c r="F112" s="149"/>
      <c r="G112" s="149"/>
      <c r="H112" s="149"/>
      <c r="I112" s="148"/>
      <c r="J112" s="149"/>
      <c r="K112" s="149"/>
      <c r="M112" s="149"/>
      <c r="N112" s="149"/>
      <c r="O112" s="148"/>
      <c r="P112" s="149"/>
      <c r="Q112" s="149"/>
      <c r="R112" s="149"/>
      <c r="S112" s="149"/>
      <c r="T112" s="148"/>
      <c r="U112" s="149"/>
      <c r="V112" s="149"/>
    </row>
    <row r="113" spans="1:22" x14ac:dyDescent="0.35">
      <c r="A113" s="217">
        <v>2</v>
      </c>
      <c r="B113" s="149"/>
      <c r="C113" s="149"/>
      <c r="D113" s="148"/>
      <c r="E113" s="149"/>
      <c r="F113" s="149"/>
      <c r="G113" s="149"/>
      <c r="H113" s="149"/>
      <c r="I113" s="148"/>
      <c r="J113" s="149"/>
      <c r="K113" s="149"/>
      <c r="M113" s="149"/>
      <c r="N113" s="149"/>
      <c r="O113" s="148"/>
      <c r="P113" s="149"/>
      <c r="Q113" s="149"/>
      <c r="R113" s="149"/>
      <c r="S113" s="149"/>
      <c r="T113" s="148"/>
      <c r="U113" s="149"/>
      <c r="V113" s="149"/>
    </row>
    <row r="114" spans="1:22" x14ac:dyDescent="0.35">
      <c r="A114" s="217">
        <v>3</v>
      </c>
      <c r="B114" s="149"/>
      <c r="C114" s="149"/>
      <c r="D114" s="148"/>
      <c r="E114" s="149"/>
      <c r="F114" s="149"/>
      <c r="G114" s="149"/>
      <c r="H114" s="149"/>
      <c r="I114" s="148"/>
      <c r="J114" s="149"/>
      <c r="K114" s="149"/>
      <c r="M114" s="149"/>
      <c r="N114" s="149"/>
      <c r="O114" s="148"/>
      <c r="P114" s="149"/>
      <c r="Q114" s="149"/>
      <c r="R114" s="149"/>
      <c r="S114" s="149"/>
      <c r="T114" s="148"/>
      <c r="U114" s="149"/>
      <c r="V114" s="149"/>
    </row>
    <row r="115" spans="1:22" x14ac:dyDescent="0.35">
      <c r="A115" s="217">
        <v>4</v>
      </c>
      <c r="B115" s="149"/>
      <c r="C115" s="149"/>
      <c r="D115" s="148"/>
      <c r="E115" s="149"/>
      <c r="F115" s="149"/>
      <c r="G115" s="149"/>
      <c r="H115" s="149"/>
      <c r="I115" s="148"/>
      <c r="J115" s="149"/>
      <c r="K115" s="149"/>
      <c r="M115" s="149"/>
      <c r="N115" s="149"/>
      <c r="O115" s="148"/>
      <c r="P115" s="149"/>
      <c r="Q115" s="149"/>
      <c r="R115" s="149"/>
      <c r="S115" s="149"/>
      <c r="T115" s="148"/>
      <c r="U115" s="149"/>
      <c r="V115" s="149"/>
    </row>
    <row r="116" spans="1:22" x14ac:dyDescent="0.35">
      <c r="A116" s="217">
        <v>5</v>
      </c>
      <c r="B116" s="149"/>
      <c r="C116" s="149"/>
      <c r="D116" s="148"/>
      <c r="E116" s="149"/>
      <c r="F116" s="149"/>
      <c r="G116" s="149"/>
      <c r="H116" s="149"/>
      <c r="I116" s="148"/>
      <c r="J116" s="149"/>
      <c r="K116" s="149"/>
      <c r="M116" s="149"/>
      <c r="N116" s="149"/>
      <c r="O116" s="148"/>
      <c r="P116" s="149"/>
      <c r="Q116" s="149"/>
      <c r="R116" s="149"/>
      <c r="S116" s="149"/>
      <c r="T116" s="148"/>
      <c r="U116" s="149"/>
      <c r="V116" s="149"/>
    </row>
    <row r="117" spans="1:22" x14ac:dyDescent="0.35">
      <c r="A117" s="217">
        <v>6</v>
      </c>
      <c r="B117" s="149"/>
      <c r="C117" s="149"/>
      <c r="D117" s="148"/>
      <c r="E117" s="149"/>
      <c r="F117" s="149"/>
      <c r="G117" s="149"/>
      <c r="H117" s="149"/>
      <c r="I117" s="148"/>
      <c r="J117" s="149"/>
      <c r="K117" s="149"/>
      <c r="M117" s="149"/>
      <c r="N117" s="149"/>
      <c r="O117" s="148"/>
      <c r="P117" s="149"/>
      <c r="Q117" s="149"/>
      <c r="R117" s="149"/>
      <c r="S117" s="149"/>
      <c r="T117" s="148"/>
      <c r="U117" s="149"/>
      <c r="V117" s="149"/>
    </row>
    <row r="118" spans="1:22" x14ac:dyDescent="0.35">
      <c r="A118" s="217">
        <v>7</v>
      </c>
      <c r="B118" s="149"/>
      <c r="C118" s="149"/>
      <c r="D118" s="148"/>
      <c r="E118" s="149"/>
      <c r="F118" s="149"/>
      <c r="G118" s="149"/>
      <c r="H118" s="149"/>
      <c r="I118" s="148"/>
      <c r="J118" s="149"/>
      <c r="K118" s="149"/>
      <c r="M118" s="149"/>
      <c r="N118" s="149"/>
      <c r="O118" s="148"/>
      <c r="P118" s="149"/>
      <c r="Q118" s="149"/>
      <c r="R118" s="149"/>
      <c r="S118" s="149"/>
      <c r="T118" s="148"/>
      <c r="U118" s="149"/>
      <c r="V118" s="149"/>
    </row>
    <row r="119" spans="1:22" x14ac:dyDescent="0.35">
      <c r="A119" s="217">
        <v>8</v>
      </c>
      <c r="B119" s="149"/>
      <c r="C119" s="149"/>
      <c r="D119" s="148"/>
      <c r="E119" s="149"/>
      <c r="F119" s="149"/>
      <c r="G119" s="149"/>
      <c r="H119" s="149"/>
      <c r="I119" s="148"/>
      <c r="J119" s="149"/>
      <c r="K119" s="149"/>
      <c r="M119" s="149"/>
      <c r="N119" s="149"/>
      <c r="O119" s="148"/>
      <c r="P119" s="149"/>
      <c r="Q119" s="149"/>
      <c r="R119" s="149"/>
      <c r="S119" s="149"/>
      <c r="T119" s="148"/>
      <c r="U119" s="149"/>
      <c r="V119" s="149"/>
    </row>
    <row r="120" spans="1:22" x14ac:dyDescent="0.35">
      <c r="A120" s="217">
        <v>9</v>
      </c>
      <c r="B120" s="149"/>
      <c r="C120" s="149"/>
      <c r="D120" s="148"/>
      <c r="E120" s="149"/>
      <c r="F120" s="149"/>
      <c r="G120" s="149"/>
      <c r="H120" s="149"/>
      <c r="I120" s="148"/>
      <c r="J120" s="149"/>
      <c r="K120" s="149"/>
      <c r="M120" s="149"/>
      <c r="N120" s="149"/>
      <c r="O120" s="148"/>
      <c r="P120" s="149"/>
      <c r="Q120" s="149"/>
      <c r="R120" s="149"/>
      <c r="S120" s="149"/>
      <c r="T120" s="148"/>
      <c r="U120" s="149"/>
      <c r="V120" s="149"/>
    </row>
    <row r="121" spans="1:22" x14ac:dyDescent="0.35">
      <c r="A121" s="217">
        <v>10</v>
      </c>
      <c r="B121" s="149"/>
      <c r="C121" s="149"/>
      <c r="D121" s="148"/>
      <c r="E121" s="149"/>
      <c r="F121" s="149"/>
      <c r="G121" s="149"/>
      <c r="H121" s="149"/>
      <c r="I121" s="148"/>
      <c r="J121" s="149"/>
      <c r="K121" s="149"/>
      <c r="M121" s="149"/>
      <c r="N121" s="149"/>
      <c r="O121" s="148"/>
      <c r="P121" s="149"/>
      <c r="Q121" s="149"/>
      <c r="R121" s="149"/>
      <c r="S121" s="149"/>
      <c r="T121" s="148"/>
      <c r="U121" s="149"/>
      <c r="V121" s="149"/>
    </row>
    <row r="122" spans="1:22" x14ac:dyDescent="0.35">
      <c r="A122" s="217">
        <v>11</v>
      </c>
      <c r="B122" s="149"/>
      <c r="C122" s="149"/>
      <c r="D122" s="148"/>
      <c r="E122" s="149"/>
      <c r="F122" s="149"/>
      <c r="G122" s="149"/>
      <c r="H122" s="149"/>
      <c r="I122" s="148"/>
      <c r="J122" s="149"/>
      <c r="K122" s="149"/>
      <c r="M122" s="149"/>
      <c r="N122" s="149"/>
      <c r="O122" s="148"/>
      <c r="P122" s="149"/>
      <c r="Q122" s="149"/>
      <c r="R122" s="149"/>
      <c r="S122" s="149"/>
      <c r="T122" s="148"/>
      <c r="U122" s="149"/>
      <c r="V122" s="149"/>
    </row>
    <row r="123" spans="1:22" x14ac:dyDescent="0.35">
      <c r="A123" s="217">
        <v>12</v>
      </c>
      <c r="B123" s="149"/>
      <c r="C123" s="149"/>
      <c r="D123" s="148"/>
      <c r="E123" s="149"/>
      <c r="F123" s="149"/>
      <c r="G123" s="149"/>
      <c r="H123" s="149"/>
      <c r="I123" s="148"/>
      <c r="J123" s="149"/>
      <c r="K123" s="149"/>
      <c r="M123" s="149"/>
      <c r="N123" s="149"/>
      <c r="O123" s="148"/>
      <c r="P123" s="149"/>
      <c r="Q123" s="149"/>
      <c r="R123" s="149"/>
      <c r="S123" s="149"/>
      <c r="T123" s="148"/>
      <c r="U123" s="149"/>
      <c r="V123" s="149"/>
    </row>
    <row r="124" spans="1:22" x14ac:dyDescent="0.35">
      <c r="A124" s="217">
        <v>13</v>
      </c>
      <c r="B124" s="149"/>
      <c r="C124" s="149"/>
      <c r="D124" s="148"/>
      <c r="E124" s="149"/>
      <c r="F124" s="149"/>
      <c r="G124" s="149"/>
      <c r="H124" s="149"/>
      <c r="I124" s="148"/>
      <c r="J124" s="149"/>
      <c r="K124" s="149"/>
      <c r="M124" s="149"/>
      <c r="N124" s="149"/>
      <c r="O124" s="148"/>
      <c r="P124" s="149"/>
      <c r="Q124" s="149"/>
      <c r="R124" s="149"/>
      <c r="S124" s="149"/>
      <c r="T124" s="148"/>
      <c r="U124" s="149"/>
      <c r="V124" s="149"/>
    </row>
    <row r="125" spans="1:22" x14ac:dyDescent="0.35">
      <c r="A125" s="217">
        <v>14</v>
      </c>
      <c r="B125" s="149"/>
      <c r="C125" s="149"/>
      <c r="D125" s="148"/>
      <c r="E125" s="149"/>
      <c r="F125" s="149"/>
      <c r="G125" s="149"/>
      <c r="H125" s="149"/>
      <c r="I125" s="148"/>
      <c r="J125" s="149"/>
      <c r="K125" s="149"/>
      <c r="M125" s="149"/>
      <c r="N125" s="149"/>
      <c r="O125" s="148"/>
      <c r="P125" s="149"/>
      <c r="Q125" s="149"/>
      <c r="R125" s="149"/>
      <c r="S125" s="149"/>
      <c r="T125" s="148"/>
      <c r="U125" s="149"/>
      <c r="V125" s="149"/>
    </row>
    <row r="126" spans="1:22" x14ac:dyDescent="0.35">
      <c r="A126" s="217">
        <v>15</v>
      </c>
      <c r="B126" s="149"/>
      <c r="C126" s="149"/>
      <c r="D126" s="148"/>
      <c r="E126" s="149"/>
      <c r="F126" s="149"/>
      <c r="G126" s="149"/>
      <c r="H126" s="149"/>
      <c r="I126" s="148"/>
      <c r="J126" s="149"/>
      <c r="K126" s="149"/>
      <c r="M126" s="149"/>
      <c r="N126" s="149"/>
      <c r="O126" s="148"/>
      <c r="P126" s="149"/>
      <c r="Q126" s="149"/>
      <c r="R126" s="149"/>
      <c r="S126" s="149"/>
      <c r="T126" s="148"/>
      <c r="U126" s="149"/>
      <c r="V126" s="149"/>
    </row>
    <row r="127" spans="1:22" x14ac:dyDescent="0.35">
      <c r="A127" s="217">
        <v>16</v>
      </c>
      <c r="B127" s="149"/>
      <c r="C127" s="149"/>
      <c r="D127" s="148"/>
      <c r="E127" s="149"/>
      <c r="F127" s="149"/>
      <c r="G127" s="149"/>
      <c r="H127" s="149"/>
      <c r="I127" s="148"/>
      <c r="J127" s="149"/>
      <c r="K127" s="149"/>
      <c r="M127" s="149"/>
      <c r="N127" s="149"/>
      <c r="O127" s="148"/>
      <c r="P127" s="149"/>
      <c r="Q127" s="149"/>
      <c r="R127" s="149"/>
      <c r="S127" s="149"/>
      <c r="T127" s="148"/>
      <c r="U127" s="149"/>
      <c r="V127" s="149"/>
    </row>
    <row r="128" spans="1:22" x14ac:dyDescent="0.35">
      <c r="A128" s="217">
        <v>17</v>
      </c>
      <c r="B128" s="149"/>
      <c r="C128" s="149"/>
      <c r="D128" s="148"/>
      <c r="E128" s="149"/>
      <c r="F128" s="149"/>
      <c r="G128" s="149"/>
      <c r="H128" s="149"/>
      <c r="I128" s="148"/>
      <c r="J128" s="149"/>
      <c r="K128" s="149"/>
      <c r="M128" s="149"/>
      <c r="N128" s="149"/>
      <c r="O128" s="148"/>
      <c r="P128" s="149"/>
      <c r="Q128" s="149"/>
      <c r="R128" s="149"/>
      <c r="S128" s="149"/>
      <c r="T128" s="148"/>
      <c r="U128" s="149"/>
      <c r="V128" s="149"/>
    </row>
    <row r="129" spans="1:24" x14ac:dyDescent="0.35">
      <c r="A129" s="217">
        <v>18</v>
      </c>
      <c r="B129" s="149"/>
      <c r="C129" s="149"/>
      <c r="D129" s="148"/>
      <c r="E129" s="149"/>
      <c r="F129" s="149"/>
      <c r="G129" s="149"/>
      <c r="H129" s="149"/>
      <c r="I129" s="148"/>
      <c r="J129" s="149"/>
      <c r="K129" s="149"/>
      <c r="M129" s="149"/>
      <c r="N129" s="149"/>
      <c r="O129" s="148"/>
      <c r="P129" s="149"/>
      <c r="Q129" s="149"/>
      <c r="R129" s="149"/>
      <c r="S129" s="149"/>
      <c r="T129" s="148"/>
      <c r="U129" s="149"/>
      <c r="V129" s="149"/>
    </row>
    <row r="130" spans="1:24" x14ac:dyDescent="0.35">
      <c r="A130" s="217">
        <v>19</v>
      </c>
      <c r="B130" s="149"/>
      <c r="C130" s="149"/>
      <c r="D130" s="148"/>
      <c r="E130" s="149"/>
      <c r="F130" s="149"/>
      <c r="G130" s="149"/>
      <c r="H130" s="149"/>
      <c r="I130" s="148"/>
      <c r="J130" s="149"/>
      <c r="K130" s="149"/>
      <c r="M130" s="149"/>
      <c r="N130" s="149"/>
      <c r="O130" s="148"/>
      <c r="P130" s="149"/>
      <c r="Q130" s="149"/>
      <c r="R130" s="149"/>
      <c r="S130" s="149"/>
      <c r="T130" s="148"/>
      <c r="U130" s="149"/>
      <c r="V130" s="149"/>
    </row>
    <row r="131" spans="1:24" x14ac:dyDescent="0.35">
      <c r="A131" s="217">
        <v>20</v>
      </c>
      <c r="B131" s="149"/>
      <c r="C131" s="149"/>
      <c r="D131" s="148"/>
      <c r="E131" s="149"/>
      <c r="F131" s="149"/>
      <c r="G131" s="149"/>
      <c r="H131" s="149"/>
      <c r="I131" s="148"/>
      <c r="J131" s="149"/>
      <c r="K131" s="149"/>
      <c r="M131" s="149"/>
      <c r="N131" s="149"/>
      <c r="O131" s="148"/>
      <c r="P131" s="149"/>
      <c r="Q131" s="149"/>
      <c r="R131" s="149"/>
      <c r="S131" s="149"/>
      <c r="T131" s="148"/>
      <c r="U131" s="149"/>
      <c r="V131" s="149"/>
    </row>
    <row r="132" spans="1:24" x14ac:dyDescent="0.35">
      <c r="A132" s="217">
        <v>21</v>
      </c>
      <c r="B132" s="149"/>
      <c r="C132" s="149"/>
      <c r="D132" s="148"/>
      <c r="E132" s="149"/>
      <c r="F132" s="149"/>
      <c r="G132" s="149"/>
      <c r="H132" s="149"/>
      <c r="I132" s="148"/>
      <c r="J132" s="149"/>
      <c r="K132" s="149"/>
      <c r="M132" s="149"/>
      <c r="N132" s="149"/>
      <c r="O132" s="148"/>
      <c r="P132" s="149"/>
      <c r="Q132" s="149"/>
      <c r="R132" s="149"/>
      <c r="S132" s="149"/>
      <c r="T132" s="148"/>
      <c r="U132" s="149"/>
      <c r="V132" s="149"/>
    </row>
    <row r="133" spans="1:24" x14ac:dyDescent="0.35">
      <c r="A133" s="217">
        <v>22</v>
      </c>
      <c r="B133" s="149"/>
      <c r="C133" s="149"/>
      <c r="D133" s="148"/>
      <c r="E133" s="149"/>
      <c r="F133" s="149"/>
      <c r="G133" s="149"/>
      <c r="H133" s="149"/>
      <c r="I133" s="148"/>
      <c r="J133" s="149"/>
      <c r="K133" s="149"/>
      <c r="M133" s="149"/>
      <c r="N133" s="149"/>
      <c r="O133" s="148"/>
      <c r="P133" s="149"/>
      <c r="Q133" s="149"/>
      <c r="R133" s="149"/>
      <c r="S133" s="149"/>
      <c r="T133" s="148"/>
      <c r="U133" s="149"/>
      <c r="V133" s="149"/>
    </row>
    <row r="134" spans="1:24" x14ac:dyDescent="0.35">
      <c r="A134" s="217">
        <v>23</v>
      </c>
      <c r="B134" s="149"/>
      <c r="C134" s="149"/>
      <c r="D134" s="148"/>
      <c r="E134" s="149"/>
      <c r="F134" s="149"/>
      <c r="G134" s="149"/>
      <c r="H134" s="149"/>
      <c r="I134" s="148"/>
      <c r="J134" s="149"/>
      <c r="K134" s="149"/>
      <c r="M134" s="149"/>
      <c r="N134" s="149"/>
      <c r="O134" s="148"/>
      <c r="P134" s="149"/>
      <c r="Q134" s="149"/>
      <c r="R134" s="149"/>
      <c r="S134" s="149"/>
      <c r="T134" s="148"/>
      <c r="U134" s="149"/>
      <c r="V134" s="149"/>
    </row>
    <row r="135" spans="1:24" x14ac:dyDescent="0.35">
      <c r="A135" s="217">
        <v>24</v>
      </c>
      <c r="B135" s="149"/>
      <c r="C135" s="149"/>
      <c r="D135" s="148"/>
      <c r="E135" s="149"/>
      <c r="F135" s="149"/>
      <c r="G135" s="149"/>
      <c r="H135" s="149"/>
      <c r="I135" s="148"/>
      <c r="J135" s="149"/>
      <c r="K135" s="149"/>
      <c r="M135" s="149"/>
      <c r="N135" s="149"/>
      <c r="O135" s="148"/>
      <c r="P135" s="149"/>
      <c r="Q135" s="149"/>
      <c r="R135" s="149"/>
      <c r="S135" s="149"/>
      <c r="T135" s="148"/>
      <c r="U135" s="149"/>
      <c r="V135" s="149"/>
    </row>
    <row r="136" spans="1:24" x14ac:dyDescent="0.35">
      <c r="A136" s="217">
        <v>25</v>
      </c>
      <c r="B136" s="149"/>
      <c r="C136" s="149"/>
      <c r="D136" s="148"/>
      <c r="E136" s="149"/>
      <c r="F136" s="149"/>
      <c r="G136" s="149"/>
      <c r="H136" s="149"/>
      <c r="I136" s="148"/>
      <c r="J136" s="149"/>
      <c r="K136" s="149"/>
      <c r="M136" s="149"/>
      <c r="N136" s="149"/>
      <c r="O136" s="148"/>
      <c r="P136" s="149"/>
      <c r="Q136" s="149"/>
      <c r="R136" s="149"/>
      <c r="S136" s="149"/>
      <c r="T136" s="148"/>
      <c r="U136" s="149"/>
      <c r="V136" s="149"/>
    </row>
    <row r="137" spans="1:24" x14ac:dyDescent="0.35">
      <c r="A137" s="217">
        <v>26</v>
      </c>
      <c r="B137" s="149"/>
      <c r="C137" s="149"/>
      <c r="D137" s="148"/>
      <c r="E137" s="149"/>
      <c r="F137" s="149"/>
      <c r="G137" s="149"/>
      <c r="H137" s="149"/>
      <c r="I137" s="148"/>
      <c r="J137" s="149"/>
      <c r="K137" s="149"/>
      <c r="M137" s="149"/>
      <c r="N137" s="149"/>
      <c r="O137" s="148"/>
      <c r="P137" s="149"/>
      <c r="Q137" s="149"/>
      <c r="R137" s="149"/>
      <c r="S137" s="149"/>
      <c r="T137" s="148"/>
      <c r="U137" s="149"/>
      <c r="V137" s="149"/>
    </row>
    <row r="138" spans="1:24" x14ac:dyDescent="0.35">
      <c r="A138" s="217">
        <v>27</v>
      </c>
      <c r="B138" s="149"/>
      <c r="C138" s="149"/>
      <c r="D138" s="148"/>
      <c r="E138" s="149"/>
      <c r="F138" s="149"/>
      <c r="G138" s="149"/>
      <c r="H138" s="149"/>
      <c r="I138" s="148"/>
      <c r="J138" s="149"/>
      <c r="K138" s="149"/>
      <c r="M138" s="149"/>
      <c r="N138" s="149"/>
      <c r="O138" s="148"/>
      <c r="P138" s="149"/>
      <c r="Q138" s="149"/>
      <c r="R138" s="149"/>
      <c r="S138" s="149"/>
      <c r="T138" s="148"/>
      <c r="U138" s="149"/>
      <c r="V138" s="149"/>
    </row>
    <row r="139" spans="1:24" x14ac:dyDescent="0.35">
      <c r="A139" s="217">
        <v>28</v>
      </c>
      <c r="B139" s="149"/>
      <c r="C139" s="149"/>
      <c r="D139" s="148"/>
      <c r="E139" s="149"/>
      <c r="F139" s="149"/>
      <c r="G139" s="149"/>
      <c r="H139" s="149"/>
      <c r="I139" s="148"/>
      <c r="J139" s="149"/>
      <c r="K139" s="149"/>
      <c r="M139" s="149"/>
      <c r="N139" s="149"/>
      <c r="O139" s="148"/>
      <c r="P139" s="149"/>
      <c r="Q139" s="149"/>
      <c r="R139" s="149"/>
      <c r="S139" s="149"/>
      <c r="T139" s="148"/>
      <c r="U139" s="149"/>
      <c r="V139" s="149"/>
    </row>
    <row r="140" spans="1:24" x14ac:dyDescent="0.35">
      <c r="A140" s="217">
        <v>29</v>
      </c>
      <c r="B140" s="149"/>
      <c r="C140" s="149"/>
      <c r="D140" s="148"/>
      <c r="E140" s="149"/>
      <c r="F140" s="149"/>
      <c r="G140" s="149"/>
      <c r="H140" s="149"/>
      <c r="I140" s="148"/>
      <c r="J140" s="149"/>
      <c r="K140" s="149"/>
      <c r="M140" s="149"/>
      <c r="N140" s="149"/>
      <c r="O140" s="148"/>
      <c r="P140" s="149"/>
      <c r="Q140" s="149"/>
      <c r="R140" s="149"/>
      <c r="S140" s="149"/>
      <c r="T140" s="148"/>
      <c r="U140" s="149"/>
      <c r="V140" s="149"/>
    </row>
    <row r="141" spans="1:24" x14ac:dyDescent="0.35">
      <c r="A141" s="217">
        <v>30</v>
      </c>
      <c r="B141" s="149"/>
      <c r="C141" s="149"/>
      <c r="D141" s="148"/>
      <c r="E141" s="149"/>
      <c r="F141" s="149"/>
      <c r="G141" s="149"/>
      <c r="H141" s="149"/>
      <c r="I141" s="148"/>
      <c r="J141" s="149"/>
      <c r="K141" s="149"/>
      <c r="M141" s="149"/>
      <c r="N141" s="149"/>
      <c r="O141" s="148"/>
      <c r="P141" s="149"/>
      <c r="Q141" s="149"/>
      <c r="R141" s="149"/>
      <c r="S141" s="149"/>
      <c r="T141" s="148"/>
      <c r="U141" s="149"/>
      <c r="V141" s="149"/>
    </row>
    <row r="142" spans="1:24" x14ac:dyDescent="0.35">
      <c r="A142" s="217">
        <v>31</v>
      </c>
      <c r="B142" s="149"/>
      <c r="C142" s="149"/>
      <c r="D142" s="148"/>
      <c r="E142" s="149"/>
      <c r="F142" s="149"/>
      <c r="G142" s="149"/>
      <c r="H142" s="149"/>
      <c r="I142" s="148"/>
      <c r="J142" s="149"/>
      <c r="K142" s="149"/>
      <c r="M142" s="149"/>
      <c r="N142" s="149"/>
      <c r="O142" s="148"/>
      <c r="P142" s="149"/>
      <c r="Q142" s="149"/>
      <c r="R142" s="149"/>
      <c r="S142" s="149"/>
      <c r="T142" s="148"/>
      <c r="U142" s="149"/>
      <c r="V142" s="149"/>
    </row>
    <row r="143" spans="1:24" ht="23.5" customHeight="1" x14ac:dyDescent="0.35">
      <c r="A143" s="217"/>
      <c r="B143" s="395">
        <f t="shared" ref="B143:K143" si="47">SUM(B112:B142)</f>
        <v>0</v>
      </c>
      <c r="C143" s="395">
        <f t="shared" si="47"/>
        <v>0</v>
      </c>
      <c r="D143" s="395">
        <f t="shared" si="47"/>
        <v>0</v>
      </c>
      <c r="E143" s="395">
        <f t="shared" si="47"/>
        <v>0</v>
      </c>
      <c r="F143" s="395">
        <f t="shared" si="47"/>
        <v>0</v>
      </c>
      <c r="G143" s="395">
        <f t="shared" si="47"/>
        <v>0</v>
      </c>
      <c r="H143" s="395">
        <f t="shared" si="47"/>
        <v>0</v>
      </c>
      <c r="I143" s="395">
        <f t="shared" si="47"/>
        <v>0</v>
      </c>
      <c r="J143" s="395">
        <f t="shared" si="47"/>
        <v>0</v>
      </c>
      <c r="K143" s="395">
        <f t="shared" si="47"/>
        <v>0</v>
      </c>
      <c r="M143" s="395">
        <f>SUM(M112:M142)</f>
        <v>0</v>
      </c>
      <c r="N143" s="395">
        <f>SUM(N112:N142)</f>
        <v>0</v>
      </c>
      <c r="O143" s="395">
        <f>SUM(O112:O142)</f>
        <v>0</v>
      </c>
      <c r="P143" s="395">
        <f>SUM(P112:P142)</f>
        <v>0</v>
      </c>
      <c r="Q143" s="395">
        <f>SUM(Q112:Q142)</f>
        <v>0</v>
      </c>
      <c r="R143" s="395">
        <f>SUM(R112:R142)</f>
        <v>0</v>
      </c>
      <c r="S143" s="395">
        <f>SUM(S112:S142)</f>
        <v>0</v>
      </c>
      <c r="T143" s="395">
        <f>SUM(T112:T142)</f>
        <v>0</v>
      </c>
      <c r="U143" s="395">
        <f>SUM(U112:U142)</f>
        <v>0</v>
      </c>
      <c r="V143" s="395">
        <f>SUM(V112:V142)</f>
        <v>0</v>
      </c>
    </row>
    <row r="144" spans="1:24" s="406" customFormat="1" ht="33" customHeight="1" x14ac:dyDescent="0.35">
      <c r="A144" s="404"/>
      <c r="B144" s="405">
        <f>B143-Q24</f>
        <v>0</v>
      </c>
      <c r="C144" s="405">
        <f>C143-R24</f>
        <v>0</v>
      </c>
      <c r="D144" s="405">
        <f>D143-Q25</f>
        <v>0</v>
      </c>
      <c r="E144" s="405">
        <f>E143-R25</f>
        <v>0</v>
      </c>
      <c r="F144" s="405">
        <f>F143-Q26</f>
        <v>0</v>
      </c>
      <c r="G144" s="405">
        <f>G143-R26</f>
        <v>0</v>
      </c>
      <c r="H144" s="405">
        <f>H143-Q27</f>
        <v>0</v>
      </c>
      <c r="I144" s="405">
        <f>I143-R27</f>
        <v>0</v>
      </c>
      <c r="J144" s="405">
        <f>J143-Q28</f>
        <v>0</v>
      </c>
      <c r="K144" s="405">
        <f>K143-R28</f>
        <v>0</v>
      </c>
      <c r="M144" s="405">
        <f>M143-V24</f>
        <v>0</v>
      </c>
      <c r="N144" s="405">
        <f>N143-W24</f>
        <v>0</v>
      </c>
      <c r="O144" s="405">
        <f>O143-V25</f>
        <v>0</v>
      </c>
      <c r="P144" s="405">
        <f>P143-W25</f>
        <v>0</v>
      </c>
      <c r="Q144" s="405">
        <f>Q143-V26</f>
        <v>0</v>
      </c>
      <c r="R144" s="405">
        <f>R143-W26</f>
        <v>0</v>
      </c>
      <c r="S144" s="405">
        <f>S143-V27</f>
        <v>0</v>
      </c>
      <c r="T144" s="405">
        <f>T143-W27</f>
        <v>0</v>
      </c>
      <c r="U144" s="405">
        <f>U143-V28</f>
        <v>0</v>
      </c>
      <c r="V144" s="405">
        <f>V143-W28</f>
        <v>0</v>
      </c>
      <c r="X144" s="407"/>
    </row>
    <row r="147" spans="1:24" ht="42" customHeight="1" x14ac:dyDescent="0.35">
      <c r="A147" s="334" t="s">
        <v>87</v>
      </c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N147" s="335"/>
      <c r="S147" s="335"/>
      <c r="X147" s="335"/>
    </row>
    <row r="149" spans="1:24" x14ac:dyDescent="0.35">
      <c r="A149" s="217"/>
      <c r="B149" s="363" t="s">
        <v>70</v>
      </c>
      <c r="C149" s="363"/>
      <c r="D149" s="363" t="s">
        <v>55</v>
      </c>
      <c r="E149" s="363"/>
      <c r="F149" s="363" t="s">
        <v>73</v>
      </c>
      <c r="G149" s="363"/>
      <c r="H149" s="363" t="s">
        <v>81</v>
      </c>
      <c r="I149" s="363"/>
      <c r="J149" s="363" t="s">
        <v>57</v>
      </c>
      <c r="K149" s="363"/>
    </row>
    <row r="150" spans="1:24" x14ac:dyDescent="0.35">
      <c r="A150" s="217"/>
      <c r="B150" s="149" t="s">
        <v>24</v>
      </c>
      <c r="C150" s="149" t="s">
        <v>43</v>
      </c>
      <c r="D150" s="149" t="s">
        <v>24</v>
      </c>
      <c r="E150" s="149" t="s">
        <v>43</v>
      </c>
      <c r="F150" s="149" t="s">
        <v>24</v>
      </c>
      <c r="G150" s="149" t="s">
        <v>43</v>
      </c>
      <c r="H150" s="149" t="s">
        <v>24</v>
      </c>
      <c r="I150" s="149" t="s">
        <v>43</v>
      </c>
      <c r="J150" s="149" t="s">
        <v>24</v>
      </c>
      <c r="K150" s="149" t="s">
        <v>43</v>
      </c>
    </row>
    <row r="151" spans="1:24" x14ac:dyDescent="0.35">
      <c r="A151" s="217">
        <v>1</v>
      </c>
      <c r="B151" s="149"/>
      <c r="C151" s="149"/>
      <c r="D151" s="148"/>
      <c r="E151" s="149"/>
      <c r="F151" s="149"/>
      <c r="G151" s="149"/>
      <c r="H151" s="149"/>
      <c r="I151" s="148"/>
      <c r="J151" s="149"/>
      <c r="K151" s="149"/>
    </row>
    <row r="152" spans="1:24" x14ac:dyDescent="0.35">
      <c r="A152" s="217">
        <v>2</v>
      </c>
      <c r="B152" s="149"/>
      <c r="C152" s="149"/>
      <c r="D152" s="148"/>
      <c r="E152" s="149"/>
      <c r="F152" s="149"/>
      <c r="G152" s="149"/>
      <c r="H152" s="149"/>
      <c r="I152" s="148"/>
      <c r="J152" s="149"/>
      <c r="K152" s="149"/>
    </row>
    <row r="153" spans="1:24" x14ac:dyDescent="0.35">
      <c r="A153" s="217">
        <v>3</v>
      </c>
      <c r="B153" s="149"/>
      <c r="C153" s="149"/>
      <c r="D153" s="148"/>
      <c r="E153" s="149"/>
      <c r="F153" s="149"/>
      <c r="G153" s="149"/>
      <c r="H153" s="149"/>
      <c r="I153" s="148"/>
      <c r="J153" s="149"/>
      <c r="K153" s="149"/>
    </row>
    <row r="154" spans="1:24" x14ac:dyDescent="0.35">
      <c r="A154" s="217">
        <v>4</v>
      </c>
      <c r="B154" s="149"/>
      <c r="C154" s="149"/>
      <c r="D154" s="148"/>
      <c r="E154" s="149"/>
      <c r="F154" s="149"/>
      <c r="G154" s="149"/>
      <c r="H154" s="149"/>
      <c r="I154" s="148"/>
      <c r="J154" s="149"/>
      <c r="K154" s="149"/>
    </row>
    <row r="155" spans="1:24" x14ac:dyDescent="0.35">
      <c r="A155" s="217">
        <v>5</v>
      </c>
      <c r="B155" s="149"/>
      <c r="C155" s="149"/>
      <c r="D155" s="148"/>
      <c r="E155" s="149"/>
      <c r="F155" s="149"/>
      <c r="G155" s="149"/>
      <c r="H155" s="149"/>
      <c r="I155" s="148"/>
      <c r="J155" s="149"/>
      <c r="K155" s="149"/>
    </row>
    <row r="156" spans="1:24" x14ac:dyDescent="0.35">
      <c r="A156" s="217">
        <v>6</v>
      </c>
      <c r="B156" s="149"/>
      <c r="C156" s="149"/>
      <c r="D156" s="148"/>
      <c r="E156" s="149"/>
      <c r="F156" s="149"/>
      <c r="G156" s="149"/>
      <c r="H156" s="149"/>
      <c r="I156" s="148"/>
      <c r="J156" s="149"/>
      <c r="K156" s="149"/>
    </row>
    <row r="157" spans="1:24" x14ac:dyDescent="0.35">
      <c r="A157" s="217">
        <v>7</v>
      </c>
      <c r="B157" s="149"/>
      <c r="C157" s="149"/>
      <c r="D157" s="148"/>
      <c r="E157" s="149"/>
      <c r="F157" s="149"/>
      <c r="G157" s="149"/>
      <c r="H157" s="149"/>
      <c r="I157" s="148"/>
      <c r="J157" s="149"/>
      <c r="K157" s="149"/>
    </row>
    <row r="158" spans="1:24" x14ac:dyDescent="0.35">
      <c r="A158" s="217">
        <v>8</v>
      </c>
      <c r="B158" s="149"/>
      <c r="C158" s="149"/>
      <c r="D158" s="148"/>
      <c r="E158" s="149"/>
      <c r="F158" s="149"/>
      <c r="G158" s="149"/>
      <c r="H158" s="149"/>
      <c r="I158" s="148"/>
      <c r="J158" s="149"/>
      <c r="K158" s="149"/>
    </row>
    <row r="159" spans="1:24" x14ac:dyDescent="0.35">
      <c r="A159" s="217">
        <v>9</v>
      </c>
      <c r="B159" s="149"/>
      <c r="C159" s="149"/>
      <c r="D159" s="148"/>
      <c r="E159" s="149"/>
      <c r="F159" s="149"/>
      <c r="G159" s="149"/>
      <c r="H159" s="149"/>
      <c r="I159" s="148"/>
      <c r="J159" s="149"/>
      <c r="K159" s="149"/>
    </row>
    <row r="160" spans="1:24" x14ac:dyDescent="0.35">
      <c r="A160" s="217">
        <v>10</v>
      </c>
      <c r="B160" s="149"/>
      <c r="C160" s="149"/>
      <c r="D160" s="148"/>
      <c r="E160" s="149"/>
      <c r="F160" s="149"/>
      <c r="G160" s="149"/>
      <c r="H160" s="149"/>
      <c r="I160" s="148"/>
      <c r="J160" s="149"/>
      <c r="K160" s="149"/>
    </row>
    <row r="161" spans="1:11" x14ac:dyDescent="0.35">
      <c r="A161" s="217">
        <v>11</v>
      </c>
      <c r="B161" s="149"/>
      <c r="C161" s="149"/>
      <c r="D161" s="148"/>
      <c r="E161" s="149"/>
      <c r="F161" s="149"/>
      <c r="G161" s="149"/>
      <c r="H161" s="149"/>
      <c r="I161" s="148"/>
      <c r="J161" s="149"/>
      <c r="K161" s="149"/>
    </row>
    <row r="162" spans="1:11" x14ac:dyDescent="0.35">
      <c r="A162" s="217">
        <v>12</v>
      </c>
      <c r="B162" s="149"/>
      <c r="C162" s="149"/>
      <c r="D162" s="148"/>
      <c r="E162" s="149"/>
      <c r="F162" s="149"/>
      <c r="G162" s="149"/>
      <c r="H162" s="149"/>
      <c r="I162" s="148"/>
      <c r="J162" s="149"/>
      <c r="K162" s="149"/>
    </row>
    <row r="163" spans="1:11" x14ac:dyDescent="0.35">
      <c r="A163" s="217">
        <v>13</v>
      </c>
      <c r="B163" s="149"/>
      <c r="C163" s="149"/>
      <c r="D163" s="148"/>
      <c r="E163" s="149"/>
      <c r="F163" s="149"/>
      <c r="G163" s="149"/>
      <c r="H163" s="149"/>
      <c r="I163" s="148"/>
      <c r="J163" s="149"/>
      <c r="K163" s="149"/>
    </row>
    <row r="164" spans="1:11" x14ac:dyDescent="0.35">
      <c r="A164" s="217">
        <v>14</v>
      </c>
      <c r="B164" s="149"/>
      <c r="C164" s="149"/>
      <c r="D164" s="148"/>
      <c r="E164" s="149"/>
      <c r="F164" s="149"/>
      <c r="G164" s="149"/>
      <c r="H164" s="149"/>
      <c r="I164" s="148"/>
      <c r="J164" s="149"/>
      <c r="K164" s="149"/>
    </row>
    <row r="165" spans="1:11" x14ac:dyDescent="0.35">
      <c r="A165" s="217">
        <v>15</v>
      </c>
      <c r="B165" s="149"/>
      <c r="C165" s="149"/>
      <c r="D165" s="148"/>
      <c r="E165" s="149"/>
      <c r="F165" s="149"/>
      <c r="G165" s="149"/>
      <c r="H165" s="149"/>
      <c r="I165" s="148"/>
      <c r="J165" s="149"/>
      <c r="K165" s="149"/>
    </row>
    <row r="166" spans="1:11" x14ac:dyDescent="0.35">
      <c r="A166" s="217">
        <v>16</v>
      </c>
      <c r="B166" s="149"/>
      <c r="C166" s="149"/>
      <c r="D166" s="148"/>
      <c r="E166" s="149"/>
      <c r="F166" s="149"/>
      <c r="G166" s="149"/>
      <c r="H166" s="149"/>
      <c r="I166" s="148"/>
      <c r="J166" s="149"/>
      <c r="K166" s="149"/>
    </row>
    <row r="167" spans="1:11" x14ac:dyDescent="0.35">
      <c r="A167" s="217">
        <v>17</v>
      </c>
      <c r="B167" s="149"/>
      <c r="C167" s="149"/>
      <c r="D167" s="148"/>
      <c r="E167" s="149"/>
      <c r="F167" s="149"/>
      <c r="G167" s="149"/>
      <c r="H167" s="149"/>
      <c r="I167" s="148"/>
      <c r="J167" s="149"/>
      <c r="K167" s="149"/>
    </row>
    <row r="168" spans="1:11" x14ac:dyDescent="0.35">
      <c r="A168" s="217">
        <v>18</v>
      </c>
      <c r="B168" s="149"/>
      <c r="C168" s="149"/>
      <c r="D168" s="148"/>
      <c r="E168" s="149"/>
      <c r="F168" s="149"/>
      <c r="G168" s="149"/>
      <c r="H168" s="149"/>
      <c r="I168" s="148"/>
      <c r="J168" s="149"/>
      <c r="K168" s="149"/>
    </row>
    <row r="169" spans="1:11" x14ac:dyDescent="0.35">
      <c r="A169" s="217">
        <v>19</v>
      </c>
      <c r="B169" s="149"/>
      <c r="C169" s="149"/>
      <c r="D169" s="148"/>
      <c r="E169" s="149"/>
      <c r="F169" s="149"/>
      <c r="G169" s="149"/>
      <c r="H169" s="149"/>
      <c r="I169" s="148"/>
      <c r="J169" s="149"/>
      <c r="K169" s="149"/>
    </row>
    <row r="170" spans="1:11" x14ac:dyDescent="0.35">
      <c r="A170" s="217">
        <v>20</v>
      </c>
      <c r="B170" s="149"/>
      <c r="C170" s="149"/>
      <c r="D170" s="148"/>
      <c r="E170" s="149"/>
      <c r="F170" s="149"/>
      <c r="G170" s="149"/>
      <c r="H170" s="149"/>
      <c r="I170" s="148"/>
      <c r="J170" s="149"/>
      <c r="K170" s="149"/>
    </row>
    <row r="171" spans="1:11" x14ac:dyDescent="0.35">
      <c r="A171" s="217">
        <v>21</v>
      </c>
      <c r="B171" s="149"/>
      <c r="C171" s="149"/>
      <c r="D171" s="148"/>
      <c r="E171" s="149"/>
      <c r="F171" s="149"/>
      <c r="G171" s="149"/>
      <c r="H171" s="149"/>
      <c r="I171" s="148"/>
      <c r="J171" s="149"/>
      <c r="K171" s="149"/>
    </row>
    <row r="172" spans="1:11" x14ac:dyDescent="0.35">
      <c r="A172" s="217">
        <v>22</v>
      </c>
      <c r="B172" s="149"/>
      <c r="C172" s="149"/>
      <c r="D172" s="148"/>
      <c r="E172" s="149"/>
      <c r="F172" s="149"/>
      <c r="G172" s="149"/>
      <c r="H172" s="149"/>
      <c r="I172" s="148"/>
      <c r="J172" s="149"/>
      <c r="K172" s="149"/>
    </row>
    <row r="173" spans="1:11" x14ac:dyDescent="0.35">
      <c r="A173" s="217">
        <v>23</v>
      </c>
      <c r="B173" s="149"/>
      <c r="C173" s="149"/>
      <c r="D173" s="148"/>
      <c r="E173" s="149"/>
      <c r="F173" s="149"/>
      <c r="G173" s="149"/>
      <c r="H173" s="149"/>
      <c r="I173" s="148"/>
      <c r="J173" s="149"/>
      <c r="K173" s="149"/>
    </row>
    <row r="174" spans="1:11" x14ac:dyDescent="0.35">
      <c r="A174" s="217">
        <v>24</v>
      </c>
      <c r="B174" s="149"/>
      <c r="C174" s="149"/>
      <c r="D174" s="148"/>
      <c r="E174" s="149"/>
      <c r="F174" s="149"/>
      <c r="G174" s="149"/>
      <c r="H174" s="149"/>
      <c r="I174" s="148"/>
      <c r="J174" s="149"/>
      <c r="K174" s="149"/>
    </row>
    <row r="175" spans="1:11" x14ac:dyDescent="0.35">
      <c r="A175" s="217">
        <v>25</v>
      </c>
      <c r="B175" s="149"/>
      <c r="C175" s="149"/>
      <c r="D175" s="148"/>
      <c r="E175" s="149"/>
      <c r="F175" s="149"/>
      <c r="G175" s="149"/>
      <c r="H175" s="149"/>
      <c r="I175" s="148"/>
      <c r="J175" s="149"/>
      <c r="K175" s="149"/>
    </row>
    <row r="176" spans="1:11" x14ac:dyDescent="0.35">
      <c r="A176" s="217">
        <v>26</v>
      </c>
      <c r="B176" s="149"/>
      <c r="C176" s="149"/>
      <c r="D176" s="148"/>
      <c r="E176" s="149"/>
      <c r="F176" s="149"/>
      <c r="G176" s="149"/>
      <c r="H176" s="149"/>
      <c r="I176" s="148"/>
      <c r="J176" s="149"/>
      <c r="K176" s="149"/>
    </row>
    <row r="177" spans="1:24" x14ac:dyDescent="0.35">
      <c r="A177" s="217">
        <v>27</v>
      </c>
      <c r="B177" s="149"/>
      <c r="C177" s="149"/>
      <c r="D177" s="148"/>
      <c r="E177" s="149"/>
      <c r="F177" s="149"/>
      <c r="G177" s="149"/>
      <c r="H177" s="149"/>
      <c r="I177" s="148"/>
      <c r="J177" s="149"/>
      <c r="K177" s="149"/>
    </row>
    <row r="178" spans="1:24" x14ac:dyDescent="0.35">
      <c r="A178" s="217">
        <v>28</v>
      </c>
      <c r="B178" s="149"/>
      <c r="C178" s="149"/>
      <c r="D178" s="148"/>
      <c r="E178" s="149"/>
      <c r="F178" s="149"/>
      <c r="G178" s="149"/>
      <c r="H178" s="149"/>
      <c r="I178" s="148"/>
      <c r="J178" s="149"/>
      <c r="K178" s="149"/>
    </row>
    <row r="179" spans="1:24" x14ac:dyDescent="0.35">
      <c r="A179" s="217">
        <v>29</v>
      </c>
      <c r="B179" s="149"/>
      <c r="C179" s="149"/>
      <c r="D179" s="148"/>
      <c r="E179" s="149"/>
      <c r="F179" s="149"/>
      <c r="G179" s="149"/>
      <c r="H179" s="149"/>
      <c r="I179" s="148"/>
      <c r="J179" s="149"/>
      <c r="K179" s="149"/>
    </row>
    <row r="180" spans="1:24" x14ac:dyDescent="0.35">
      <c r="A180" s="217">
        <v>30</v>
      </c>
      <c r="B180" s="149"/>
      <c r="C180" s="149"/>
      <c r="D180" s="148"/>
      <c r="E180" s="149"/>
      <c r="F180" s="149"/>
      <c r="G180" s="149"/>
      <c r="H180" s="149"/>
      <c r="I180" s="148"/>
      <c r="J180" s="149"/>
      <c r="K180" s="149"/>
    </row>
    <row r="181" spans="1:24" x14ac:dyDescent="0.35">
      <c r="A181" s="217">
        <v>31</v>
      </c>
      <c r="B181" s="149"/>
      <c r="C181" s="149"/>
      <c r="D181" s="148"/>
      <c r="E181" s="149"/>
      <c r="F181" s="149"/>
      <c r="G181" s="149"/>
      <c r="H181" s="149"/>
      <c r="I181" s="148"/>
      <c r="J181" s="149"/>
      <c r="K181" s="149"/>
    </row>
    <row r="182" spans="1:24" ht="28.5" customHeight="1" x14ac:dyDescent="0.35">
      <c r="A182" s="217"/>
      <c r="B182" s="395">
        <f>SUM(B151:B181)</f>
        <v>0</v>
      </c>
      <c r="C182" s="395">
        <f t="shared" ref="C182:L182" si="48">SUM(C151:C181)</f>
        <v>0</v>
      </c>
      <c r="D182" s="395">
        <f t="shared" si="48"/>
        <v>0</v>
      </c>
      <c r="E182" s="395">
        <f t="shared" si="48"/>
        <v>0</v>
      </c>
      <c r="F182" s="395">
        <f t="shared" si="48"/>
        <v>0</v>
      </c>
      <c r="G182" s="395">
        <f t="shared" si="48"/>
        <v>0</v>
      </c>
      <c r="H182" s="395">
        <f t="shared" si="48"/>
        <v>0</v>
      </c>
      <c r="I182" s="395">
        <f t="shared" si="48"/>
        <v>0</v>
      </c>
      <c r="J182" s="395">
        <f t="shared" si="48"/>
        <v>0</v>
      </c>
      <c r="K182" s="395">
        <f t="shared" si="48"/>
        <v>0</v>
      </c>
    </row>
    <row r="183" spans="1:24" s="406" customFormat="1" ht="27.5" customHeight="1" x14ac:dyDescent="0.35">
      <c r="A183" s="404"/>
      <c r="B183" s="405">
        <f>B182-B29</f>
        <v>0</v>
      </c>
      <c r="C183" s="405">
        <f>C182-C29</f>
        <v>0</v>
      </c>
      <c r="D183" s="405">
        <f>D182-G29</f>
        <v>0</v>
      </c>
      <c r="E183" s="405">
        <f>E182-H29</f>
        <v>0</v>
      </c>
      <c r="F183" s="405">
        <f>F182-L29</f>
        <v>0</v>
      </c>
      <c r="G183" s="405">
        <f>G182-M29</f>
        <v>0</v>
      </c>
      <c r="H183" s="405">
        <f>H182-Q29</f>
        <v>0</v>
      </c>
      <c r="I183" s="405">
        <f>I182-R29</f>
        <v>0</v>
      </c>
      <c r="J183" s="405">
        <f>J182-V29</f>
        <v>0</v>
      </c>
      <c r="K183" s="405">
        <f>K182-W29</f>
        <v>0</v>
      </c>
      <c r="N183" s="407"/>
      <c r="S183" s="407"/>
      <c r="X183" s="407"/>
    </row>
  </sheetData>
  <mergeCells count="72">
    <mergeCell ref="O110:P110"/>
    <mergeCell ref="Q110:R110"/>
    <mergeCell ref="S110:T110"/>
    <mergeCell ref="U110:V110"/>
    <mergeCell ref="A147:L147"/>
    <mergeCell ref="B149:C149"/>
    <mergeCell ref="D149:E149"/>
    <mergeCell ref="F149:G149"/>
    <mergeCell ref="H149:I149"/>
    <mergeCell ref="J149:K149"/>
    <mergeCell ref="AD73:AE73"/>
    <mergeCell ref="AF73:AG73"/>
    <mergeCell ref="B109:K109"/>
    <mergeCell ref="M109:V109"/>
    <mergeCell ref="B110:C110"/>
    <mergeCell ref="D110:E110"/>
    <mergeCell ref="F110:G110"/>
    <mergeCell ref="H110:I110"/>
    <mergeCell ref="J110:K110"/>
    <mergeCell ref="M110:N110"/>
    <mergeCell ref="Q73:R73"/>
    <mergeCell ref="S73:T73"/>
    <mergeCell ref="U73:V73"/>
    <mergeCell ref="X73:Y73"/>
    <mergeCell ref="Z73:AA73"/>
    <mergeCell ref="AB73:AC73"/>
    <mergeCell ref="B72:K72"/>
    <mergeCell ref="M72:V72"/>
    <mergeCell ref="X72:AG72"/>
    <mergeCell ref="B73:C73"/>
    <mergeCell ref="D73:E73"/>
    <mergeCell ref="F73:G73"/>
    <mergeCell ref="H73:I73"/>
    <mergeCell ref="J73:K73"/>
    <mergeCell ref="M73:N73"/>
    <mergeCell ref="O73:P73"/>
    <mergeCell ref="B62:D62"/>
    <mergeCell ref="E62:G62"/>
    <mergeCell ref="H62:J62"/>
    <mergeCell ref="K62:M62"/>
    <mergeCell ref="N62:P62"/>
    <mergeCell ref="A70:AG70"/>
    <mergeCell ref="A45:L45"/>
    <mergeCell ref="H46:J46"/>
    <mergeCell ref="K46:O46"/>
    <mergeCell ref="A52:P52"/>
    <mergeCell ref="A54:A55"/>
    <mergeCell ref="B54:D54"/>
    <mergeCell ref="E54:G54"/>
    <mergeCell ref="H54:J54"/>
    <mergeCell ref="K54:M54"/>
    <mergeCell ref="N54:P54"/>
    <mergeCell ref="V22:Z22"/>
    <mergeCell ref="AA22:AC22"/>
    <mergeCell ref="A32:AC32"/>
    <mergeCell ref="A33:A34"/>
    <mergeCell ref="B33:F33"/>
    <mergeCell ref="G33:K33"/>
    <mergeCell ref="L33:P33"/>
    <mergeCell ref="Q33:U33"/>
    <mergeCell ref="V33:Z33"/>
    <mergeCell ref="AA33:AC33"/>
    <mergeCell ref="A2:U2"/>
    <mergeCell ref="A4:F4"/>
    <mergeCell ref="H4:M4"/>
    <mergeCell ref="O4:U4"/>
    <mergeCell ref="A21:AC21"/>
    <mergeCell ref="A22:A23"/>
    <mergeCell ref="B22:F22"/>
    <mergeCell ref="G22:K22"/>
    <mergeCell ref="L22:P22"/>
    <mergeCell ref="Q22:U22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7"/>
  <sheetViews>
    <sheetView topLeftCell="A55" zoomScale="85" zoomScaleNormal="85" workbookViewId="0">
      <selection activeCell="D69" sqref="D69"/>
    </sheetView>
  </sheetViews>
  <sheetFormatPr defaultColWidth="8.90625" defaultRowHeight="14.5" x14ac:dyDescent="0.35"/>
  <cols>
    <col min="1" max="1" width="24.08984375" style="28" bestFit="1" customWidth="1"/>
    <col min="2" max="31" width="8.36328125" style="28" customWidth="1"/>
    <col min="32" max="16384" width="8.90625" style="28"/>
  </cols>
  <sheetData>
    <row r="1" spans="1:16" hidden="1" x14ac:dyDescent="0.35">
      <c r="A1" s="11" t="s">
        <v>28</v>
      </c>
    </row>
    <row r="2" spans="1:16" hidden="1" x14ac:dyDescent="0.35">
      <c r="A2" s="246" t="s">
        <v>10</v>
      </c>
      <c r="B2" s="246" t="s">
        <v>21</v>
      </c>
      <c r="C2" s="233" t="s">
        <v>0</v>
      </c>
      <c r="D2" s="233"/>
      <c r="E2" s="233" t="s">
        <v>1</v>
      </c>
      <c r="F2" s="233"/>
      <c r="G2" s="233"/>
      <c r="H2" s="233"/>
      <c r="I2" s="233" t="s">
        <v>2</v>
      </c>
      <c r="J2" s="233"/>
      <c r="K2" s="233" t="s">
        <v>3</v>
      </c>
      <c r="L2" s="233"/>
      <c r="M2" s="233"/>
      <c r="N2" s="233"/>
      <c r="O2" s="233" t="s">
        <v>4</v>
      </c>
      <c r="P2" s="233"/>
    </row>
    <row r="3" spans="1:16" hidden="1" x14ac:dyDescent="0.35">
      <c r="A3" s="246"/>
      <c r="B3" s="246"/>
      <c r="C3" s="89" t="s">
        <v>30</v>
      </c>
      <c r="D3" s="89" t="s">
        <v>11</v>
      </c>
      <c r="E3" s="89" t="s">
        <v>30</v>
      </c>
      <c r="F3" s="89"/>
      <c r="G3" s="89"/>
      <c r="H3" s="89" t="s">
        <v>11</v>
      </c>
      <c r="I3" s="89" t="s">
        <v>30</v>
      </c>
      <c r="J3" s="89" t="s">
        <v>11</v>
      </c>
      <c r="K3" s="89" t="s">
        <v>30</v>
      </c>
      <c r="L3" s="89"/>
      <c r="M3" s="89"/>
      <c r="N3" s="89" t="s">
        <v>11</v>
      </c>
      <c r="O3" s="89" t="s">
        <v>30</v>
      </c>
      <c r="P3" s="89" t="s">
        <v>11</v>
      </c>
    </row>
    <row r="4" spans="1:16" hidden="1" x14ac:dyDescent="0.35">
      <c r="A4" s="2">
        <v>1</v>
      </c>
      <c r="B4" s="29" t="s">
        <v>5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hidden="1" x14ac:dyDescent="0.35">
      <c r="A5" s="2">
        <v>2</v>
      </c>
      <c r="B5" s="29" t="s">
        <v>7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1:16" hidden="1" x14ac:dyDescent="0.35">
      <c r="A6" s="2">
        <v>3</v>
      </c>
      <c r="B6" s="29" t="s">
        <v>9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1:16" hidden="1" x14ac:dyDescent="0.35">
      <c r="A7" s="2">
        <v>4</v>
      </c>
      <c r="B7" s="29" t="s">
        <v>6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1:16" hidden="1" x14ac:dyDescent="0.35">
      <c r="A8" s="2">
        <v>5</v>
      </c>
      <c r="B8" s="29" t="s">
        <v>8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</row>
    <row r="9" spans="1:16" hidden="1" x14ac:dyDescent="0.35">
      <c r="A9" s="10"/>
      <c r="B9" s="5"/>
      <c r="C9" s="5">
        <f>SUM(C4:C8)</f>
        <v>0</v>
      </c>
      <c r="D9" s="5">
        <f>SUM(D4:D8)</f>
        <v>0</v>
      </c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hidden="1" x14ac:dyDescent="0.35">
      <c r="A10" s="87" t="s">
        <v>29</v>
      </c>
      <c r="B10" s="5"/>
      <c r="C10" s="5"/>
      <c r="D10" s="5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hidden="1" x14ac:dyDescent="0.35">
      <c r="C11" s="245" t="s">
        <v>24</v>
      </c>
      <c r="D11" s="239"/>
      <c r="E11" s="245" t="s">
        <v>25</v>
      </c>
      <c r="F11" s="238"/>
      <c r="G11" s="238"/>
      <c r="H11" s="239"/>
    </row>
    <row r="12" spans="1:16" hidden="1" x14ac:dyDescent="0.35">
      <c r="C12" s="89" t="s">
        <v>30</v>
      </c>
      <c r="D12" s="89" t="s">
        <v>11</v>
      </c>
      <c r="E12" s="89" t="s">
        <v>30</v>
      </c>
      <c r="F12" s="89"/>
      <c r="G12" s="89"/>
      <c r="H12" s="89" t="s">
        <v>11</v>
      </c>
    </row>
    <row r="13" spans="1:16" hidden="1" x14ac:dyDescent="0.35">
      <c r="A13" s="2">
        <v>1</v>
      </c>
      <c r="B13" s="29" t="s">
        <v>5</v>
      </c>
      <c r="C13" s="29">
        <v>54600</v>
      </c>
      <c r="D13" s="29">
        <v>6600</v>
      </c>
      <c r="E13" s="29">
        <v>8300</v>
      </c>
      <c r="F13" s="29"/>
      <c r="G13" s="29"/>
      <c r="H13" s="29">
        <v>3600</v>
      </c>
    </row>
    <row r="14" spans="1:16" hidden="1" x14ac:dyDescent="0.35">
      <c r="A14" s="2">
        <v>2</v>
      </c>
      <c r="B14" s="29" t="s">
        <v>7</v>
      </c>
      <c r="C14" s="29">
        <v>156</v>
      </c>
      <c r="D14" s="29">
        <v>156</v>
      </c>
      <c r="E14" s="29">
        <v>1</v>
      </c>
      <c r="F14" s="29"/>
      <c r="G14" s="29"/>
      <c r="H14" s="29">
        <v>1</v>
      </c>
    </row>
    <row r="15" spans="1:16" hidden="1" x14ac:dyDescent="0.35">
      <c r="A15" s="2">
        <v>3</v>
      </c>
      <c r="B15" s="29" t="s">
        <v>9</v>
      </c>
      <c r="C15" s="29">
        <v>237</v>
      </c>
      <c r="D15" s="29">
        <v>237</v>
      </c>
      <c r="E15" s="29">
        <v>43</v>
      </c>
      <c r="F15" s="29"/>
      <c r="G15" s="29"/>
      <c r="H15" s="29">
        <v>43</v>
      </c>
    </row>
    <row r="16" spans="1:16" hidden="1" x14ac:dyDescent="0.35">
      <c r="A16" s="2">
        <v>4</v>
      </c>
      <c r="B16" s="29" t="s">
        <v>6</v>
      </c>
      <c r="C16" s="29">
        <v>0</v>
      </c>
      <c r="D16" s="29">
        <v>0</v>
      </c>
      <c r="E16" s="29">
        <v>0</v>
      </c>
      <c r="F16" s="29"/>
      <c r="G16" s="29"/>
      <c r="H16" s="29">
        <v>0</v>
      </c>
    </row>
    <row r="17" spans="1:38" hidden="1" x14ac:dyDescent="0.35">
      <c r="A17" s="2">
        <v>5</v>
      </c>
      <c r="B17" s="29" t="s">
        <v>8</v>
      </c>
      <c r="C17" s="29">
        <v>3200</v>
      </c>
      <c r="D17" s="29">
        <v>272</v>
      </c>
      <c r="E17" s="29">
        <v>0</v>
      </c>
      <c r="F17" s="29"/>
      <c r="G17" s="29"/>
      <c r="H17" s="29">
        <v>0</v>
      </c>
    </row>
    <row r="18" spans="1:38" hidden="1" x14ac:dyDescent="0.35">
      <c r="W18" s="14"/>
      <c r="X18" s="14"/>
      <c r="Y18" s="14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hidden="1" x14ac:dyDescent="0.35">
      <c r="A19" s="11" t="s">
        <v>27</v>
      </c>
      <c r="W19" s="17"/>
      <c r="X19" s="17"/>
      <c r="Y19" s="17"/>
      <c r="Z19" s="17"/>
      <c r="AA19" s="18"/>
      <c r="AB19" s="18"/>
      <c r="AC19" s="237"/>
      <c r="AD19" s="237"/>
      <c r="AE19" s="237"/>
      <c r="AF19" s="237"/>
      <c r="AG19" s="237"/>
      <c r="AH19" s="237"/>
      <c r="AI19" s="237"/>
      <c r="AJ19" s="237"/>
      <c r="AK19" s="5"/>
      <c r="AL19" s="5"/>
    </row>
    <row r="20" spans="1:38" hidden="1" x14ac:dyDescent="0.35">
      <c r="A20" s="240" t="s">
        <v>10</v>
      </c>
      <c r="B20" s="240" t="s">
        <v>21</v>
      </c>
      <c r="C20" s="245" t="s">
        <v>26</v>
      </c>
      <c r="D20" s="238"/>
      <c r="E20" s="238"/>
      <c r="F20" s="238"/>
      <c r="G20" s="238"/>
      <c r="H20" s="239"/>
      <c r="I20" s="245" t="s">
        <v>1</v>
      </c>
      <c r="J20" s="238"/>
      <c r="K20" s="238"/>
      <c r="L20" s="238"/>
      <c r="M20" s="238"/>
      <c r="N20" s="239"/>
      <c r="O20" s="233" t="s">
        <v>2</v>
      </c>
      <c r="P20" s="238"/>
      <c r="Q20" s="238"/>
      <c r="R20" s="238"/>
      <c r="S20" s="238"/>
      <c r="T20" s="239"/>
      <c r="U20" s="233" t="s">
        <v>3</v>
      </c>
      <c r="V20" s="238"/>
      <c r="W20" s="238"/>
      <c r="X20" s="238"/>
      <c r="Y20" s="238"/>
      <c r="Z20" s="239"/>
      <c r="AA20" s="233" t="s">
        <v>4</v>
      </c>
      <c r="AB20" s="238"/>
      <c r="AC20" s="238"/>
      <c r="AD20" s="239"/>
      <c r="AE20" s="16"/>
      <c r="AF20" s="16"/>
      <c r="AG20" s="16"/>
      <c r="AH20" s="16"/>
      <c r="AI20" s="16"/>
      <c r="AJ20" s="16"/>
      <c r="AK20" s="5"/>
      <c r="AL20" s="5"/>
    </row>
    <row r="21" spans="1:38" hidden="1" x14ac:dyDescent="0.35">
      <c r="A21" s="241"/>
      <c r="B21" s="241"/>
      <c r="C21" s="243" t="s">
        <v>24</v>
      </c>
      <c r="D21" s="244"/>
      <c r="E21" s="243" t="s">
        <v>25</v>
      </c>
      <c r="F21" s="252"/>
      <c r="G21" s="252"/>
      <c r="H21" s="244"/>
      <c r="I21" s="243" t="s">
        <v>24</v>
      </c>
      <c r="J21" s="244"/>
      <c r="K21" s="243" t="s">
        <v>25</v>
      </c>
      <c r="L21" s="252"/>
      <c r="M21" s="252"/>
      <c r="N21" s="244"/>
      <c r="O21" s="243" t="s">
        <v>24</v>
      </c>
      <c r="P21" s="244"/>
      <c r="Q21" s="243" t="s">
        <v>25</v>
      </c>
      <c r="R21" s="252"/>
      <c r="S21" s="252"/>
      <c r="T21" s="244"/>
      <c r="U21" s="243" t="s">
        <v>24</v>
      </c>
      <c r="V21" s="244"/>
      <c r="W21" s="243" t="s">
        <v>25</v>
      </c>
      <c r="X21" s="252"/>
      <c r="Y21" s="252"/>
      <c r="Z21" s="244"/>
      <c r="AA21" s="243" t="s">
        <v>24</v>
      </c>
      <c r="AB21" s="244"/>
      <c r="AC21" s="243" t="s">
        <v>25</v>
      </c>
      <c r="AD21" s="244"/>
      <c r="AE21" s="5"/>
      <c r="AF21" s="5"/>
      <c r="AG21" s="5"/>
      <c r="AH21" s="5"/>
      <c r="AI21" s="5"/>
      <c r="AJ21" s="5"/>
      <c r="AK21" s="5"/>
      <c r="AL21" s="5"/>
    </row>
    <row r="22" spans="1:38" hidden="1" x14ac:dyDescent="0.35">
      <c r="A22" s="242"/>
      <c r="B22" s="242"/>
      <c r="C22" s="89" t="s">
        <v>31</v>
      </c>
      <c r="D22" s="89" t="s">
        <v>11</v>
      </c>
      <c r="E22" s="89" t="s">
        <v>31</v>
      </c>
      <c r="F22" s="89"/>
      <c r="G22" s="89"/>
      <c r="H22" s="89" t="s">
        <v>11</v>
      </c>
      <c r="I22" s="89" t="s">
        <v>31</v>
      </c>
      <c r="J22" s="89" t="s">
        <v>11</v>
      </c>
      <c r="K22" s="89" t="s">
        <v>31</v>
      </c>
      <c r="L22" s="89"/>
      <c r="M22" s="89"/>
      <c r="N22" s="89" t="s">
        <v>11</v>
      </c>
      <c r="O22" s="89" t="s">
        <v>31</v>
      </c>
      <c r="P22" s="89" t="s">
        <v>11</v>
      </c>
      <c r="Q22" s="89" t="s">
        <v>31</v>
      </c>
      <c r="R22" s="89"/>
      <c r="S22" s="89"/>
      <c r="T22" s="89" t="s">
        <v>11</v>
      </c>
      <c r="U22" s="89" t="s">
        <v>31</v>
      </c>
      <c r="V22" s="89" t="s">
        <v>11</v>
      </c>
      <c r="W22" s="89" t="s">
        <v>31</v>
      </c>
      <c r="X22" s="89"/>
      <c r="Y22" s="89"/>
      <c r="Z22" s="89" t="s">
        <v>11</v>
      </c>
      <c r="AA22" s="89" t="s">
        <v>31</v>
      </c>
      <c r="AB22" s="89" t="s">
        <v>11</v>
      </c>
      <c r="AC22" s="89" t="s">
        <v>31</v>
      </c>
      <c r="AD22" s="89" t="s">
        <v>11</v>
      </c>
      <c r="AE22" s="5"/>
      <c r="AF22" s="5"/>
      <c r="AG22" s="5"/>
      <c r="AH22" s="5"/>
      <c r="AI22" s="5"/>
      <c r="AJ22" s="5"/>
      <c r="AK22" s="5"/>
      <c r="AL22" s="5"/>
    </row>
    <row r="23" spans="1:38" hidden="1" x14ac:dyDescent="0.35">
      <c r="A23" s="2">
        <v>1</v>
      </c>
      <c r="B23" s="29" t="s">
        <v>5</v>
      </c>
      <c r="C23" s="29">
        <v>51</v>
      </c>
      <c r="D23" s="29">
        <v>51</v>
      </c>
      <c r="E23" s="29">
        <v>152</v>
      </c>
      <c r="F23" s="29"/>
      <c r="G23" s="29"/>
      <c r="H23" s="29">
        <v>32</v>
      </c>
      <c r="I23" s="29">
        <v>0</v>
      </c>
      <c r="J23" s="29">
        <v>0</v>
      </c>
      <c r="K23" s="29">
        <v>1214</v>
      </c>
      <c r="L23" s="29"/>
      <c r="M23" s="29"/>
      <c r="N23" s="29">
        <v>86</v>
      </c>
      <c r="O23" s="29">
        <v>5361</v>
      </c>
      <c r="P23" s="29">
        <v>881</v>
      </c>
      <c r="Q23" s="29">
        <v>689</v>
      </c>
      <c r="R23" s="29"/>
      <c r="S23" s="29"/>
      <c r="T23" s="29">
        <v>243</v>
      </c>
      <c r="U23" s="29">
        <v>41081</v>
      </c>
      <c r="V23" s="29">
        <v>1422</v>
      </c>
      <c r="W23" s="29">
        <v>5125</v>
      </c>
      <c r="X23" s="29"/>
      <c r="Y23" s="29"/>
      <c r="Z23" s="29">
        <v>2151</v>
      </c>
      <c r="AA23" s="29">
        <v>8700</v>
      </c>
      <c r="AB23" s="29">
        <v>2918</v>
      </c>
      <c r="AC23" s="29">
        <v>1045</v>
      </c>
      <c r="AD23" s="29">
        <v>209</v>
      </c>
      <c r="AE23" s="5"/>
      <c r="AF23" s="5"/>
      <c r="AG23" s="5"/>
      <c r="AH23" s="5"/>
      <c r="AI23" s="5"/>
      <c r="AJ23" s="5"/>
      <c r="AK23" s="5"/>
      <c r="AL23" s="5"/>
    </row>
    <row r="24" spans="1:38" hidden="1" x14ac:dyDescent="0.35">
      <c r="A24" s="2">
        <v>2</v>
      </c>
      <c r="B24" s="29" t="s">
        <v>7</v>
      </c>
      <c r="C24" s="29">
        <v>192</v>
      </c>
      <c r="D24" s="29">
        <v>115</v>
      </c>
      <c r="E24" s="29">
        <v>0</v>
      </c>
      <c r="F24" s="29"/>
      <c r="G24" s="29"/>
      <c r="H24" s="29">
        <v>1</v>
      </c>
      <c r="I24" s="29">
        <v>54</v>
      </c>
      <c r="J24" s="29">
        <v>57</v>
      </c>
      <c r="K24" s="29">
        <v>0</v>
      </c>
      <c r="L24" s="29"/>
      <c r="M24" s="29"/>
      <c r="N24" s="29">
        <v>0</v>
      </c>
      <c r="O24" s="29">
        <v>0</v>
      </c>
      <c r="P24" s="29">
        <v>0</v>
      </c>
      <c r="Q24" s="29">
        <v>0</v>
      </c>
      <c r="R24" s="29"/>
      <c r="S24" s="29"/>
      <c r="T24" s="29">
        <v>0</v>
      </c>
      <c r="U24" s="29">
        <v>0</v>
      </c>
      <c r="V24" s="29">
        <v>0</v>
      </c>
      <c r="W24" s="29">
        <v>0</v>
      </c>
      <c r="X24" s="29"/>
      <c r="Y24" s="29"/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5"/>
      <c r="AF24" s="5"/>
      <c r="AG24" s="5"/>
      <c r="AH24" s="5"/>
      <c r="AI24" s="5"/>
      <c r="AJ24" s="5"/>
      <c r="AK24" s="5"/>
      <c r="AL24" s="5"/>
    </row>
    <row r="25" spans="1:38" hidden="1" x14ac:dyDescent="0.35">
      <c r="A25" s="2">
        <v>3</v>
      </c>
      <c r="B25" s="29" t="s">
        <v>9</v>
      </c>
      <c r="C25" s="29">
        <v>111</v>
      </c>
      <c r="D25" s="29">
        <v>94</v>
      </c>
      <c r="E25" s="29">
        <v>2</v>
      </c>
      <c r="F25" s="29"/>
      <c r="G25" s="29"/>
      <c r="H25" s="29">
        <v>37</v>
      </c>
      <c r="I25" s="29">
        <v>67</v>
      </c>
      <c r="J25" s="29">
        <v>20</v>
      </c>
      <c r="K25" s="29">
        <v>0</v>
      </c>
      <c r="L25" s="29"/>
      <c r="M25" s="29"/>
      <c r="N25" s="29">
        <v>5</v>
      </c>
      <c r="O25" s="29">
        <v>0</v>
      </c>
      <c r="P25" s="29">
        <v>0</v>
      </c>
      <c r="Q25" s="29">
        <v>0</v>
      </c>
      <c r="R25" s="29"/>
      <c r="S25" s="29"/>
      <c r="T25" s="29">
        <v>0</v>
      </c>
      <c r="U25" s="29">
        <v>0</v>
      </c>
      <c r="V25" s="29">
        <v>0</v>
      </c>
      <c r="W25" s="29">
        <v>0</v>
      </c>
      <c r="X25" s="29"/>
      <c r="Y25" s="29"/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5"/>
      <c r="AF25" s="5"/>
      <c r="AG25" s="5"/>
      <c r="AH25" s="5"/>
      <c r="AI25" s="5"/>
      <c r="AJ25" s="5"/>
      <c r="AK25" s="5"/>
      <c r="AL25" s="5"/>
    </row>
    <row r="26" spans="1:38" hidden="1" x14ac:dyDescent="0.35">
      <c r="A26" s="2">
        <v>4</v>
      </c>
      <c r="B26" s="29" t="s">
        <v>6</v>
      </c>
      <c r="C26" s="29">
        <v>0</v>
      </c>
      <c r="D26" s="29">
        <v>0</v>
      </c>
      <c r="E26" s="29">
        <v>0</v>
      </c>
      <c r="F26" s="29"/>
      <c r="G26" s="29"/>
      <c r="H26" s="29">
        <v>0</v>
      </c>
      <c r="I26" s="29">
        <v>0</v>
      </c>
      <c r="J26" s="29">
        <v>0</v>
      </c>
      <c r="K26" s="29">
        <v>0</v>
      </c>
      <c r="L26" s="29"/>
      <c r="M26" s="29"/>
      <c r="N26" s="29">
        <v>0</v>
      </c>
      <c r="O26" s="29">
        <v>0</v>
      </c>
      <c r="P26" s="29">
        <v>0</v>
      </c>
      <c r="Q26" s="29">
        <v>0</v>
      </c>
      <c r="R26" s="29"/>
      <c r="S26" s="29"/>
      <c r="T26" s="29">
        <v>0</v>
      </c>
      <c r="U26" s="29">
        <v>0</v>
      </c>
      <c r="V26" s="29">
        <v>0</v>
      </c>
      <c r="W26" s="29">
        <v>0</v>
      </c>
      <c r="X26" s="29"/>
      <c r="Y26" s="29"/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5"/>
      <c r="AF26" s="5"/>
      <c r="AG26" s="5"/>
      <c r="AH26" s="5"/>
      <c r="AI26" s="5"/>
      <c r="AJ26" s="5"/>
      <c r="AK26" s="5"/>
      <c r="AL26" s="5"/>
    </row>
    <row r="27" spans="1:38" hidden="1" x14ac:dyDescent="0.35">
      <c r="A27" s="2">
        <v>5</v>
      </c>
      <c r="B27" s="29" t="s">
        <v>8</v>
      </c>
      <c r="C27" s="29">
        <v>0</v>
      </c>
      <c r="D27" s="29">
        <v>0</v>
      </c>
      <c r="E27" s="29">
        <v>0</v>
      </c>
      <c r="F27" s="29"/>
      <c r="G27" s="29"/>
      <c r="H27" s="29">
        <v>0</v>
      </c>
      <c r="I27" s="29">
        <v>0</v>
      </c>
      <c r="J27" s="29">
        <v>0</v>
      </c>
      <c r="K27" s="29">
        <v>0</v>
      </c>
      <c r="L27" s="29"/>
      <c r="M27" s="29"/>
      <c r="N27" s="29">
        <v>0</v>
      </c>
      <c r="O27" s="29">
        <v>0</v>
      </c>
      <c r="P27" s="29">
        <v>0</v>
      </c>
      <c r="Q27" s="29">
        <v>0</v>
      </c>
      <c r="R27" s="29"/>
      <c r="S27" s="29"/>
      <c r="T27" s="29">
        <v>0</v>
      </c>
      <c r="U27" s="29">
        <v>0</v>
      </c>
      <c r="V27" s="29">
        <v>0</v>
      </c>
      <c r="W27" s="29">
        <v>0</v>
      </c>
      <c r="X27" s="29"/>
      <c r="Y27" s="29"/>
      <c r="Z27" s="29">
        <v>0</v>
      </c>
      <c r="AA27" s="29">
        <v>3208</v>
      </c>
      <c r="AB27" s="29">
        <v>163</v>
      </c>
      <c r="AC27" s="29">
        <v>0</v>
      </c>
      <c r="AD27" s="29">
        <v>0</v>
      </c>
      <c r="AE27" s="5"/>
      <c r="AF27" s="5"/>
      <c r="AG27" s="5"/>
      <c r="AH27" s="5"/>
      <c r="AI27" s="5"/>
      <c r="AJ27" s="5"/>
      <c r="AK27" s="5"/>
      <c r="AL27" s="5"/>
    </row>
    <row r="28" spans="1:38" s="11" customFormat="1" hidden="1" x14ac:dyDescent="0.35">
      <c r="A28" s="24"/>
      <c r="B28" s="25" t="s">
        <v>32</v>
      </c>
      <c r="C28" s="24">
        <f t="shared" ref="C28:AD28" si="0">SUM(C23:C27)</f>
        <v>354</v>
      </c>
      <c r="D28" s="24">
        <f t="shared" si="0"/>
        <v>260</v>
      </c>
      <c r="E28" s="24">
        <f t="shared" si="0"/>
        <v>154</v>
      </c>
      <c r="F28" s="24"/>
      <c r="G28" s="24"/>
      <c r="H28" s="24">
        <f t="shared" si="0"/>
        <v>70</v>
      </c>
      <c r="I28" s="24">
        <f t="shared" si="0"/>
        <v>121</v>
      </c>
      <c r="J28" s="24">
        <f t="shared" si="0"/>
        <v>77</v>
      </c>
      <c r="K28" s="24">
        <f t="shared" si="0"/>
        <v>1214</v>
      </c>
      <c r="L28" s="24"/>
      <c r="M28" s="24"/>
      <c r="N28" s="24">
        <f t="shared" si="0"/>
        <v>91</v>
      </c>
      <c r="O28" s="24">
        <f t="shared" si="0"/>
        <v>5361</v>
      </c>
      <c r="P28" s="24">
        <f t="shared" si="0"/>
        <v>881</v>
      </c>
      <c r="Q28" s="24">
        <f t="shared" si="0"/>
        <v>689</v>
      </c>
      <c r="R28" s="24"/>
      <c r="S28" s="24"/>
      <c r="T28" s="24">
        <f t="shared" si="0"/>
        <v>243</v>
      </c>
      <c r="U28" s="24">
        <f t="shared" si="0"/>
        <v>41081</v>
      </c>
      <c r="V28" s="24">
        <f t="shared" si="0"/>
        <v>1422</v>
      </c>
      <c r="W28" s="24">
        <f t="shared" si="0"/>
        <v>5125</v>
      </c>
      <c r="X28" s="24"/>
      <c r="Y28" s="24"/>
      <c r="Z28" s="24">
        <f t="shared" si="0"/>
        <v>2151</v>
      </c>
      <c r="AA28" s="24">
        <f t="shared" si="0"/>
        <v>11908</v>
      </c>
      <c r="AB28" s="24">
        <f t="shared" si="0"/>
        <v>3081</v>
      </c>
      <c r="AC28" s="24">
        <f t="shared" si="0"/>
        <v>1045</v>
      </c>
      <c r="AD28" s="24">
        <f t="shared" si="0"/>
        <v>209</v>
      </c>
      <c r="AE28" s="14"/>
      <c r="AF28" s="14"/>
      <c r="AG28" s="14"/>
      <c r="AH28" s="14"/>
      <c r="AI28" s="14"/>
      <c r="AJ28" s="14"/>
      <c r="AK28" s="14"/>
      <c r="AL28" s="14"/>
    </row>
    <row r="29" spans="1:38" hidden="1" x14ac:dyDescent="0.35">
      <c r="W29" s="5"/>
      <c r="X29" s="5"/>
      <c r="Y29" s="5"/>
      <c r="Z29" s="5"/>
      <c r="AA29" s="16"/>
      <c r="AB29" s="16"/>
      <c r="AC29" s="16"/>
      <c r="AD29" s="16"/>
      <c r="AE29" s="5"/>
      <c r="AF29" s="5"/>
      <c r="AG29" s="5"/>
      <c r="AH29" s="5"/>
      <c r="AI29" s="5"/>
      <c r="AJ29" s="5"/>
      <c r="AK29" s="5"/>
      <c r="AL29" s="5"/>
    </row>
    <row r="30" spans="1:38" s="11" customFormat="1" hidden="1" x14ac:dyDescent="0.35">
      <c r="A30" s="24" t="s">
        <v>11</v>
      </c>
      <c r="B30" s="24" t="s">
        <v>24</v>
      </c>
      <c r="C30" s="24" t="s">
        <v>25</v>
      </c>
      <c r="D30" s="24" t="s">
        <v>32</v>
      </c>
      <c r="E30" s="24" t="s">
        <v>37</v>
      </c>
      <c r="F30" s="24"/>
      <c r="G30" s="24"/>
      <c r="H30" s="24" t="s">
        <v>38</v>
      </c>
      <c r="N30" s="24" t="s">
        <v>30</v>
      </c>
      <c r="O30" s="24" t="s">
        <v>24</v>
      </c>
      <c r="P30" s="24" t="s">
        <v>25</v>
      </c>
      <c r="Q30" s="24" t="s">
        <v>32</v>
      </c>
      <c r="R30" s="24"/>
      <c r="S30" s="24"/>
      <c r="T30" s="24" t="s">
        <v>37</v>
      </c>
      <c r="U30" s="24" t="s">
        <v>38</v>
      </c>
      <c r="W30" s="87"/>
      <c r="X30" s="87"/>
      <c r="Y30" s="87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</row>
    <row r="31" spans="1:38" hidden="1" x14ac:dyDescent="0.35">
      <c r="A31" s="29" t="s">
        <v>0</v>
      </c>
      <c r="B31" s="29">
        <f>D28</f>
        <v>260</v>
      </c>
      <c r="C31" s="29">
        <f>H28</f>
        <v>70</v>
      </c>
      <c r="D31" s="29">
        <f>SUM(B31:C31)</f>
        <v>330</v>
      </c>
      <c r="E31" s="21">
        <f>B31/D31</f>
        <v>0.78787878787878785</v>
      </c>
      <c r="F31" s="21"/>
      <c r="G31" s="21"/>
      <c r="H31" s="21">
        <f>100%-E31</f>
        <v>0.21212121212121215</v>
      </c>
      <c r="N31" s="29" t="s">
        <v>0</v>
      </c>
      <c r="O31" s="29">
        <f>C28</f>
        <v>354</v>
      </c>
      <c r="P31" s="29">
        <f>E28</f>
        <v>154</v>
      </c>
      <c r="Q31" s="29">
        <f>SUM(O31:P31)</f>
        <v>508</v>
      </c>
      <c r="R31" s="29"/>
      <c r="S31" s="29"/>
      <c r="T31" s="21">
        <f>O31/Q31</f>
        <v>0.69685039370078738</v>
      </c>
      <c r="U31" s="21">
        <f>100%-T31</f>
        <v>0.30314960629921262</v>
      </c>
      <c r="W31" s="10"/>
      <c r="X31" s="10"/>
      <c r="Y31" s="10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hidden="1" x14ac:dyDescent="0.35">
      <c r="A32" s="29" t="s">
        <v>1</v>
      </c>
      <c r="B32" s="29">
        <f>J28</f>
        <v>77</v>
      </c>
      <c r="C32" s="29">
        <f>N28</f>
        <v>91</v>
      </c>
      <c r="D32" s="29">
        <f t="shared" ref="D32:D35" si="1">SUM(B32:C32)</f>
        <v>168</v>
      </c>
      <c r="E32" s="21">
        <f t="shared" ref="E32:E35" si="2">B32/D32</f>
        <v>0.45833333333333331</v>
      </c>
      <c r="F32" s="21"/>
      <c r="G32" s="21"/>
      <c r="H32" s="21">
        <f t="shared" ref="H32:H35" si="3">100%-E32</f>
        <v>0.54166666666666674</v>
      </c>
      <c r="N32" s="29" t="s">
        <v>1</v>
      </c>
      <c r="O32" s="29">
        <f>I28</f>
        <v>121</v>
      </c>
      <c r="P32" s="29">
        <f>K28</f>
        <v>1214</v>
      </c>
      <c r="Q32" s="29">
        <f t="shared" ref="Q32:Q35" si="4">SUM(O32:P32)</f>
        <v>1335</v>
      </c>
      <c r="R32" s="29"/>
      <c r="S32" s="29"/>
      <c r="T32" s="21">
        <f t="shared" ref="T32:T35" si="5">O32/Q32</f>
        <v>9.0636704119850184E-2</v>
      </c>
      <c r="U32" s="21">
        <f t="shared" ref="U32:U35" si="6">100%-T32</f>
        <v>0.90936329588014986</v>
      </c>
      <c r="W32" s="10"/>
      <c r="X32" s="10"/>
      <c r="Y32" s="10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hidden="1" x14ac:dyDescent="0.35">
      <c r="A33" s="29" t="s">
        <v>33</v>
      </c>
      <c r="B33" s="29">
        <f>O28</f>
        <v>5361</v>
      </c>
      <c r="C33" s="29">
        <f>T28</f>
        <v>243</v>
      </c>
      <c r="D33" s="29">
        <f t="shared" si="1"/>
        <v>5604</v>
      </c>
      <c r="E33" s="21">
        <f t="shared" si="2"/>
        <v>0.95663811563169165</v>
      </c>
      <c r="F33" s="21"/>
      <c r="G33" s="21"/>
      <c r="H33" s="21">
        <f t="shared" si="3"/>
        <v>4.3361884368308345E-2</v>
      </c>
      <c r="N33" s="29" t="s">
        <v>33</v>
      </c>
      <c r="O33" s="29">
        <f>O28</f>
        <v>5361</v>
      </c>
      <c r="P33" s="29">
        <f>Q28</f>
        <v>689</v>
      </c>
      <c r="Q33" s="29">
        <f t="shared" si="4"/>
        <v>6050</v>
      </c>
      <c r="R33" s="29"/>
      <c r="S33" s="29"/>
      <c r="T33" s="21">
        <f t="shared" si="5"/>
        <v>0.8861157024793388</v>
      </c>
      <c r="U33" s="21">
        <f t="shared" si="6"/>
        <v>0.1138842975206612</v>
      </c>
      <c r="W33" s="10"/>
      <c r="X33" s="10"/>
      <c r="Y33" s="10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hidden="1" x14ac:dyDescent="0.35">
      <c r="A34" s="29" t="s">
        <v>34</v>
      </c>
      <c r="B34" s="29">
        <f>V28</f>
        <v>1422</v>
      </c>
      <c r="C34" s="29">
        <f>Z28</f>
        <v>2151</v>
      </c>
      <c r="D34" s="29">
        <f t="shared" si="1"/>
        <v>3573</v>
      </c>
      <c r="E34" s="21">
        <f t="shared" si="2"/>
        <v>0.39798488664987408</v>
      </c>
      <c r="F34" s="21"/>
      <c r="G34" s="21"/>
      <c r="H34" s="21">
        <f t="shared" si="3"/>
        <v>0.60201511335012592</v>
      </c>
      <c r="N34" s="29" t="s">
        <v>34</v>
      </c>
      <c r="O34" s="29">
        <f>U28</f>
        <v>41081</v>
      </c>
      <c r="P34" s="29">
        <f>W28</f>
        <v>5125</v>
      </c>
      <c r="Q34" s="29">
        <f t="shared" si="4"/>
        <v>46206</v>
      </c>
      <c r="R34" s="29"/>
      <c r="S34" s="29"/>
      <c r="T34" s="21">
        <f t="shared" si="5"/>
        <v>0.88908366878760337</v>
      </c>
      <c r="U34" s="21">
        <f t="shared" si="6"/>
        <v>0.11091633121239663</v>
      </c>
      <c r="W34" s="10"/>
      <c r="X34" s="10"/>
      <c r="Y34" s="10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hidden="1" x14ac:dyDescent="0.35">
      <c r="A35" s="29" t="s">
        <v>35</v>
      </c>
      <c r="B35" s="29">
        <f>AB28</f>
        <v>3081</v>
      </c>
      <c r="C35" s="29">
        <f>AD28</f>
        <v>209</v>
      </c>
      <c r="D35" s="29">
        <f t="shared" si="1"/>
        <v>3290</v>
      </c>
      <c r="E35" s="21">
        <f t="shared" si="2"/>
        <v>0.93647416413373863</v>
      </c>
      <c r="F35" s="21"/>
      <c r="G35" s="21"/>
      <c r="H35" s="21">
        <f t="shared" si="3"/>
        <v>6.3525835866261371E-2</v>
      </c>
      <c r="N35" s="29" t="s">
        <v>35</v>
      </c>
      <c r="O35" s="29">
        <f>AA28</f>
        <v>11908</v>
      </c>
      <c r="P35" s="29">
        <f>AC28</f>
        <v>1045</v>
      </c>
      <c r="Q35" s="29">
        <f t="shared" si="4"/>
        <v>12953</v>
      </c>
      <c r="R35" s="29"/>
      <c r="S35" s="29"/>
      <c r="T35" s="21">
        <f t="shared" si="5"/>
        <v>0.9193237087933297</v>
      </c>
      <c r="U35" s="21">
        <f t="shared" si="6"/>
        <v>8.0676291206670303E-2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hidden="1" x14ac:dyDescent="0.35"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s="11" customFormat="1" hidden="1" x14ac:dyDescent="0.35">
      <c r="A37" s="24" t="s">
        <v>11</v>
      </c>
      <c r="B37" s="24" t="s">
        <v>24</v>
      </c>
      <c r="C37" s="24" t="s">
        <v>25</v>
      </c>
      <c r="D37" s="24" t="s">
        <v>32</v>
      </c>
      <c r="E37" s="24" t="s">
        <v>37</v>
      </c>
      <c r="F37" s="24"/>
      <c r="G37" s="24"/>
      <c r="H37" s="24" t="s">
        <v>38</v>
      </c>
      <c r="N37" s="24" t="s">
        <v>30</v>
      </c>
      <c r="O37" s="24" t="s">
        <v>24</v>
      </c>
      <c r="P37" s="24" t="s">
        <v>25</v>
      </c>
      <c r="Q37" s="24" t="s">
        <v>32</v>
      </c>
      <c r="R37" s="24"/>
      <c r="S37" s="24"/>
      <c r="T37" s="24" t="s">
        <v>37</v>
      </c>
      <c r="U37" s="24" t="s">
        <v>38</v>
      </c>
    </row>
    <row r="38" spans="1:38" hidden="1" x14ac:dyDescent="0.35">
      <c r="A38" s="29" t="s">
        <v>5</v>
      </c>
      <c r="B38" s="29">
        <f>SUM(D23,J23,P23,V23,AB23)</f>
        <v>5272</v>
      </c>
      <c r="C38" s="29">
        <f>SUM(H23,N23,T23,Z23,AD23)</f>
        <v>2721</v>
      </c>
      <c r="D38" s="29">
        <f>SUM(B38:C38)</f>
        <v>7993</v>
      </c>
      <c r="E38" s="21">
        <f>B38/D38</f>
        <v>0.65957712998874019</v>
      </c>
      <c r="F38" s="21"/>
      <c r="G38" s="21"/>
      <c r="H38" s="21">
        <f>100%-E38</f>
        <v>0.34042287001125981</v>
      </c>
      <c r="N38" s="29" t="s">
        <v>5</v>
      </c>
      <c r="O38" s="29">
        <f>SUM(C23,I23,O23,U23,AA23)</f>
        <v>55193</v>
      </c>
      <c r="P38" s="29">
        <f>SUM(E23,K23,Q23,W23,AC23)</f>
        <v>8225</v>
      </c>
      <c r="Q38" s="29">
        <f>SUM(O38:P38)</f>
        <v>63418</v>
      </c>
      <c r="R38" s="29"/>
      <c r="S38" s="29"/>
      <c r="T38" s="21">
        <f>O38/Q38</f>
        <v>0.87030496073669938</v>
      </c>
      <c r="U38" s="21">
        <f>100%-T38</f>
        <v>0.12969503926330062</v>
      </c>
    </row>
    <row r="39" spans="1:38" hidden="1" x14ac:dyDescent="0.35">
      <c r="A39" s="29" t="s">
        <v>7</v>
      </c>
      <c r="B39" s="29">
        <f>SUM(D24,J24,P24,V24,AB24)</f>
        <v>172</v>
      </c>
      <c r="C39" s="29">
        <f>SUM(H24,N24,T24,Z24,AD24)</f>
        <v>1</v>
      </c>
      <c r="D39" s="29">
        <f t="shared" ref="D39:D42" si="7">SUM(B39:C39)</f>
        <v>173</v>
      </c>
      <c r="E39" s="21">
        <f t="shared" ref="E39:E42" si="8">B39/D39</f>
        <v>0.9942196531791907</v>
      </c>
      <c r="F39" s="21"/>
      <c r="G39" s="21"/>
      <c r="H39" s="21">
        <f t="shared" ref="H39:H42" si="9">100%-E39</f>
        <v>5.7803468208093012E-3</v>
      </c>
      <c r="N39" s="29" t="s">
        <v>7</v>
      </c>
      <c r="O39" s="29">
        <f>SUM(C24,I24,O24,U24,AA24)</f>
        <v>246</v>
      </c>
      <c r="P39" s="29">
        <f>SUM(E24,K24,Q24,W24,AC24)</f>
        <v>0</v>
      </c>
      <c r="Q39" s="29">
        <f t="shared" ref="Q39:Q42" si="10">SUM(O39:P39)</f>
        <v>246</v>
      </c>
      <c r="R39" s="29"/>
      <c r="S39" s="29"/>
      <c r="T39" s="21">
        <f t="shared" ref="T39:T42" si="11">O39/Q39</f>
        <v>1</v>
      </c>
      <c r="U39" s="21">
        <f t="shared" ref="U39:U42" si="12">100%-T39</f>
        <v>0</v>
      </c>
    </row>
    <row r="40" spans="1:38" hidden="1" x14ac:dyDescent="0.35">
      <c r="A40" s="29" t="s">
        <v>36</v>
      </c>
      <c r="B40" s="29">
        <f>SUM(D25,J25,P25,V25,AB25)</f>
        <v>114</v>
      </c>
      <c r="C40" s="29">
        <f>SUM(H25,N25,T25,Z25,AD25)</f>
        <v>42</v>
      </c>
      <c r="D40" s="29">
        <f t="shared" si="7"/>
        <v>156</v>
      </c>
      <c r="E40" s="21">
        <f t="shared" si="8"/>
        <v>0.73076923076923073</v>
      </c>
      <c r="F40" s="21"/>
      <c r="G40" s="21"/>
      <c r="H40" s="21">
        <f t="shared" si="9"/>
        <v>0.26923076923076927</v>
      </c>
      <c r="N40" s="29" t="s">
        <v>36</v>
      </c>
      <c r="O40" s="29">
        <f>SUM(C25,I25,O25,U25,AA25)</f>
        <v>178</v>
      </c>
      <c r="P40" s="29">
        <f>SUM(E25,K25,Q25,W25,AC25)</f>
        <v>2</v>
      </c>
      <c r="Q40" s="29">
        <f t="shared" si="10"/>
        <v>180</v>
      </c>
      <c r="R40" s="29"/>
      <c r="S40" s="29"/>
      <c r="T40" s="21">
        <f t="shared" si="11"/>
        <v>0.98888888888888893</v>
      </c>
      <c r="U40" s="21">
        <f t="shared" si="12"/>
        <v>1.1111111111111072E-2</v>
      </c>
    </row>
    <row r="41" spans="1:38" hidden="1" x14ac:dyDescent="0.35">
      <c r="A41" s="29" t="s">
        <v>6</v>
      </c>
      <c r="B41" s="29">
        <f>SUM(D26,J26,P26,V26,AB26)</f>
        <v>0</v>
      </c>
      <c r="C41" s="29">
        <f>SUM(H26,N26,T26,Z26,AD26)</f>
        <v>0</v>
      </c>
      <c r="D41" s="29">
        <f t="shared" si="7"/>
        <v>0</v>
      </c>
      <c r="E41" s="21" t="e">
        <f t="shared" si="8"/>
        <v>#DIV/0!</v>
      </c>
      <c r="F41" s="21"/>
      <c r="G41" s="21"/>
      <c r="H41" s="21" t="e">
        <f t="shared" si="9"/>
        <v>#DIV/0!</v>
      </c>
      <c r="N41" s="29" t="s">
        <v>6</v>
      </c>
      <c r="O41" s="29">
        <f>SUM(C26,I26,O26,U26,AA26)</f>
        <v>0</v>
      </c>
      <c r="P41" s="29">
        <f>SUM(E26,K26,Q26,W26,AC26)</f>
        <v>0</v>
      </c>
      <c r="Q41" s="29">
        <f t="shared" si="10"/>
        <v>0</v>
      </c>
      <c r="R41" s="29"/>
      <c r="S41" s="29"/>
      <c r="T41" s="21" t="e">
        <f t="shared" si="11"/>
        <v>#DIV/0!</v>
      </c>
      <c r="U41" s="21" t="e">
        <f t="shared" si="12"/>
        <v>#DIV/0!</v>
      </c>
    </row>
    <row r="42" spans="1:38" hidden="1" x14ac:dyDescent="0.35">
      <c r="A42" s="29" t="s">
        <v>8</v>
      </c>
      <c r="B42" s="29">
        <f>SUM(D27,J27,P27,V27,AB27)</f>
        <v>163</v>
      </c>
      <c r="C42" s="29">
        <f>SUM(H27,N27,T27,Z27,AD27)</f>
        <v>0</v>
      </c>
      <c r="D42" s="29">
        <f t="shared" si="7"/>
        <v>163</v>
      </c>
      <c r="E42" s="21">
        <f t="shared" si="8"/>
        <v>1</v>
      </c>
      <c r="F42" s="21"/>
      <c r="G42" s="21"/>
      <c r="H42" s="21">
        <f t="shared" si="9"/>
        <v>0</v>
      </c>
      <c r="N42" s="29" t="s">
        <v>8</v>
      </c>
      <c r="O42" s="29">
        <f>SUM(C27,I27,O27,U27,AA27)</f>
        <v>3208</v>
      </c>
      <c r="P42" s="29">
        <f>SUM(E27,K27,Q27,W27,AC27)</f>
        <v>0</v>
      </c>
      <c r="Q42" s="29">
        <f t="shared" si="10"/>
        <v>3208</v>
      </c>
      <c r="R42" s="29"/>
      <c r="S42" s="29"/>
      <c r="T42" s="21">
        <f t="shared" si="11"/>
        <v>1</v>
      </c>
      <c r="U42" s="21">
        <f t="shared" si="12"/>
        <v>0</v>
      </c>
    </row>
    <row r="43" spans="1:38" s="48" customFormat="1" ht="42" hidden="1" customHeight="1" x14ac:dyDescent="0.35">
      <c r="A43" s="230" t="s">
        <v>50</v>
      </c>
      <c r="B43" s="230"/>
      <c r="C43" s="230"/>
      <c r="D43" s="230"/>
      <c r="E43" s="230"/>
      <c r="F43" s="230"/>
      <c r="G43" s="230"/>
      <c r="H43" s="230"/>
      <c r="I43" s="230"/>
      <c r="J43" s="230"/>
      <c r="K43" s="230"/>
      <c r="L43" s="230"/>
      <c r="M43" s="230"/>
      <c r="N43" s="230"/>
      <c r="O43" s="230"/>
      <c r="P43" s="230"/>
    </row>
    <row r="44" spans="1:38" s="31" customFormat="1" hidden="1" x14ac:dyDescent="0.35">
      <c r="A44" s="225" t="s">
        <v>10</v>
      </c>
      <c r="B44" s="24"/>
      <c r="C44" s="233" t="s">
        <v>44</v>
      </c>
      <c r="D44" s="233"/>
      <c r="E44" s="233" t="s">
        <v>1</v>
      </c>
      <c r="F44" s="233"/>
      <c r="G44" s="233"/>
      <c r="H44" s="233"/>
      <c r="I44" s="233" t="s">
        <v>2</v>
      </c>
      <c r="J44" s="233"/>
      <c r="K44" s="233" t="s">
        <v>3</v>
      </c>
      <c r="L44" s="233"/>
      <c r="M44" s="233"/>
      <c r="N44" s="233"/>
      <c r="O44" s="233" t="s">
        <v>4</v>
      </c>
      <c r="P44" s="233"/>
      <c r="Q44" s="231" t="s">
        <v>46</v>
      </c>
      <c r="R44" s="231"/>
      <c r="S44" s="231"/>
      <c r="T44" s="231"/>
      <c r="U44" s="232" t="s">
        <v>45</v>
      </c>
    </row>
    <row r="45" spans="1:38" s="31" customFormat="1" hidden="1" x14ac:dyDescent="0.35">
      <c r="A45" s="225"/>
      <c r="B45" s="29" t="s">
        <v>39</v>
      </c>
      <c r="C45" s="29" t="s">
        <v>24</v>
      </c>
      <c r="D45" s="29" t="s">
        <v>25</v>
      </c>
      <c r="E45" s="29" t="s">
        <v>24</v>
      </c>
      <c r="F45" s="29"/>
      <c r="G45" s="29"/>
      <c r="H45" s="29" t="s">
        <v>43</v>
      </c>
      <c r="I45" s="29" t="s">
        <v>24</v>
      </c>
      <c r="J45" s="29" t="s">
        <v>43</v>
      </c>
      <c r="K45" s="29" t="s">
        <v>24</v>
      </c>
      <c r="L45" s="29"/>
      <c r="M45" s="29"/>
      <c r="N45" s="29" t="s">
        <v>43</v>
      </c>
      <c r="O45" s="29" t="s">
        <v>24</v>
      </c>
      <c r="P45" s="29" t="s">
        <v>43</v>
      </c>
      <c r="Q45" s="86" t="s">
        <v>24</v>
      </c>
      <c r="R45" s="86"/>
      <c r="S45" s="86"/>
      <c r="T45" s="86" t="s">
        <v>25</v>
      </c>
      <c r="U45" s="232"/>
    </row>
    <row r="46" spans="1:38" s="31" customFormat="1" hidden="1" x14ac:dyDescent="0.35">
      <c r="A46" s="33">
        <v>1</v>
      </c>
      <c r="B46" s="29" t="s">
        <v>5</v>
      </c>
      <c r="C46" s="29">
        <v>54</v>
      </c>
      <c r="D46" s="29">
        <v>50</v>
      </c>
      <c r="E46" s="29">
        <v>0</v>
      </c>
      <c r="F46" s="29"/>
      <c r="G46" s="29"/>
      <c r="H46" s="29">
        <v>84</v>
      </c>
      <c r="I46" s="29">
        <v>1230</v>
      </c>
      <c r="J46" s="29">
        <v>243</v>
      </c>
      <c r="K46" s="29">
        <v>1445</v>
      </c>
      <c r="L46" s="29"/>
      <c r="M46" s="29"/>
      <c r="N46" s="29">
        <v>4288</v>
      </c>
      <c r="O46" s="29">
        <v>3427</v>
      </c>
      <c r="P46" s="29">
        <v>968</v>
      </c>
      <c r="Q46" s="41">
        <f>SUM($C46,$E46,$I46,$K46,$O46)</f>
        <v>6156</v>
      </c>
      <c r="R46" s="41"/>
      <c r="S46" s="41"/>
      <c r="T46" s="41">
        <f>SUM($D46,$H46,$J46,$N46,$P46)</f>
        <v>5633</v>
      </c>
      <c r="U46" s="30">
        <f>SUM(Q46:T46)</f>
        <v>11789</v>
      </c>
    </row>
    <row r="47" spans="1:38" s="31" customFormat="1" ht="29" hidden="1" x14ac:dyDescent="0.35">
      <c r="A47" s="33">
        <v>2</v>
      </c>
      <c r="B47" s="34" t="s">
        <v>6</v>
      </c>
      <c r="C47" s="29"/>
      <c r="D47" s="29"/>
      <c r="E47" s="29"/>
      <c r="F47" s="29"/>
      <c r="G47" s="29"/>
      <c r="H47" s="29"/>
      <c r="I47" s="29">
        <v>0</v>
      </c>
      <c r="J47" s="29">
        <v>0</v>
      </c>
      <c r="K47" s="29">
        <v>0</v>
      </c>
      <c r="L47" s="29"/>
      <c r="M47" s="29"/>
      <c r="N47" s="29">
        <v>0</v>
      </c>
      <c r="O47" s="29"/>
      <c r="P47" s="29"/>
      <c r="Q47" s="41">
        <f>SUM($C47,$E47,$I47,$K47,$O47)</f>
        <v>0</v>
      </c>
      <c r="R47" s="41"/>
      <c r="S47" s="41"/>
      <c r="T47" s="41">
        <f>SUM($D47,$H47,$J47,$N47,$P47)</f>
        <v>0</v>
      </c>
      <c r="U47" s="30">
        <f>SUM(Q47:T47)</f>
        <v>0</v>
      </c>
    </row>
    <row r="48" spans="1:38" s="31" customFormat="1" hidden="1" x14ac:dyDescent="0.35">
      <c r="A48" s="33">
        <v>3</v>
      </c>
      <c r="B48" s="29" t="s">
        <v>7</v>
      </c>
      <c r="C48" s="54">
        <v>194</v>
      </c>
      <c r="D48" s="29">
        <v>1</v>
      </c>
      <c r="E48" s="54">
        <v>53</v>
      </c>
      <c r="F48" s="54"/>
      <c r="G48" s="54"/>
      <c r="H48" s="29">
        <v>0</v>
      </c>
      <c r="I48" s="29">
        <v>0</v>
      </c>
      <c r="J48" s="29">
        <v>0</v>
      </c>
      <c r="K48" s="29">
        <v>0</v>
      </c>
      <c r="L48" s="29"/>
      <c r="M48" s="29"/>
      <c r="N48" s="29">
        <v>0</v>
      </c>
      <c r="O48" s="29"/>
      <c r="P48" s="29"/>
      <c r="Q48" s="41">
        <f>SUM($C48,$E48,$I48,$K48,$O48)</f>
        <v>247</v>
      </c>
      <c r="R48" s="41"/>
      <c r="S48" s="41"/>
      <c r="T48" s="41">
        <f>SUM($D48,$H48,$J48,$N48,$P48)</f>
        <v>1</v>
      </c>
      <c r="U48" s="30">
        <f t="shared" ref="U48:U50" si="13">SUM(Q48:T48)</f>
        <v>248</v>
      </c>
    </row>
    <row r="49" spans="1:38" s="31" customFormat="1" hidden="1" x14ac:dyDescent="0.35">
      <c r="A49" s="33">
        <v>4</v>
      </c>
      <c r="B49" s="29" t="s">
        <v>8</v>
      </c>
      <c r="C49" s="29"/>
      <c r="D49" s="29"/>
      <c r="E49" s="29"/>
      <c r="F49" s="29"/>
      <c r="G49" s="29"/>
      <c r="H49" s="29"/>
      <c r="I49" s="29">
        <v>0</v>
      </c>
      <c r="J49" s="29">
        <v>0</v>
      </c>
      <c r="K49" s="29">
        <v>0</v>
      </c>
      <c r="L49" s="29"/>
      <c r="M49" s="29"/>
      <c r="N49" s="29">
        <v>0</v>
      </c>
      <c r="O49" s="29">
        <v>272</v>
      </c>
      <c r="P49" s="29">
        <v>0</v>
      </c>
      <c r="Q49" s="41">
        <f>SUM($C49,$E49,$I49,$K49,$O49)</f>
        <v>272</v>
      </c>
      <c r="R49" s="41"/>
      <c r="S49" s="41"/>
      <c r="T49" s="41">
        <f>SUM($D49,$H49,$J49,$N49,$P49)</f>
        <v>0</v>
      </c>
      <c r="U49" s="30">
        <f t="shared" si="13"/>
        <v>272</v>
      </c>
    </row>
    <row r="50" spans="1:38" s="31" customFormat="1" hidden="1" x14ac:dyDescent="0.35">
      <c r="A50" s="45">
        <v>5</v>
      </c>
      <c r="B50" s="38" t="s">
        <v>36</v>
      </c>
      <c r="C50" s="4">
        <v>151</v>
      </c>
      <c r="D50" s="4">
        <v>38</v>
      </c>
      <c r="E50" s="60">
        <v>19</v>
      </c>
      <c r="F50" s="60"/>
      <c r="G50" s="60"/>
      <c r="H50" s="4">
        <v>5</v>
      </c>
      <c r="I50" s="4">
        <v>0</v>
      </c>
      <c r="J50" s="4">
        <v>0</v>
      </c>
      <c r="K50" s="4">
        <v>0</v>
      </c>
      <c r="L50" s="4"/>
      <c r="M50" s="4"/>
      <c r="N50" s="4">
        <v>0</v>
      </c>
      <c r="O50" s="4"/>
      <c r="P50" s="4"/>
      <c r="Q50" s="61">
        <f>SUM($C50,$E50,$I50,$K50,$O50)</f>
        <v>170</v>
      </c>
      <c r="R50" s="61"/>
      <c r="S50" s="61"/>
      <c r="T50" s="61">
        <f>SUM($D50,$H50,$J50,$N50,$P50)</f>
        <v>43</v>
      </c>
      <c r="U50" s="62">
        <f t="shared" si="13"/>
        <v>213</v>
      </c>
    </row>
    <row r="51" spans="1:38" s="31" customFormat="1" hidden="1" x14ac:dyDescent="0.35">
      <c r="A51" s="36"/>
      <c r="B51" s="37"/>
      <c r="C51" s="5"/>
      <c r="D51" s="5"/>
      <c r="E51" s="55"/>
      <c r="F51" s="55"/>
      <c r="G51" s="55"/>
      <c r="H51" s="5"/>
      <c r="I51" s="5"/>
      <c r="J51" s="5"/>
      <c r="K51" s="5"/>
      <c r="L51" s="5"/>
      <c r="M51" s="5"/>
      <c r="N51" s="5"/>
      <c r="O51" s="5"/>
      <c r="P51" s="5"/>
      <c r="Q51" s="56"/>
      <c r="R51" s="56"/>
      <c r="S51" s="56"/>
      <c r="T51" s="56"/>
      <c r="U51" s="57"/>
    </row>
    <row r="52" spans="1:38" s="64" customFormat="1" ht="19.25" customHeight="1" x14ac:dyDescent="0.35">
      <c r="A52" s="90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65"/>
      <c r="R52" s="65"/>
      <c r="S52" s="65"/>
      <c r="T52" s="65"/>
      <c r="U52" s="66"/>
    </row>
    <row r="53" spans="1:38" s="11" customFormat="1" ht="45" customHeight="1" x14ac:dyDescent="0.35">
      <c r="A53" s="68" t="s">
        <v>59</v>
      </c>
      <c r="B53" s="253" t="s">
        <v>54</v>
      </c>
      <c r="C53" s="253"/>
      <c r="D53" s="253" t="s">
        <v>58</v>
      </c>
      <c r="E53" s="253"/>
      <c r="F53" s="82"/>
      <c r="G53" s="82"/>
      <c r="J53" s="91"/>
      <c r="K53" s="91"/>
      <c r="L53" s="91"/>
      <c r="M53" s="91"/>
      <c r="N53" s="91"/>
      <c r="O53" s="91"/>
    </row>
    <row r="54" spans="1:38" x14ac:dyDescent="0.35">
      <c r="A54" s="67" t="s">
        <v>39</v>
      </c>
      <c r="B54" s="245" t="s">
        <v>44</v>
      </c>
      <c r="C54" s="238"/>
      <c r="D54" s="238"/>
      <c r="E54" s="239"/>
      <c r="F54" s="88"/>
      <c r="G54" s="88"/>
      <c r="H54" s="245" t="s">
        <v>55</v>
      </c>
      <c r="I54" s="238"/>
      <c r="J54" s="238"/>
      <c r="K54" s="239"/>
      <c r="L54" s="88"/>
      <c r="M54" s="88"/>
      <c r="N54" s="245" t="s">
        <v>56</v>
      </c>
      <c r="O54" s="238"/>
      <c r="P54" s="238"/>
      <c r="Q54" s="239"/>
      <c r="R54" s="88"/>
      <c r="S54" s="88"/>
      <c r="T54" s="245" t="s">
        <v>3</v>
      </c>
      <c r="U54" s="238"/>
      <c r="V54" s="238"/>
      <c r="W54" s="239"/>
      <c r="X54" s="88"/>
      <c r="Y54" s="88"/>
      <c r="Z54" s="245" t="s">
        <v>57</v>
      </c>
      <c r="AA54" s="238"/>
      <c r="AB54" s="238"/>
      <c r="AC54" s="239"/>
      <c r="AD54" s="5"/>
      <c r="AE54" s="5"/>
      <c r="AF54" s="5"/>
      <c r="AG54" s="5"/>
      <c r="AH54" s="5"/>
      <c r="AI54" s="5"/>
      <c r="AJ54" s="5"/>
      <c r="AK54" s="5"/>
      <c r="AL54" s="5"/>
    </row>
    <row r="55" spans="1:38" x14ac:dyDescent="0.35">
      <c r="B55" s="51"/>
      <c r="C55" s="51"/>
      <c r="D55" s="53" t="s">
        <v>24</v>
      </c>
      <c r="E55" s="53" t="s">
        <v>25</v>
      </c>
      <c r="F55" s="83" t="s">
        <v>24</v>
      </c>
      <c r="G55" s="83" t="s">
        <v>25</v>
      </c>
      <c r="H55" s="51"/>
      <c r="I55" s="51"/>
      <c r="J55" s="53" t="s">
        <v>24</v>
      </c>
      <c r="K55" s="53" t="s">
        <v>25</v>
      </c>
      <c r="L55" s="83" t="s">
        <v>24</v>
      </c>
      <c r="M55" s="83" t="s">
        <v>25</v>
      </c>
      <c r="N55" s="51"/>
      <c r="O55" s="51"/>
      <c r="P55" s="53" t="s">
        <v>24</v>
      </c>
      <c r="Q55" s="53" t="s">
        <v>25</v>
      </c>
      <c r="R55" s="83" t="s">
        <v>24</v>
      </c>
      <c r="S55" s="83" t="s">
        <v>25</v>
      </c>
      <c r="T55" s="51"/>
      <c r="U55" s="51"/>
      <c r="V55" s="53" t="s">
        <v>24</v>
      </c>
      <c r="W55" s="53" t="s">
        <v>25</v>
      </c>
      <c r="X55" s="83" t="s">
        <v>24</v>
      </c>
      <c r="Y55" s="83" t="s">
        <v>25</v>
      </c>
      <c r="Z55" s="51"/>
      <c r="AA55" s="51"/>
      <c r="AB55" s="53" t="s">
        <v>24</v>
      </c>
      <c r="AC55" s="53" t="s">
        <v>25</v>
      </c>
      <c r="AD55" s="83" t="s">
        <v>24</v>
      </c>
      <c r="AE55" s="83" t="s">
        <v>25</v>
      </c>
    </row>
    <row r="56" spans="1:38" x14ac:dyDescent="0.35">
      <c r="A56" s="29" t="s">
        <v>65</v>
      </c>
      <c r="B56" s="52"/>
      <c r="C56" s="52"/>
      <c r="D56" s="29">
        <v>54</v>
      </c>
      <c r="E56" s="29">
        <v>50</v>
      </c>
      <c r="F56" s="84">
        <v>0.51923076923076927</v>
      </c>
      <c r="G56" s="84">
        <v>0.48076923076923078</v>
      </c>
      <c r="H56" s="52"/>
      <c r="I56" s="52"/>
      <c r="J56" s="29">
        <v>0</v>
      </c>
      <c r="K56" s="29">
        <v>84</v>
      </c>
      <c r="L56" s="84">
        <v>0</v>
      </c>
      <c r="M56" s="84">
        <v>1</v>
      </c>
      <c r="N56" s="52"/>
      <c r="O56" s="52"/>
      <c r="P56" s="29">
        <v>1230</v>
      </c>
      <c r="Q56" s="29">
        <v>243</v>
      </c>
      <c r="R56" s="84">
        <v>0.83503054989816705</v>
      </c>
      <c r="S56" s="84">
        <v>0.164969450101833</v>
      </c>
      <c r="T56" s="52"/>
      <c r="U56" s="52"/>
      <c r="V56" s="29">
        <v>1445</v>
      </c>
      <c r="W56" s="29">
        <v>4288</v>
      </c>
      <c r="X56" s="84">
        <v>0.25204953776382349</v>
      </c>
      <c r="Y56" s="84">
        <v>0.74795046223617656</v>
      </c>
      <c r="Z56" s="52"/>
      <c r="AA56" s="52"/>
      <c r="AB56" s="29">
        <v>3427</v>
      </c>
      <c r="AC56" s="29">
        <v>968</v>
      </c>
      <c r="AD56" s="84">
        <v>0.77974971558589301</v>
      </c>
      <c r="AE56" s="84">
        <v>0.22025028441410693</v>
      </c>
    </row>
    <row r="57" spans="1:38" x14ac:dyDescent="0.35">
      <c r="A57" s="34" t="s">
        <v>6</v>
      </c>
      <c r="B57" s="52"/>
      <c r="C57" s="52"/>
      <c r="D57" s="29"/>
      <c r="E57" s="29"/>
      <c r="F57" s="84" t="e">
        <v>#DIV/0!</v>
      </c>
      <c r="G57" s="84" t="e">
        <v>#DIV/0!</v>
      </c>
      <c r="H57" s="52"/>
      <c r="I57" s="52"/>
      <c r="J57" s="29"/>
      <c r="K57" s="29"/>
      <c r="L57" s="84" t="e">
        <v>#DIV/0!</v>
      </c>
      <c r="M57" s="84" t="e">
        <v>#DIV/0!</v>
      </c>
      <c r="N57" s="52"/>
      <c r="O57" s="52"/>
      <c r="P57" s="29">
        <v>0</v>
      </c>
      <c r="Q57" s="29">
        <v>0</v>
      </c>
      <c r="R57" s="84" t="e">
        <v>#DIV/0!</v>
      </c>
      <c r="S57" s="84" t="e">
        <v>#DIV/0!</v>
      </c>
      <c r="T57" s="52"/>
      <c r="U57" s="52"/>
      <c r="V57" s="29">
        <v>0</v>
      </c>
      <c r="W57" s="29">
        <v>0</v>
      </c>
      <c r="X57" s="84" t="e">
        <v>#DIV/0!</v>
      </c>
      <c r="Y57" s="84" t="e">
        <v>#DIV/0!</v>
      </c>
      <c r="Z57" s="52"/>
      <c r="AA57" s="52"/>
      <c r="AB57" s="29"/>
      <c r="AC57" s="29"/>
      <c r="AD57" s="84" t="e">
        <v>#DIV/0!</v>
      </c>
      <c r="AE57" s="84" t="e">
        <v>#DIV/0!</v>
      </c>
    </row>
    <row r="58" spans="1:38" x14ac:dyDescent="0.35">
      <c r="A58" s="29" t="s">
        <v>7</v>
      </c>
      <c r="B58" s="52"/>
      <c r="C58" s="52"/>
      <c r="D58" s="111">
        <v>194</v>
      </c>
      <c r="E58" s="29">
        <v>1</v>
      </c>
      <c r="F58" s="84">
        <v>0.99487179487179489</v>
      </c>
      <c r="G58" s="84">
        <v>5.1282051282051282E-3</v>
      </c>
      <c r="H58" s="52"/>
      <c r="I58" s="52"/>
      <c r="J58" s="54">
        <v>53</v>
      </c>
      <c r="K58" s="29">
        <v>0</v>
      </c>
      <c r="L58" s="84">
        <v>1</v>
      </c>
      <c r="M58" s="84">
        <v>0</v>
      </c>
      <c r="N58" s="52"/>
      <c r="O58" s="52"/>
      <c r="P58" s="29">
        <v>0</v>
      </c>
      <c r="Q58" s="29">
        <v>0</v>
      </c>
      <c r="R58" s="84" t="e">
        <v>#DIV/0!</v>
      </c>
      <c r="S58" s="84" t="e">
        <v>#DIV/0!</v>
      </c>
      <c r="T58" s="52"/>
      <c r="U58" s="52"/>
      <c r="V58" s="29">
        <v>0</v>
      </c>
      <c r="W58" s="29">
        <v>0</v>
      </c>
      <c r="X58" s="84" t="e">
        <v>#DIV/0!</v>
      </c>
      <c r="Y58" s="84" t="e">
        <v>#DIV/0!</v>
      </c>
      <c r="Z58" s="52"/>
      <c r="AA58" s="52"/>
      <c r="AB58" s="29"/>
      <c r="AC58" s="29"/>
      <c r="AD58" s="84" t="e">
        <v>#DIV/0!</v>
      </c>
      <c r="AE58" s="84" t="e">
        <v>#DIV/0!</v>
      </c>
    </row>
    <row r="59" spans="1:38" x14ac:dyDescent="0.35">
      <c r="A59" s="29" t="s">
        <v>8</v>
      </c>
      <c r="B59" s="52"/>
      <c r="C59" s="52"/>
      <c r="D59" s="29"/>
      <c r="E59" s="29"/>
      <c r="F59" s="84" t="e">
        <v>#DIV/0!</v>
      </c>
      <c r="G59" s="84" t="e">
        <v>#DIV/0!</v>
      </c>
      <c r="H59" s="52"/>
      <c r="I59" s="52"/>
      <c r="J59" s="29"/>
      <c r="K59" s="29"/>
      <c r="L59" s="84" t="e">
        <v>#DIV/0!</v>
      </c>
      <c r="M59" s="84" t="e">
        <v>#DIV/0!</v>
      </c>
      <c r="N59" s="52"/>
      <c r="O59" s="52"/>
      <c r="P59" s="29">
        <v>0</v>
      </c>
      <c r="Q59" s="29">
        <v>0</v>
      </c>
      <c r="R59" s="84" t="e">
        <v>#DIV/0!</v>
      </c>
      <c r="S59" s="84" t="e">
        <v>#DIV/0!</v>
      </c>
      <c r="T59" s="52"/>
      <c r="U59" s="52"/>
      <c r="V59" s="29">
        <v>0</v>
      </c>
      <c r="W59" s="29">
        <v>0</v>
      </c>
      <c r="X59" s="84" t="e">
        <v>#DIV/0!</v>
      </c>
      <c r="Y59" s="84" t="e">
        <v>#DIV/0!</v>
      </c>
      <c r="Z59" s="52"/>
      <c r="AA59" s="52"/>
      <c r="AB59" s="29">
        <v>272</v>
      </c>
      <c r="AC59" s="29">
        <v>0</v>
      </c>
      <c r="AD59" s="84">
        <v>1</v>
      </c>
      <c r="AE59" s="84">
        <v>0</v>
      </c>
    </row>
    <row r="60" spans="1:38" s="58" customFormat="1" x14ac:dyDescent="0.35">
      <c r="A60" s="34" t="s">
        <v>36</v>
      </c>
      <c r="B60" s="52"/>
      <c r="C60" s="52"/>
      <c r="D60" s="29">
        <v>151</v>
      </c>
      <c r="E60" s="29">
        <v>38</v>
      </c>
      <c r="F60" s="84">
        <v>0.79894179894179895</v>
      </c>
      <c r="G60" s="84">
        <v>0.20105820105820105</v>
      </c>
      <c r="H60" s="52"/>
      <c r="I60" s="52"/>
      <c r="J60" s="26">
        <v>19</v>
      </c>
      <c r="K60" s="29">
        <v>5</v>
      </c>
      <c r="L60" s="84">
        <v>0.79166666666666663</v>
      </c>
      <c r="M60" s="84">
        <v>0.20833333333333334</v>
      </c>
      <c r="N60" s="52"/>
      <c r="O60" s="52"/>
      <c r="P60" s="29">
        <v>0</v>
      </c>
      <c r="Q60" s="29">
        <v>0</v>
      </c>
      <c r="R60" s="84" t="e">
        <v>#DIV/0!</v>
      </c>
      <c r="S60" s="84" t="e">
        <v>#DIV/0!</v>
      </c>
      <c r="T60" s="52"/>
      <c r="U60" s="52"/>
      <c r="V60" s="29">
        <v>0</v>
      </c>
      <c r="W60" s="29">
        <v>0</v>
      </c>
      <c r="X60" s="84" t="e">
        <v>#DIV/0!</v>
      </c>
      <c r="Y60" s="84" t="e">
        <v>#DIV/0!</v>
      </c>
      <c r="Z60" s="52"/>
      <c r="AA60" s="52"/>
      <c r="AB60" s="29"/>
      <c r="AC60" s="29"/>
      <c r="AD60" s="84" t="e">
        <v>#DIV/0!</v>
      </c>
      <c r="AE60" s="84" t="e">
        <v>#DIV/0!</v>
      </c>
    </row>
    <row r="61" spans="1:38" s="110" customFormat="1" x14ac:dyDescent="0.35">
      <c r="A61" s="106"/>
      <c r="B61" s="107"/>
      <c r="C61" s="107"/>
      <c r="D61" s="108">
        <f>SUM(D56:D60)</f>
        <v>399</v>
      </c>
      <c r="E61" s="108">
        <f>SUM(E56:E60)</f>
        <v>89</v>
      </c>
      <c r="F61" s="109"/>
      <c r="G61" s="109"/>
      <c r="H61" s="107"/>
      <c r="I61" s="107"/>
      <c r="J61" s="108">
        <f>SUM(J56:J60)</f>
        <v>72</v>
      </c>
      <c r="K61" s="108">
        <f>SUM(K56:K60)</f>
        <v>89</v>
      </c>
      <c r="L61" s="109"/>
      <c r="M61" s="109"/>
      <c r="N61" s="107"/>
      <c r="O61" s="107"/>
      <c r="P61" s="108">
        <f>SUM(P56:P60)</f>
        <v>1230</v>
      </c>
      <c r="Q61" s="108">
        <f>SUM(Q56:Q60)</f>
        <v>243</v>
      </c>
      <c r="R61" s="109"/>
      <c r="S61" s="109"/>
      <c r="T61" s="107"/>
      <c r="U61" s="107"/>
      <c r="V61" s="108">
        <f>SUM(V56:V60)</f>
        <v>1445</v>
      </c>
      <c r="W61" s="108">
        <f>SUM(W56:W60)</f>
        <v>4288</v>
      </c>
      <c r="X61" s="109"/>
      <c r="Y61" s="109"/>
      <c r="Z61" s="107"/>
      <c r="AA61" s="107"/>
      <c r="AB61" s="108">
        <f>SUM(AB56:AB60)</f>
        <v>3699</v>
      </c>
      <c r="AC61" s="108">
        <f>SUM(AC56:AC60)</f>
        <v>968</v>
      </c>
      <c r="AD61" s="109"/>
      <c r="AE61" s="109"/>
    </row>
    <row r="62" spans="1:38" s="110" customFormat="1" x14ac:dyDescent="0.35">
      <c r="A62" s="106"/>
      <c r="B62" s="107"/>
      <c r="C62" s="107"/>
      <c r="D62" s="113">
        <f>SUM(D61:E61)</f>
        <v>488</v>
      </c>
      <c r="E62" s="112"/>
      <c r="F62" s="109"/>
      <c r="G62" s="109"/>
      <c r="H62" s="107"/>
      <c r="I62" s="107"/>
      <c r="J62" s="113">
        <f>SUM(J61:K61)</f>
        <v>161</v>
      </c>
      <c r="K62" s="112"/>
      <c r="L62" s="109"/>
      <c r="M62" s="109"/>
      <c r="N62" s="107"/>
      <c r="O62" s="107"/>
      <c r="P62" s="113">
        <f>SUM(P61:Q61)</f>
        <v>1473</v>
      </c>
      <c r="Q62" s="112"/>
      <c r="R62" s="109"/>
      <c r="S62" s="109"/>
      <c r="T62" s="107"/>
      <c r="U62" s="107"/>
      <c r="V62" s="113">
        <f>SUM(V61:W61)</f>
        <v>5733</v>
      </c>
      <c r="W62" s="112"/>
      <c r="X62" s="109"/>
      <c r="Y62" s="109"/>
      <c r="Z62" s="107"/>
      <c r="AA62" s="107"/>
      <c r="AB62" s="113">
        <f>SUM(AB61:AC61)</f>
        <v>4667</v>
      </c>
      <c r="AC62" s="112"/>
      <c r="AD62" s="109"/>
      <c r="AE62" s="109"/>
    </row>
    <row r="63" spans="1:38" s="93" customFormat="1" x14ac:dyDescent="0.35">
      <c r="B63" s="94"/>
      <c r="C63" s="94"/>
      <c r="D63" s="94">
        <v>0.81762295081967218</v>
      </c>
      <c r="E63" s="94">
        <v>0.18237704918032788</v>
      </c>
      <c r="H63" s="94"/>
      <c r="I63" s="94"/>
      <c r="J63" s="94">
        <v>0.44720496894409939</v>
      </c>
      <c r="K63" s="94">
        <v>0.55279503105590067</v>
      </c>
      <c r="N63" s="94"/>
      <c r="O63" s="94"/>
      <c r="P63" s="94">
        <v>0.83503054989816705</v>
      </c>
      <c r="Q63" s="94">
        <v>0.164969450101833</v>
      </c>
      <c r="R63" s="14"/>
      <c r="S63" s="14"/>
      <c r="T63" s="94"/>
      <c r="U63" s="94"/>
      <c r="V63" s="94">
        <v>0.25204953776382349</v>
      </c>
      <c r="W63" s="94">
        <v>0.74795046223617656</v>
      </c>
      <c r="Z63" s="94"/>
      <c r="AA63" s="94"/>
      <c r="AB63" s="94">
        <v>0.79258624383972576</v>
      </c>
      <c r="AC63" s="94">
        <v>0.20741375616027427</v>
      </c>
    </row>
    <row r="64" spans="1:38" s="93" customFormat="1" x14ac:dyDescent="0.35">
      <c r="B64" s="94"/>
      <c r="C64" s="94"/>
      <c r="D64" s="94"/>
      <c r="E64" s="94"/>
      <c r="H64" s="94"/>
      <c r="I64" s="94"/>
      <c r="J64" s="94"/>
      <c r="K64" s="94"/>
      <c r="N64" s="94"/>
      <c r="O64" s="94"/>
      <c r="P64" s="94"/>
      <c r="Q64" s="94"/>
      <c r="R64" s="14"/>
      <c r="S64" s="14"/>
      <c r="T64" s="94"/>
      <c r="U64" s="94"/>
      <c r="V64" s="94"/>
      <c r="W64" s="94"/>
      <c r="Z64" s="94"/>
      <c r="AA64" s="94"/>
      <c r="AB64" s="94"/>
      <c r="AC64" s="94"/>
    </row>
    <row r="65" spans="1:38" s="11" customFormat="1" ht="45" customHeight="1" x14ac:dyDescent="0.35">
      <c r="A65" s="68" t="s">
        <v>60</v>
      </c>
      <c r="B65" s="68"/>
      <c r="C65" s="68"/>
      <c r="D65" s="253" t="s">
        <v>52</v>
      </c>
      <c r="E65" s="253"/>
      <c r="F65" s="92"/>
      <c r="G65" s="92"/>
      <c r="H65" s="253" t="s">
        <v>53</v>
      </c>
      <c r="I65" s="253"/>
      <c r="J65" s="91"/>
      <c r="K65" s="91"/>
      <c r="L65" s="91"/>
      <c r="M65" s="91"/>
      <c r="N65" s="91"/>
      <c r="O65" s="91"/>
    </row>
    <row r="66" spans="1:38" x14ac:dyDescent="0.35">
      <c r="A66" s="67" t="s">
        <v>39</v>
      </c>
      <c r="B66" s="245" t="s">
        <v>44</v>
      </c>
      <c r="C66" s="238"/>
      <c r="D66" s="238"/>
      <c r="E66" s="239"/>
      <c r="F66" s="88"/>
      <c r="G66" s="88"/>
      <c r="H66" s="245" t="s">
        <v>55</v>
      </c>
      <c r="I66" s="238"/>
      <c r="J66" s="238"/>
      <c r="K66" s="239"/>
      <c r="L66" s="88"/>
      <c r="M66" s="88"/>
      <c r="N66" s="245" t="s">
        <v>56</v>
      </c>
      <c r="O66" s="238"/>
      <c r="P66" s="238"/>
      <c r="Q66" s="239"/>
      <c r="R66" s="88"/>
      <c r="S66" s="88"/>
      <c r="T66" s="245" t="s">
        <v>3</v>
      </c>
      <c r="U66" s="238"/>
      <c r="V66" s="238"/>
      <c r="W66" s="239"/>
      <c r="X66" s="88"/>
      <c r="Y66" s="88"/>
      <c r="Z66" s="245" t="s">
        <v>57</v>
      </c>
      <c r="AA66" s="238"/>
      <c r="AB66" s="238"/>
      <c r="AC66" s="239"/>
      <c r="AD66" s="5"/>
      <c r="AE66" s="5"/>
      <c r="AF66" s="5"/>
      <c r="AG66" s="5"/>
      <c r="AH66" s="5"/>
      <c r="AI66" s="5"/>
      <c r="AJ66" s="5"/>
      <c r="AK66" s="5"/>
      <c r="AL66" s="5"/>
    </row>
    <row r="67" spans="1:38" x14ac:dyDescent="0.35">
      <c r="B67" s="51"/>
      <c r="C67" s="51"/>
      <c r="D67" s="53" t="s">
        <v>24</v>
      </c>
      <c r="E67" s="53" t="s">
        <v>25</v>
      </c>
      <c r="F67" s="83" t="s">
        <v>24</v>
      </c>
      <c r="G67" s="83" t="s">
        <v>25</v>
      </c>
      <c r="H67" s="51"/>
      <c r="I67" s="51"/>
      <c r="J67" s="53" t="s">
        <v>24</v>
      </c>
      <c r="K67" s="53" t="s">
        <v>25</v>
      </c>
      <c r="L67" s="83" t="s">
        <v>24</v>
      </c>
      <c r="M67" s="83" t="s">
        <v>25</v>
      </c>
      <c r="N67" s="51"/>
      <c r="O67" s="51"/>
      <c r="P67" s="53" t="s">
        <v>24</v>
      </c>
      <c r="Q67" s="53" t="s">
        <v>25</v>
      </c>
      <c r="R67" s="83" t="s">
        <v>24</v>
      </c>
      <c r="S67" s="83" t="s">
        <v>25</v>
      </c>
      <c r="T67" s="51"/>
      <c r="U67" s="51"/>
      <c r="V67" s="53" t="s">
        <v>24</v>
      </c>
      <c r="W67" s="53" t="s">
        <v>25</v>
      </c>
      <c r="X67" s="83" t="s">
        <v>24</v>
      </c>
      <c r="Y67" s="83" t="s">
        <v>25</v>
      </c>
      <c r="Z67" s="51"/>
      <c r="AA67" s="51"/>
      <c r="AB67" s="53" t="s">
        <v>24</v>
      </c>
      <c r="AC67" s="53" t="s">
        <v>25</v>
      </c>
      <c r="AD67" s="83" t="s">
        <v>24</v>
      </c>
      <c r="AE67" s="83" t="s">
        <v>25</v>
      </c>
    </row>
    <row r="68" spans="1:38" x14ac:dyDescent="0.35">
      <c r="A68" s="29" t="s">
        <v>5</v>
      </c>
      <c r="B68" s="52"/>
      <c r="C68" s="52"/>
      <c r="D68" s="29">
        <v>105</v>
      </c>
      <c r="E68" s="29">
        <v>152</v>
      </c>
      <c r="F68" s="84">
        <v>0.26213592233009708</v>
      </c>
      <c r="G68" s="84">
        <v>0.73786407766990292</v>
      </c>
      <c r="H68" s="52"/>
      <c r="I68" s="52"/>
      <c r="J68" s="29"/>
      <c r="K68" s="29">
        <v>1214</v>
      </c>
      <c r="L68" s="84">
        <v>0</v>
      </c>
      <c r="M68" s="84">
        <v>1</v>
      </c>
      <c r="N68" s="52"/>
      <c r="O68" s="52"/>
      <c r="P68" s="29">
        <v>5361</v>
      </c>
      <c r="Q68" s="29">
        <v>689</v>
      </c>
      <c r="R68" s="84">
        <v>0.8861157024793388</v>
      </c>
      <c r="S68" s="84">
        <v>0.11388429752066116</v>
      </c>
      <c r="T68" s="52"/>
      <c r="U68" s="52"/>
      <c r="V68" s="29">
        <v>41081</v>
      </c>
      <c r="W68" s="29">
        <v>5125</v>
      </c>
      <c r="X68" s="84">
        <v>0.88908366878760337</v>
      </c>
      <c r="Y68" s="84">
        <v>0.11091633121239666</v>
      </c>
      <c r="Z68" s="52"/>
      <c r="AA68" s="52"/>
      <c r="AB68" s="29">
        <v>8700</v>
      </c>
      <c r="AC68" s="29">
        <v>1045</v>
      </c>
      <c r="AD68" s="84">
        <v>0.89276552077988713</v>
      </c>
      <c r="AE68" s="84">
        <v>0.10723447922011288</v>
      </c>
    </row>
    <row r="69" spans="1:38" x14ac:dyDescent="0.35">
      <c r="A69" s="34" t="s">
        <v>6</v>
      </c>
      <c r="B69" s="52"/>
      <c r="C69" s="52"/>
      <c r="D69" s="29"/>
      <c r="E69" s="29"/>
      <c r="F69" s="84" t="e">
        <v>#DIV/0!</v>
      </c>
      <c r="G69" s="84" t="e">
        <v>#DIV/0!</v>
      </c>
      <c r="H69" s="52"/>
      <c r="I69" s="52"/>
      <c r="J69" s="29"/>
      <c r="K69" s="29"/>
      <c r="L69" s="84" t="e">
        <v>#DIV/0!</v>
      </c>
      <c r="M69" s="84" t="e">
        <v>#DIV/0!</v>
      </c>
      <c r="N69" s="52"/>
      <c r="O69" s="52"/>
      <c r="P69" s="29"/>
      <c r="Q69" s="29"/>
      <c r="R69" s="84" t="e">
        <v>#DIV/0!</v>
      </c>
      <c r="S69" s="84" t="e">
        <v>#DIV/0!</v>
      </c>
      <c r="T69" s="52"/>
      <c r="U69" s="52"/>
      <c r="V69" s="29"/>
      <c r="W69" s="29"/>
      <c r="X69" s="84" t="e">
        <v>#DIV/0!</v>
      </c>
      <c r="Y69" s="84" t="e">
        <v>#DIV/0!</v>
      </c>
      <c r="Z69" s="52"/>
      <c r="AA69" s="52"/>
      <c r="AB69" s="29"/>
      <c r="AC69" s="29"/>
      <c r="AD69" s="84" t="e">
        <v>#DIV/0!</v>
      </c>
      <c r="AE69" s="84" t="e">
        <v>#DIV/0!</v>
      </c>
    </row>
    <row r="70" spans="1:38" x14ac:dyDescent="0.35">
      <c r="A70" s="29" t="s">
        <v>7</v>
      </c>
      <c r="B70" s="52"/>
      <c r="C70" s="52"/>
      <c r="D70" s="54">
        <v>200</v>
      </c>
      <c r="E70" s="29"/>
      <c r="F70" s="84">
        <v>1</v>
      </c>
      <c r="G70" s="84">
        <v>0</v>
      </c>
      <c r="H70" s="52"/>
      <c r="I70" s="52"/>
      <c r="J70" s="29">
        <v>54</v>
      </c>
      <c r="K70" s="29"/>
      <c r="L70" s="84">
        <v>1</v>
      </c>
      <c r="M70" s="84">
        <v>0</v>
      </c>
      <c r="N70" s="52"/>
      <c r="O70" s="52"/>
      <c r="P70" s="29"/>
      <c r="Q70" s="29"/>
      <c r="R70" s="84" t="e">
        <v>#DIV/0!</v>
      </c>
      <c r="S70" s="84" t="e">
        <v>#DIV/0!</v>
      </c>
      <c r="T70" s="52"/>
      <c r="U70" s="52"/>
      <c r="V70" s="29"/>
      <c r="W70" s="29"/>
      <c r="X70" s="84" t="e">
        <v>#DIV/0!</v>
      </c>
      <c r="Y70" s="84" t="e">
        <v>#DIV/0!</v>
      </c>
      <c r="Z70" s="52"/>
      <c r="AA70" s="52"/>
      <c r="AB70" s="29"/>
      <c r="AC70" s="29"/>
      <c r="AD70" s="84" t="e">
        <v>#DIV/0!</v>
      </c>
      <c r="AE70" s="84" t="e">
        <v>#DIV/0!</v>
      </c>
    </row>
    <row r="71" spans="1:38" x14ac:dyDescent="0.35">
      <c r="A71" s="29" t="s">
        <v>8</v>
      </c>
      <c r="B71" s="52"/>
      <c r="C71" s="52"/>
      <c r="D71" s="29"/>
      <c r="E71" s="29"/>
      <c r="F71" s="84" t="e">
        <v>#DIV/0!</v>
      </c>
      <c r="G71" s="84" t="e">
        <v>#DIV/0!</v>
      </c>
      <c r="H71" s="52"/>
      <c r="I71" s="52"/>
      <c r="J71" s="29"/>
      <c r="K71" s="29"/>
      <c r="L71" s="84" t="e">
        <v>#DIV/0!</v>
      </c>
      <c r="M71" s="84" t="e">
        <v>#DIV/0!</v>
      </c>
      <c r="N71" s="52"/>
      <c r="O71" s="52"/>
      <c r="P71" s="29"/>
      <c r="Q71" s="29"/>
      <c r="R71" s="84" t="e">
        <v>#DIV/0!</v>
      </c>
      <c r="S71" s="84" t="e">
        <v>#DIV/0!</v>
      </c>
      <c r="T71" s="52"/>
      <c r="U71" s="52"/>
      <c r="V71" s="29"/>
      <c r="W71" s="29"/>
      <c r="X71" s="84" t="e">
        <v>#DIV/0!</v>
      </c>
      <c r="Y71" s="84" t="e">
        <v>#DIV/0!</v>
      </c>
      <c r="Z71" s="52"/>
      <c r="AA71" s="52"/>
      <c r="AB71" s="29">
        <v>3208</v>
      </c>
      <c r="AC71" s="29"/>
      <c r="AD71" s="84">
        <v>1</v>
      </c>
      <c r="AE71" s="84">
        <v>0</v>
      </c>
    </row>
    <row r="72" spans="1:38" s="58" customFormat="1" x14ac:dyDescent="0.35">
      <c r="A72" s="34" t="s">
        <v>36</v>
      </c>
      <c r="B72" s="52"/>
      <c r="C72" s="52"/>
      <c r="D72" s="54">
        <v>151</v>
      </c>
      <c r="E72" s="29">
        <v>2</v>
      </c>
      <c r="F72" s="84">
        <v>0.98230088495575218</v>
      </c>
      <c r="G72" s="84">
        <v>1.7699115044247787E-2</v>
      </c>
      <c r="H72" s="52"/>
      <c r="I72" s="52"/>
      <c r="J72" s="29">
        <v>67</v>
      </c>
      <c r="K72" s="29"/>
      <c r="L72" s="84">
        <v>1</v>
      </c>
      <c r="M72" s="84">
        <v>0</v>
      </c>
      <c r="N72" s="52"/>
      <c r="O72" s="52"/>
      <c r="P72" s="29"/>
      <c r="Q72" s="29"/>
      <c r="R72" s="84" t="e">
        <v>#DIV/0!</v>
      </c>
      <c r="S72" s="84" t="e">
        <v>#DIV/0!</v>
      </c>
      <c r="T72" s="52"/>
      <c r="U72" s="52"/>
      <c r="V72" s="29"/>
      <c r="W72" s="29"/>
      <c r="X72" s="84" t="e">
        <v>#DIV/0!</v>
      </c>
      <c r="Y72" s="84" t="e">
        <v>#DIV/0!</v>
      </c>
      <c r="Z72" s="52"/>
      <c r="AA72" s="52"/>
      <c r="AB72" s="29"/>
      <c r="AC72" s="29"/>
      <c r="AD72" s="84" t="e">
        <v>#DIV/0!</v>
      </c>
      <c r="AE72" s="84" t="e">
        <v>#DIV/0!</v>
      </c>
    </row>
    <row r="73" spans="1:38" s="11" customFormat="1" x14ac:dyDescent="0.35">
      <c r="B73" s="251"/>
      <c r="C73" s="251"/>
      <c r="D73" s="58">
        <v>357</v>
      </c>
      <c r="E73" s="58">
        <v>154</v>
      </c>
      <c r="F73" s="91"/>
      <c r="G73" s="91"/>
      <c r="H73" s="251"/>
      <c r="I73" s="251"/>
      <c r="J73" s="58">
        <v>121</v>
      </c>
      <c r="K73" s="58">
        <v>1214</v>
      </c>
      <c r="L73" s="91"/>
      <c r="M73" s="91"/>
      <c r="N73" s="251"/>
      <c r="O73" s="251"/>
      <c r="P73" s="58">
        <v>5361</v>
      </c>
      <c r="Q73" s="58">
        <v>689</v>
      </c>
      <c r="V73" s="58">
        <v>41081</v>
      </c>
      <c r="W73" s="58">
        <v>5125</v>
      </c>
      <c r="AB73" s="58">
        <v>11908</v>
      </c>
      <c r="AC73" s="58">
        <v>1045</v>
      </c>
    </row>
    <row r="74" spans="1:38" s="11" customFormat="1" x14ac:dyDescent="0.35">
      <c r="D74" s="94">
        <v>0.69863013698630139</v>
      </c>
      <c r="E74" s="94">
        <v>0.30136986301369861</v>
      </c>
      <c r="J74" s="94">
        <v>9.0636704119850184E-2</v>
      </c>
      <c r="K74" s="94">
        <v>0.90936329588014986</v>
      </c>
      <c r="P74" s="94">
        <v>0.8861157024793388</v>
      </c>
      <c r="Q74" s="94">
        <v>0.11388429752066116</v>
      </c>
      <c r="V74" s="94">
        <v>0.88908366878760337</v>
      </c>
      <c r="W74" s="94">
        <v>0.11091633121239666</v>
      </c>
      <c r="AB74" s="94">
        <v>0.9193237087933297</v>
      </c>
      <c r="AC74" s="94">
        <v>8.0676291206670275E-2</v>
      </c>
    </row>
    <row r="76" spans="1:38" ht="41" customHeight="1" x14ac:dyDescent="0.35">
      <c r="A76" s="70" t="s">
        <v>51</v>
      </c>
      <c r="B76" s="71" t="s">
        <v>61</v>
      </c>
      <c r="C76" s="71"/>
      <c r="D76" s="71"/>
      <c r="E76" s="71"/>
      <c r="F76" s="71"/>
      <c r="G76" s="71"/>
      <c r="H76" s="249"/>
      <c r="I76" s="249"/>
      <c r="J76" s="249"/>
      <c r="K76" s="249"/>
      <c r="L76" s="249"/>
      <c r="M76" s="249"/>
      <c r="N76" s="249"/>
      <c r="O76" s="249"/>
    </row>
    <row r="77" spans="1:38" ht="15" customHeight="1" x14ac:dyDescent="0.35">
      <c r="B77" s="58"/>
      <c r="C77" s="58"/>
      <c r="D77" s="58"/>
      <c r="E77" s="58"/>
      <c r="F77" s="58"/>
      <c r="G77" s="58"/>
      <c r="H77" s="250"/>
      <c r="I77" s="250"/>
      <c r="J77" s="250"/>
      <c r="K77" s="250"/>
      <c r="L77" s="250"/>
      <c r="M77" s="250"/>
      <c r="N77" s="250"/>
      <c r="O77" s="250"/>
    </row>
    <row r="78" spans="1:38" ht="58" x14ac:dyDescent="0.35">
      <c r="B78" s="85" t="s">
        <v>0</v>
      </c>
      <c r="C78" s="85" t="s">
        <v>1</v>
      </c>
      <c r="D78" s="85" t="s">
        <v>33</v>
      </c>
      <c r="E78" s="85" t="s">
        <v>34</v>
      </c>
      <c r="F78" s="85"/>
      <c r="G78" s="85"/>
      <c r="H78" s="85" t="s">
        <v>35</v>
      </c>
      <c r="J78" s="101"/>
      <c r="K78" s="103" t="s">
        <v>0</v>
      </c>
      <c r="L78" s="103" t="s">
        <v>1</v>
      </c>
      <c r="M78" s="103" t="s">
        <v>33</v>
      </c>
      <c r="N78" s="103" t="s">
        <v>34</v>
      </c>
      <c r="O78" s="103"/>
      <c r="P78" s="103"/>
      <c r="Q78" s="103" t="s">
        <v>35</v>
      </c>
    </row>
    <row r="79" spans="1:38" s="81" customFormat="1" x14ac:dyDescent="0.35">
      <c r="A79" s="79" t="s">
        <v>40</v>
      </c>
      <c r="B79" s="80">
        <v>0.39200000000000002</v>
      </c>
      <c r="C79" s="80">
        <v>0.32</v>
      </c>
      <c r="D79" s="80">
        <v>0.41099999999999998</v>
      </c>
      <c r="E79" s="80">
        <v>0.34399999999999997</v>
      </c>
      <c r="F79" s="80"/>
      <c r="G79" s="80"/>
      <c r="H79" s="80">
        <v>0.14099999999999999</v>
      </c>
      <c r="J79" s="79" t="s">
        <v>40</v>
      </c>
      <c r="K79" s="114">
        <f>B79*$D$62</f>
        <v>191.29600000000002</v>
      </c>
      <c r="L79" s="114">
        <f>B79*$J$62</f>
        <v>63.112000000000002</v>
      </c>
      <c r="M79" s="114">
        <f>D79*$P$62</f>
        <v>605.40300000000002</v>
      </c>
      <c r="N79" s="114">
        <f>E79*$V$62</f>
        <v>1972.1519999999998</v>
      </c>
      <c r="O79" s="114"/>
      <c r="P79" s="114"/>
      <c r="Q79" s="114">
        <f>H79*$AB$62</f>
        <v>658.04699999999991</v>
      </c>
    </row>
    <row r="80" spans="1:38" s="81" customFormat="1" ht="29" x14ac:dyDescent="0.35">
      <c r="A80" s="79" t="s">
        <v>41</v>
      </c>
      <c r="B80" s="80">
        <v>0.115</v>
      </c>
      <c r="C80" s="80">
        <v>0.08</v>
      </c>
      <c r="D80" s="80">
        <v>4.9000000000000002E-2</v>
      </c>
      <c r="E80" s="80">
        <v>1.4E-2</v>
      </c>
      <c r="F80" s="80"/>
      <c r="G80" s="80"/>
      <c r="H80" s="80">
        <v>0.13300000000000001</v>
      </c>
      <c r="J80" s="79" t="s">
        <v>41</v>
      </c>
      <c r="K80" s="114">
        <f t="shared" ref="K80:K81" si="14">B80*$D$62</f>
        <v>56.120000000000005</v>
      </c>
      <c r="L80" s="114">
        <f t="shared" ref="L80:L81" si="15">B80*$J$62</f>
        <v>18.515000000000001</v>
      </c>
      <c r="M80" s="114">
        <f t="shared" ref="M80:M81" si="16">D80*$P$62</f>
        <v>72.177000000000007</v>
      </c>
      <c r="N80" s="114">
        <f t="shared" ref="N80:N81" si="17">E80*$V$62</f>
        <v>80.262</v>
      </c>
      <c r="O80" s="114"/>
      <c r="P80" s="114"/>
      <c r="Q80" s="114">
        <f t="shared" ref="Q80:Q81" si="18">H80*$AB$62</f>
        <v>620.71100000000001</v>
      </c>
    </row>
    <row r="81" spans="1:17" s="81" customFormat="1" ht="29" x14ac:dyDescent="0.35">
      <c r="A81" s="79" t="s">
        <v>42</v>
      </c>
      <c r="B81" s="80">
        <v>0.49199999999999999</v>
      </c>
      <c r="C81" s="80">
        <v>0.59799999999999998</v>
      </c>
      <c r="D81" s="80">
        <v>0.53800000000000003</v>
      </c>
      <c r="E81" s="80">
        <v>0.64100000000000001</v>
      </c>
      <c r="F81" s="80"/>
      <c r="G81" s="80"/>
      <c r="H81" s="80">
        <v>0.72499999999999998</v>
      </c>
      <c r="J81" s="79" t="s">
        <v>42</v>
      </c>
      <c r="K81" s="114">
        <f t="shared" si="14"/>
        <v>240.096</v>
      </c>
      <c r="L81" s="114">
        <f t="shared" si="15"/>
        <v>79.212000000000003</v>
      </c>
      <c r="M81" s="114">
        <f t="shared" si="16"/>
        <v>792.47400000000005</v>
      </c>
      <c r="N81" s="114">
        <f t="shared" si="17"/>
        <v>3674.8530000000001</v>
      </c>
      <c r="O81" s="114"/>
      <c r="P81" s="114"/>
      <c r="Q81" s="114">
        <f t="shared" si="18"/>
        <v>3383.5749999999998</v>
      </c>
    </row>
    <row r="82" spans="1:17" ht="53" customHeight="1" x14ac:dyDescent="0.35">
      <c r="A82" s="70" t="s">
        <v>51</v>
      </c>
      <c r="B82" s="268" t="s">
        <v>62</v>
      </c>
      <c r="C82" s="268"/>
      <c r="D82" s="268"/>
      <c r="E82" s="268"/>
      <c r="F82" s="268"/>
      <c r="G82" s="268"/>
      <c r="H82" s="268"/>
      <c r="I82" s="268"/>
      <c r="J82" s="268"/>
      <c r="K82" s="268"/>
      <c r="L82" s="268"/>
      <c r="M82" s="268"/>
      <c r="N82" s="268"/>
      <c r="O82" s="268"/>
      <c r="P82" s="268"/>
    </row>
    <row r="83" spans="1:17" x14ac:dyDescent="0.35">
      <c r="B83" s="247" t="s">
        <v>44</v>
      </c>
      <c r="C83" s="248"/>
      <c r="D83" s="248"/>
      <c r="E83" s="269" t="s">
        <v>55</v>
      </c>
      <c r="F83" s="270"/>
      <c r="G83" s="270"/>
      <c r="H83" s="247" t="s">
        <v>56</v>
      </c>
      <c r="I83" s="248"/>
      <c r="J83" s="248"/>
      <c r="K83" s="269" t="s">
        <v>3</v>
      </c>
      <c r="L83" s="270"/>
      <c r="M83" s="270"/>
      <c r="N83" s="247" t="s">
        <v>57</v>
      </c>
      <c r="O83" s="248"/>
      <c r="P83" s="248"/>
    </row>
    <row r="84" spans="1:17" s="11" customFormat="1" x14ac:dyDescent="0.35">
      <c r="A84" s="24" t="s">
        <v>39</v>
      </c>
      <c r="B84" s="24" t="s">
        <v>18</v>
      </c>
      <c r="C84" s="24" t="s">
        <v>19</v>
      </c>
      <c r="D84" s="24" t="s">
        <v>20</v>
      </c>
      <c r="E84" s="97" t="s">
        <v>18</v>
      </c>
      <c r="F84" s="97" t="s">
        <v>19</v>
      </c>
      <c r="G84" s="97" t="s">
        <v>20</v>
      </c>
      <c r="H84" s="24" t="s">
        <v>18</v>
      </c>
      <c r="I84" s="24" t="s">
        <v>19</v>
      </c>
      <c r="J84" s="24" t="s">
        <v>20</v>
      </c>
      <c r="K84" s="97" t="s">
        <v>18</v>
      </c>
      <c r="L84" s="97" t="s">
        <v>19</v>
      </c>
      <c r="M84" s="97" t="s">
        <v>20</v>
      </c>
      <c r="N84" s="24" t="s">
        <v>18</v>
      </c>
      <c r="O84" s="24" t="s">
        <v>19</v>
      </c>
      <c r="P84" s="24" t="s">
        <v>20</v>
      </c>
    </row>
    <row r="85" spans="1:17" x14ac:dyDescent="0.35">
      <c r="A85" s="29" t="s">
        <v>5</v>
      </c>
      <c r="B85" s="96">
        <v>24.751999999999999</v>
      </c>
      <c r="C85" s="96">
        <v>2.3919999999999999</v>
      </c>
      <c r="D85" s="96">
        <v>76.751999999999995</v>
      </c>
      <c r="E85" s="98">
        <v>16.548000000000002</v>
      </c>
      <c r="F85" s="98">
        <v>1.008</v>
      </c>
      <c r="G85" s="98">
        <v>66.36</v>
      </c>
      <c r="H85" s="96">
        <v>605.40300000000002</v>
      </c>
      <c r="I85" s="96">
        <v>72.177000000000007</v>
      </c>
      <c r="J85" s="96">
        <v>792.47400000000005</v>
      </c>
      <c r="K85" s="98">
        <v>1949.22</v>
      </c>
      <c r="L85" s="98">
        <v>80.262</v>
      </c>
      <c r="M85" s="98">
        <v>3697.7850000000003</v>
      </c>
      <c r="N85" s="96">
        <v>509.82000000000005</v>
      </c>
      <c r="O85" s="96">
        <v>628.4849999999999</v>
      </c>
      <c r="P85" s="96">
        <v>3252.3</v>
      </c>
    </row>
    <row r="86" spans="1:17" x14ac:dyDescent="0.35">
      <c r="A86" s="29" t="s">
        <v>6</v>
      </c>
      <c r="B86" s="96">
        <v>0</v>
      </c>
      <c r="C86" s="96">
        <v>0</v>
      </c>
      <c r="D86" s="96">
        <v>0</v>
      </c>
      <c r="E86" s="98">
        <v>0</v>
      </c>
      <c r="F86" s="98">
        <v>0</v>
      </c>
      <c r="G86" s="98">
        <v>0</v>
      </c>
      <c r="H86" s="96">
        <v>0</v>
      </c>
      <c r="I86" s="96">
        <v>0</v>
      </c>
      <c r="J86" s="96">
        <v>0</v>
      </c>
      <c r="K86" s="98">
        <v>0</v>
      </c>
      <c r="L86" s="98">
        <v>0</v>
      </c>
      <c r="M86" s="98">
        <v>0</v>
      </c>
      <c r="N86" s="96">
        <v>0</v>
      </c>
      <c r="O86" s="96">
        <v>0</v>
      </c>
      <c r="P86" s="96">
        <v>0</v>
      </c>
    </row>
    <row r="87" spans="1:17" x14ac:dyDescent="0.35">
      <c r="A87" s="29" t="s">
        <v>7</v>
      </c>
      <c r="B87" s="96">
        <v>46.994999999999997</v>
      </c>
      <c r="C87" s="96">
        <v>38.61</v>
      </c>
      <c r="D87" s="96">
        <v>109.20000000000002</v>
      </c>
      <c r="E87" s="98">
        <v>13.939</v>
      </c>
      <c r="F87" s="98">
        <v>11.129999999999999</v>
      </c>
      <c r="G87" s="98">
        <v>27.878</v>
      </c>
      <c r="H87" s="96">
        <v>0</v>
      </c>
      <c r="I87" s="96">
        <v>0</v>
      </c>
      <c r="J87" s="96">
        <v>0</v>
      </c>
      <c r="K87" s="98">
        <v>0</v>
      </c>
      <c r="L87" s="98">
        <v>0</v>
      </c>
      <c r="M87" s="98">
        <v>0</v>
      </c>
      <c r="N87" s="96">
        <v>0</v>
      </c>
      <c r="O87" s="96">
        <v>0</v>
      </c>
      <c r="P87" s="96">
        <v>0</v>
      </c>
    </row>
    <row r="88" spans="1:17" x14ac:dyDescent="0.35">
      <c r="A88" s="29" t="s">
        <v>8</v>
      </c>
      <c r="B88" s="96">
        <v>0</v>
      </c>
      <c r="C88" s="96">
        <v>0</v>
      </c>
      <c r="D88" s="96">
        <v>0</v>
      </c>
      <c r="E88" s="98">
        <v>0</v>
      </c>
      <c r="F88" s="98">
        <v>0</v>
      </c>
      <c r="G88" s="98">
        <v>0</v>
      </c>
      <c r="H88" s="96">
        <v>0</v>
      </c>
      <c r="I88" s="96">
        <v>0</v>
      </c>
      <c r="J88" s="96">
        <v>0</v>
      </c>
      <c r="K88" s="98">
        <v>0</v>
      </c>
      <c r="L88" s="98">
        <v>0</v>
      </c>
      <c r="M88" s="98">
        <v>0</v>
      </c>
      <c r="N88" s="96">
        <v>63.376000000000005</v>
      </c>
      <c r="O88" s="96">
        <v>25.024000000000001</v>
      </c>
      <c r="P88" s="96">
        <v>183.328</v>
      </c>
    </row>
    <row r="89" spans="1:17" x14ac:dyDescent="0.35">
      <c r="A89" s="29" t="s">
        <v>36</v>
      </c>
      <c r="B89" s="96">
        <v>121.905</v>
      </c>
      <c r="C89" s="96">
        <v>18.144000000000002</v>
      </c>
      <c r="D89" s="96">
        <v>48.762</v>
      </c>
      <c r="E89" s="98">
        <v>21</v>
      </c>
      <c r="F89" s="98">
        <v>0</v>
      </c>
      <c r="G89" s="98">
        <v>3</v>
      </c>
      <c r="H89" s="96">
        <v>0</v>
      </c>
      <c r="I89" s="96">
        <v>0</v>
      </c>
      <c r="J89" s="96">
        <v>0</v>
      </c>
      <c r="K89" s="98">
        <v>0</v>
      </c>
      <c r="L89" s="98">
        <v>0</v>
      </c>
      <c r="M89" s="98">
        <v>0</v>
      </c>
      <c r="N89" s="96">
        <v>0</v>
      </c>
      <c r="O89" s="96">
        <v>0</v>
      </c>
      <c r="P89" s="96">
        <v>0</v>
      </c>
    </row>
    <row r="90" spans="1:17" ht="47.4" customHeight="1" x14ac:dyDescent="0.35">
      <c r="A90" s="70" t="s">
        <v>51</v>
      </c>
      <c r="B90" s="267" t="s">
        <v>63</v>
      </c>
      <c r="C90" s="267"/>
      <c r="D90" s="267"/>
      <c r="E90" s="267"/>
      <c r="F90" s="267"/>
      <c r="G90" s="267"/>
      <c r="H90" s="267"/>
      <c r="I90" s="267"/>
      <c r="J90" s="267"/>
      <c r="K90" s="267"/>
      <c r="L90" s="267"/>
      <c r="M90" s="267"/>
      <c r="N90" s="267"/>
      <c r="O90" s="267"/>
      <c r="P90" s="267"/>
    </row>
    <row r="91" spans="1:17" x14ac:dyDescent="0.35">
      <c r="B91" s="247" t="s">
        <v>44</v>
      </c>
      <c r="C91" s="248"/>
      <c r="D91" s="248"/>
      <c r="E91" s="269" t="s">
        <v>55</v>
      </c>
      <c r="F91" s="270"/>
      <c r="G91" s="270"/>
      <c r="H91" s="247" t="s">
        <v>56</v>
      </c>
      <c r="I91" s="248"/>
      <c r="J91" s="248"/>
      <c r="K91" s="269" t="s">
        <v>3</v>
      </c>
      <c r="L91" s="270"/>
      <c r="M91" s="270"/>
      <c r="N91" s="247" t="s">
        <v>57</v>
      </c>
      <c r="O91" s="248"/>
      <c r="P91" s="248"/>
    </row>
    <row r="92" spans="1:17" s="11" customFormat="1" x14ac:dyDescent="0.35">
      <c r="A92" s="24" t="s">
        <v>39</v>
      </c>
      <c r="B92" s="24" t="s">
        <v>18</v>
      </c>
      <c r="C92" s="24" t="s">
        <v>19</v>
      </c>
      <c r="D92" s="24" t="s">
        <v>20</v>
      </c>
      <c r="E92" s="97" t="s">
        <v>18</v>
      </c>
      <c r="F92" s="97" t="s">
        <v>19</v>
      </c>
      <c r="G92" s="97" t="s">
        <v>20</v>
      </c>
      <c r="H92" s="24" t="s">
        <v>18</v>
      </c>
      <c r="I92" s="24" t="s">
        <v>19</v>
      </c>
      <c r="J92" s="24" t="s">
        <v>20</v>
      </c>
      <c r="K92" s="97" t="s">
        <v>18</v>
      </c>
      <c r="L92" s="97" t="s">
        <v>19</v>
      </c>
      <c r="M92" s="97" t="s">
        <v>20</v>
      </c>
      <c r="N92" s="24" t="s">
        <v>18</v>
      </c>
      <c r="O92" s="24" t="s">
        <v>19</v>
      </c>
      <c r="P92" s="24" t="s">
        <v>20</v>
      </c>
    </row>
    <row r="93" spans="1:17" x14ac:dyDescent="0.35">
      <c r="A93" s="29" t="s">
        <v>5</v>
      </c>
      <c r="B93" s="99">
        <v>0.23799999999999999</v>
      </c>
      <c r="C93" s="99">
        <v>2.3E-2</v>
      </c>
      <c r="D93" s="99">
        <v>0.73799999999999999</v>
      </c>
      <c r="E93" s="100">
        <v>0.19700000000000001</v>
      </c>
      <c r="F93" s="100">
        <v>1.2E-2</v>
      </c>
      <c r="G93" s="100">
        <v>0.79</v>
      </c>
      <c r="H93" s="99">
        <v>0.41099999999999998</v>
      </c>
      <c r="I93" s="99">
        <v>4.9000000000000002E-2</v>
      </c>
      <c r="J93" s="99">
        <v>0.53800000000000003</v>
      </c>
      <c r="K93" s="100">
        <v>0.34</v>
      </c>
      <c r="L93" s="100">
        <v>1.4E-2</v>
      </c>
      <c r="M93" s="100">
        <v>0.64500000000000002</v>
      </c>
      <c r="N93" s="99">
        <v>0.11600000000000001</v>
      </c>
      <c r="O93" s="99">
        <v>0.14299999999999999</v>
      </c>
      <c r="P93" s="99">
        <v>0.74</v>
      </c>
    </row>
    <row r="94" spans="1:17" x14ac:dyDescent="0.35">
      <c r="A94" s="29" t="s">
        <v>6</v>
      </c>
      <c r="B94" s="99"/>
      <c r="C94" s="99"/>
      <c r="D94" s="99"/>
      <c r="E94" s="100"/>
      <c r="F94" s="100"/>
      <c r="G94" s="100"/>
      <c r="H94" s="99"/>
      <c r="I94" s="99"/>
      <c r="J94" s="99"/>
      <c r="K94" s="100"/>
      <c r="L94" s="100"/>
      <c r="M94" s="100"/>
      <c r="N94" s="99"/>
      <c r="O94" s="99"/>
      <c r="P94" s="99"/>
    </row>
    <row r="95" spans="1:17" x14ac:dyDescent="0.35">
      <c r="A95" s="29" t="s">
        <v>7</v>
      </c>
      <c r="B95" s="99">
        <v>0.24099999999999999</v>
      </c>
      <c r="C95" s="99">
        <v>0.19800000000000001</v>
      </c>
      <c r="D95" s="99">
        <v>0.56000000000000005</v>
      </c>
      <c r="E95" s="100">
        <v>0.26300000000000001</v>
      </c>
      <c r="F95" s="100">
        <v>0.21</v>
      </c>
      <c r="G95" s="100">
        <v>0.52600000000000002</v>
      </c>
      <c r="H95" s="99"/>
      <c r="I95" s="99"/>
      <c r="J95" s="99"/>
      <c r="K95" s="100"/>
      <c r="L95" s="100"/>
      <c r="M95" s="100"/>
      <c r="N95" s="99"/>
      <c r="O95" s="99"/>
      <c r="P95" s="99"/>
    </row>
    <row r="96" spans="1:17" x14ac:dyDescent="0.35">
      <c r="A96" s="29" t="s">
        <v>8</v>
      </c>
      <c r="B96" s="99"/>
      <c r="C96" s="99"/>
      <c r="D96" s="99"/>
      <c r="E96" s="100"/>
      <c r="F96" s="100"/>
      <c r="G96" s="100"/>
      <c r="H96" s="99"/>
      <c r="I96" s="99"/>
      <c r="J96" s="99"/>
      <c r="K96" s="100"/>
      <c r="L96" s="100"/>
      <c r="M96" s="100"/>
      <c r="N96" s="99">
        <v>0.23300000000000001</v>
      </c>
      <c r="O96" s="99">
        <v>9.1999999999999998E-2</v>
      </c>
      <c r="P96" s="99">
        <v>0.67400000000000004</v>
      </c>
    </row>
    <row r="97" spans="1:16" x14ac:dyDescent="0.35">
      <c r="A97" s="29" t="s">
        <v>36</v>
      </c>
      <c r="B97" s="99">
        <v>0.64500000000000002</v>
      </c>
      <c r="C97" s="99">
        <v>9.6000000000000002E-2</v>
      </c>
      <c r="D97" s="99">
        <v>0.25800000000000001</v>
      </c>
      <c r="E97" s="100">
        <v>0.875</v>
      </c>
      <c r="F97" s="100"/>
      <c r="G97" s="100">
        <v>0.125</v>
      </c>
      <c r="H97" s="99"/>
      <c r="I97" s="99"/>
      <c r="J97" s="99"/>
      <c r="K97" s="100"/>
      <c r="L97" s="100"/>
      <c r="M97" s="100"/>
      <c r="N97" s="99"/>
      <c r="O97" s="99"/>
      <c r="P97" s="99"/>
    </row>
    <row r="101" spans="1:16" x14ac:dyDescent="0.35">
      <c r="A101" s="31" t="s">
        <v>39</v>
      </c>
      <c r="B101" s="31" t="s">
        <v>24</v>
      </c>
      <c r="C101" s="31" t="s">
        <v>25</v>
      </c>
      <c r="D101" s="31"/>
      <c r="E101" s="31"/>
      <c r="F101" s="101" t="s">
        <v>39</v>
      </c>
      <c r="G101" s="101" t="s">
        <v>40</v>
      </c>
      <c r="H101" s="101" t="s">
        <v>41</v>
      </c>
      <c r="I101" s="101" t="s">
        <v>42</v>
      </c>
    </row>
    <row r="102" spans="1:16" x14ac:dyDescent="0.35">
      <c r="A102" s="31" t="s">
        <v>5</v>
      </c>
      <c r="B102" s="31">
        <v>6156</v>
      </c>
      <c r="C102" s="31">
        <v>5633</v>
      </c>
      <c r="D102" s="116">
        <f>SUM(B102:C102)</f>
        <v>11789</v>
      </c>
      <c r="E102" s="105"/>
      <c r="F102" s="101" t="s">
        <v>5</v>
      </c>
      <c r="G102" s="117">
        <v>0.27</v>
      </c>
      <c r="H102" s="117">
        <v>6.8000000000000005E-2</v>
      </c>
      <c r="I102" s="117">
        <v>0.66200000000000003</v>
      </c>
      <c r="K102" s="115">
        <f>G102*$D102</f>
        <v>3183.03</v>
      </c>
      <c r="L102" s="115">
        <f t="shared" ref="L102:M102" si="19">H102*$D102</f>
        <v>801.65200000000004</v>
      </c>
      <c r="M102" s="115">
        <f t="shared" si="19"/>
        <v>7804.3180000000002</v>
      </c>
    </row>
    <row r="103" spans="1:16" x14ac:dyDescent="0.35">
      <c r="A103" s="31" t="s">
        <v>7</v>
      </c>
      <c r="B103" s="31">
        <v>247</v>
      </c>
      <c r="C103" s="31">
        <v>1</v>
      </c>
      <c r="D103" s="116">
        <f t="shared" ref="D103:D106" si="20">SUM(B103:C103)</f>
        <v>248</v>
      </c>
      <c r="E103" s="105"/>
      <c r="F103" s="101" t="s">
        <v>7</v>
      </c>
      <c r="G103" s="117">
        <v>0.23599999999999999</v>
      </c>
      <c r="H103" s="117">
        <v>0.219</v>
      </c>
      <c r="I103" s="117">
        <v>0.54500000000000004</v>
      </c>
      <c r="K103" s="115">
        <f t="shared" ref="K103:K106" si="21">G103*$D103</f>
        <v>58.527999999999999</v>
      </c>
      <c r="L103" s="115">
        <f t="shared" ref="L103:L106" si="22">H103*$D103</f>
        <v>54.311999999999998</v>
      </c>
      <c r="M103" s="115">
        <f t="shared" ref="M103:M106" si="23">I103*$D103</f>
        <v>135.16</v>
      </c>
    </row>
    <row r="104" spans="1:16" x14ac:dyDescent="0.35">
      <c r="A104" s="31" t="s">
        <v>6</v>
      </c>
      <c r="B104" s="28">
        <v>0</v>
      </c>
      <c r="E104" s="105"/>
      <c r="F104" s="101" t="s">
        <v>6</v>
      </c>
      <c r="G104" s="117">
        <v>0</v>
      </c>
      <c r="H104" s="117">
        <v>0</v>
      </c>
      <c r="I104" s="117">
        <v>0</v>
      </c>
      <c r="K104" s="115">
        <f t="shared" si="21"/>
        <v>0</v>
      </c>
      <c r="L104" s="115">
        <f t="shared" si="22"/>
        <v>0</v>
      </c>
      <c r="M104" s="115">
        <f t="shared" si="23"/>
        <v>0</v>
      </c>
    </row>
    <row r="105" spans="1:16" x14ac:dyDescent="0.35">
      <c r="A105" s="31" t="s">
        <v>36</v>
      </c>
      <c r="B105" s="31">
        <v>170</v>
      </c>
      <c r="C105" s="31">
        <v>43</v>
      </c>
      <c r="D105" s="116">
        <f>SUM(B105:C105)</f>
        <v>213</v>
      </c>
      <c r="E105" s="105"/>
      <c r="F105" s="101" t="s">
        <v>8</v>
      </c>
      <c r="G105" s="117">
        <v>0.23300000000000001</v>
      </c>
      <c r="H105" s="117">
        <v>9.1999999999999998E-2</v>
      </c>
      <c r="I105" s="117">
        <v>0.67500000000000004</v>
      </c>
      <c r="K105" s="115">
        <f t="shared" si="21"/>
        <v>49.629000000000005</v>
      </c>
      <c r="L105" s="115">
        <f t="shared" si="22"/>
        <v>19.596</v>
      </c>
      <c r="M105" s="115">
        <f t="shared" si="23"/>
        <v>143.77500000000001</v>
      </c>
    </row>
    <row r="106" spans="1:16" x14ac:dyDescent="0.35">
      <c r="A106" s="31" t="s">
        <v>8</v>
      </c>
      <c r="B106" s="31">
        <v>271</v>
      </c>
      <c r="C106" s="31"/>
      <c r="D106" s="116">
        <f t="shared" si="20"/>
        <v>271</v>
      </c>
      <c r="E106" s="105"/>
      <c r="F106" s="101" t="s">
        <v>36</v>
      </c>
      <c r="G106" s="117">
        <v>0.68200000000000005</v>
      </c>
      <c r="H106" s="117">
        <v>8.1000000000000003E-2</v>
      </c>
      <c r="I106" s="117">
        <v>0.23699999999999999</v>
      </c>
      <c r="K106" s="115">
        <f t="shared" si="21"/>
        <v>184.822</v>
      </c>
      <c r="L106" s="115">
        <f t="shared" si="22"/>
        <v>21.951000000000001</v>
      </c>
      <c r="M106" s="115">
        <f t="shared" si="23"/>
        <v>64.227000000000004</v>
      </c>
    </row>
    <row r="107" spans="1:16" x14ac:dyDescent="0.35">
      <c r="D107" s="11"/>
    </row>
  </sheetData>
  <mergeCells count="72">
    <mergeCell ref="A2:A3"/>
    <mergeCell ref="B2:B3"/>
    <mergeCell ref="C2:D2"/>
    <mergeCell ref="E2:H2"/>
    <mergeCell ref="I2:J2"/>
    <mergeCell ref="E11:H11"/>
    <mergeCell ref="AC19:AD19"/>
    <mergeCell ref="W21:Z21"/>
    <mergeCell ref="AC21:AD21"/>
    <mergeCell ref="U21:V21"/>
    <mergeCell ref="O21:P21"/>
    <mergeCell ref="Q21:T21"/>
    <mergeCell ref="I21:J21"/>
    <mergeCell ref="K21:N21"/>
    <mergeCell ref="AE19:AF19"/>
    <mergeCell ref="K2:N2"/>
    <mergeCell ref="AI19:AJ19"/>
    <mergeCell ref="A20:A22"/>
    <mergeCell ref="B20:B22"/>
    <mergeCell ref="C20:H20"/>
    <mergeCell ref="I20:N20"/>
    <mergeCell ref="O20:T20"/>
    <mergeCell ref="U20:Z20"/>
    <mergeCell ref="AA20:AD20"/>
    <mergeCell ref="C21:D21"/>
    <mergeCell ref="E21:H21"/>
    <mergeCell ref="AG19:AH19"/>
    <mergeCell ref="AA21:AB21"/>
    <mergeCell ref="O2:P2"/>
    <mergeCell ref="C11:D11"/>
    <mergeCell ref="A43:P43"/>
    <mergeCell ref="U44:U45"/>
    <mergeCell ref="B53:C53"/>
    <mergeCell ref="D53:E53"/>
    <mergeCell ref="E44:H44"/>
    <mergeCell ref="I44:J44"/>
    <mergeCell ref="K44:N44"/>
    <mergeCell ref="A44:A45"/>
    <mergeCell ref="C44:D44"/>
    <mergeCell ref="H54:K54"/>
    <mergeCell ref="N54:Q54"/>
    <mergeCell ref="T54:W54"/>
    <mergeCell ref="Q44:T44"/>
    <mergeCell ref="O44:P44"/>
    <mergeCell ref="H77:J77"/>
    <mergeCell ref="K77:O77"/>
    <mergeCell ref="Z54:AC54"/>
    <mergeCell ref="D65:E65"/>
    <mergeCell ref="H65:I65"/>
    <mergeCell ref="B66:E66"/>
    <mergeCell ref="H66:K66"/>
    <mergeCell ref="N66:Q66"/>
    <mergeCell ref="T66:W66"/>
    <mergeCell ref="Z66:AC66"/>
    <mergeCell ref="B73:C73"/>
    <mergeCell ref="H73:I73"/>
    <mergeCell ref="N73:O73"/>
    <mergeCell ref="H76:J76"/>
    <mergeCell ref="K76:O76"/>
    <mergeCell ref="B54:E54"/>
    <mergeCell ref="B91:D91"/>
    <mergeCell ref="E91:G91"/>
    <mergeCell ref="H91:J91"/>
    <mergeCell ref="K91:M91"/>
    <mergeCell ref="N91:P91"/>
    <mergeCell ref="B90:P90"/>
    <mergeCell ref="B82:P82"/>
    <mergeCell ref="B83:D83"/>
    <mergeCell ref="E83:G83"/>
    <mergeCell ref="H83:J83"/>
    <mergeCell ref="K83:M83"/>
    <mergeCell ref="N83:P83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Tracy</vt:lpstr>
      <vt:lpstr>Tien</vt:lpstr>
      <vt:lpstr>Dung</vt:lpstr>
      <vt:lpstr>NOV_DONE</vt:lpstr>
      <vt:lpstr>OCT_EDITTING</vt:lpstr>
      <vt:lpstr>SEP</vt:lpstr>
      <vt:lpstr>AUG</vt:lpstr>
      <vt:lpstr>JULY</vt:lpstr>
      <vt:lpstr>Dung (2)</vt:lpstr>
      <vt:lpstr>Sentiment kênh</vt:lpstr>
      <vt:lpstr>Sentiment platform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UX330U</dc:creator>
  <cp:lastModifiedBy>duongthiphuongdung</cp:lastModifiedBy>
  <dcterms:created xsi:type="dcterms:W3CDTF">2018-12-03T06:58:11Z</dcterms:created>
  <dcterms:modified xsi:type="dcterms:W3CDTF">2018-12-09T18:31:35Z</dcterms:modified>
</cp:coreProperties>
</file>