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phamlamduyanh/Downloads/"/>
    </mc:Choice>
  </mc:AlternateContent>
  <bookViews>
    <workbookView xWindow="-200" yWindow="460" windowWidth="25600" windowHeight="14200"/>
  </bookViews>
  <sheets>
    <sheet name="Social Listening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K39" i="1"/>
  <c r="K18" i="1"/>
  <c r="K19" i="1"/>
  <c r="K20" i="1"/>
  <c r="K28" i="1"/>
  <c r="K22" i="1"/>
  <c r="K23" i="1"/>
  <c r="K24" i="1"/>
  <c r="K35" i="1"/>
  <c r="K26" i="1"/>
  <c r="K27" i="1"/>
  <c r="K29" i="1"/>
  <c r="K31" i="1"/>
  <c r="K33" i="1"/>
  <c r="K16" i="1"/>
  <c r="K40" i="1"/>
  <c r="K37" i="1"/>
  <c r="K38" i="1"/>
  <c r="K42" i="1"/>
  <c r="K43" i="1"/>
  <c r="K36" i="1"/>
  <c r="K15" i="1"/>
  <c r="K14" i="1"/>
  <c r="K44" i="1"/>
  <c r="K45" i="1"/>
  <c r="K46" i="1"/>
  <c r="K47" i="1"/>
  <c r="K48" i="1"/>
</calcChain>
</file>

<file path=xl/sharedStrings.xml><?xml version="1.0" encoding="utf-8"?>
<sst xmlns="http://schemas.openxmlformats.org/spreadsheetml/2006/main" count="74" uniqueCount="58">
  <si>
    <t>Date</t>
  </si>
  <si>
    <t>PIC</t>
  </si>
  <si>
    <t>Phone Number</t>
  </si>
  <si>
    <t>Client</t>
  </si>
  <si>
    <t>Address</t>
  </si>
  <si>
    <t>Ms. Daisy</t>
  </si>
  <si>
    <t>STT</t>
  </si>
  <si>
    <t>post</t>
  </si>
  <si>
    <t>01689974024</t>
  </si>
  <si>
    <t>like</t>
  </si>
  <si>
    <t>follow</t>
  </si>
  <si>
    <t>view</t>
  </si>
  <si>
    <t>SUB (1) + (2)</t>
  </si>
  <si>
    <t>VAT (10%)</t>
  </si>
  <si>
    <t>ELASTINE VIET NAM</t>
  </si>
  <si>
    <t>DETAIL</t>
  </si>
  <si>
    <t>CPU (USD)</t>
  </si>
  <si>
    <t>QUANTITY</t>
  </si>
  <si>
    <t>TOTAL (USD)</t>
  </si>
  <si>
    <t xml:space="preserve">CREATING PLAN - STRATEGY FOR ELASTINE VIET NAM </t>
  </si>
  <si>
    <t xml:space="preserve">Creating plan - marketing stratety for some channels of Elastine Viet Nam in 6 months. </t>
  </si>
  <si>
    <t>package</t>
  </si>
  <si>
    <t>Creating new Facebook Page for Elastine Viet Nam</t>
  </si>
  <si>
    <t>Creating new Instagram account for Elastine Viet Nam</t>
  </si>
  <si>
    <t>Creating new Youtube channel for Elastine Viet Nam</t>
  </si>
  <si>
    <t>Creating fees</t>
  </si>
  <si>
    <t>Writting fees</t>
  </si>
  <si>
    <t xml:space="preserve">Writting for Facebook page's posts (48 posts - 2 posts/week) </t>
  </si>
  <si>
    <t>Writting (adapt from Facebook Page content) for Instagram account (24 posts - 1 post/week)</t>
  </si>
  <si>
    <t>Writting (adapt from Facebook Page content) for Youtube channel (6 posts - 1 post/month)</t>
  </si>
  <si>
    <t>Creative fees</t>
  </si>
  <si>
    <t>Design photo post (single photo, photo album) (15 posts)</t>
  </si>
  <si>
    <t>Design GIF photo (15 posts)</t>
  </si>
  <si>
    <t>Editting short videos 5 - 10s (10 posts)</t>
  </si>
  <si>
    <t>Design new types media of Facebook page (Carousel, Photo 360, canvas, ...) (8 posts)</t>
  </si>
  <si>
    <t>Management fees</t>
  </si>
  <si>
    <t>UNIT</t>
  </si>
  <si>
    <t>Managing Facebook Page, Instagram account, Youtube channel (posting articles, answering comments, answering inbox) 3h/day - 70h/month</t>
  </si>
  <si>
    <t>month</t>
  </si>
  <si>
    <t>Shooting fee (only photo) for team (photographer, make-up, stylist, …)</t>
  </si>
  <si>
    <t>Influencer fees</t>
  </si>
  <si>
    <t>MEDIA</t>
  </si>
  <si>
    <t>enagegment</t>
  </si>
  <si>
    <t>Fan Like for Facebook Page Elastine Viet Nam</t>
  </si>
  <si>
    <t>Fan follow for Instagram account Elastine Viet Nam</t>
  </si>
  <si>
    <t>Engagements on Instagram account Elastine Viet Nam</t>
  </si>
  <si>
    <t>View for video on Youtube - 10.000 view/clip</t>
  </si>
  <si>
    <t>Report monthly</t>
  </si>
  <si>
    <t>report</t>
  </si>
  <si>
    <t>TOTAL</t>
  </si>
  <si>
    <t>TOTAL ALL</t>
  </si>
  <si>
    <t>AGENCY FEE (12%)</t>
  </si>
  <si>
    <t>QUOTATION OF MARKETING STRATEGY FOR ELASTINE VIET NAM</t>
  </si>
  <si>
    <t>CREATING CONTENT FOR ELASTINE VIET NAM</t>
  </si>
  <si>
    <t xml:space="preserve">Influencer fees (6.000 USD estimated) SOW of influencer are:
- Shooting photos with products - 1 concept for each type of product (combined BTS video and short video in shooting procress, acting for some short GIF (3s - 5s, don't shoot for TVC)
- Using photo of KOL in 6 months for advertising </t>
  </si>
  <si>
    <t xml:space="preserve">Forum media fee </t>
  </si>
  <si>
    <t xml:space="preserve">Influencers fee for Key Hook (post) 
Key hook 1 - 6 posts 
Key hook 2 - 3 posts 
Key hook 3 - 6 posts </t>
  </si>
  <si>
    <t>Engagements on Facebook Page Elastine Viet Nam (like, comment, share, video view) - Avg 600 engagements/post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</si>
</sst>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[$-409]mmmm\ d\,\ yyyy;@"/>
    <numFmt numFmtId="167" formatCode="_-* #,##0\ _₫_-;\-* #,##0\ _₫_-;_-* &quot;-&quot;??\ _₫_-;_-@_-"/>
  </numFmts>
  <fonts count="1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Arial"/>
      <family val="2"/>
    </font>
    <font>
      <sz val="11"/>
      <color rgb="FFCB3A27"/>
      <name val="Arial"/>
      <family val="2"/>
    </font>
    <font>
      <b/>
      <sz val="18"/>
      <color rgb="FFCB3A27"/>
      <name val="Arial"/>
      <family val="2"/>
    </font>
    <font>
      <b/>
      <sz val="11"/>
      <color theme="1"/>
      <name val="Arial"/>
      <family val="2"/>
    </font>
    <font>
      <sz val="11"/>
      <color rgb="FF3067F0"/>
      <name val="Arial"/>
      <family val="2"/>
    </font>
    <font>
      <b/>
      <sz val="10"/>
      <color theme="1"/>
      <name val="Arial"/>
      <family val="2"/>
    </font>
    <font>
      <b/>
      <sz val="11"/>
      <color rgb="FF3067F0"/>
      <name val="Arial"/>
      <family val="2"/>
    </font>
    <font>
      <sz val="10"/>
      <color theme="1"/>
      <name val="Arial"/>
      <family val="2"/>
    </font>
    <font>
      <sz val="12"/>
      <color rgb="FF3067F0"/>
      <name val="Arial"/>
      <family val="2"/>
    </font>
    <font>
      <b/>
      <sz val="11.5"/>
      <color theme="1"/>
      <name val="Arial"/>
      <family val="2"/>
    </font>
    <font>
      <b/>
      <sz val="12"/>
      <color rgb="FFCB3A27"/>
      <name val="Arial"/>
      <family val="2"/>
    </font>
    <font>
      <sz val="11"/>
      <name val="Arial"/>
      <family val="2"/>
    </font>
    <font>
      <i/>
      <sz val="11.5"/>
      <color theme="1"/>
      <name val="Arial"/>
      <family val="2"/>
    </font>
    <font>
      <b/>
      <sz val="11"/>
      <color rgb="FFC00000"/>
      <name val="Arial"/>
      <family val="2"/>
    </font>
    <font>
      <b/>
      <sz val="18"/>
      <color rgb="FF632816"/>
      <name val="Arial"/>
      <family val="2"/>
    </font>
    <font>
      <b/>
      <i/>
      <sz val="11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11437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7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vertical="center"/>
    </xf>
    <xf numFmtId="167" fontId="4" fillId="0" borderId="0" xfId="1" applyNumberFormat="1" applyFont="1" applyAlignment="1">
      <alignment horizontal="center" vertical="center"/>
    </xf>
    <xf numFmtId="165" fontId="4" fillId="0" borderId="0" xfId="1" applyNumberFormat="1" applyFont="1" applyAlignment="1">
      <alignment horizontal="right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right" vertic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166" fontId="7" fillId="0" borderId="2" xfId="1" applyNumberFormat="1" applyFont="1" applyBorder="1" applyAlignment="1">
      <alignment horizontal="left" vertical="center"/>
    </xf>
    <xf numFmtId="165" fontId="3" fillId="0" borderId="2" xfId="1" applyNumberFormat="1" applyFont="1" applyBorder="1" applyAlignment="1">
      <alignment horizontal="left" vertical="center"/>
    </xf>
    <xf numFmtId="167" fontId="6" fillId="0" borderId="3" xfId="1" applyNumberFormat="1" applyFont="1" applyBorder="1" applyAlignment="1">
      <alignment horizontal="center" vertical="center"/>
    </xf>
    <xf numFmtId="165" fontId="3" fillId="0" borderId="3" xfId="1" quotePrefix="1" applyNumberFormat="1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3" fillId="0" borderId="0" xfId="0" applyFont="1" applyBorder="1"/>
    <xf numFmtId="0" fontId="6" fillId="0" borderId="0" xfId="0" applyFont="1" applyBorder="1"/>
    <xf numFmtId="0" fontId="3" fillId="0" borderId="0" xfId="0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167" fontId="3" fillId="0" borderId="2" xfId="1" applyNumberFormat="1" applyFont="1" applyBorder="1" applyAlignment="1">
      <alignment horizontal="center" vertical="center"/>
    </xf>
    <xf numFmtId="0" fontId="6" fillId="0" borderId="4" xfId="0" applyFont="1" applyBorder="1"/>
    <xf numFmtId="0" fontId="11" fillId="0" borderId="4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167" fontId="3" fillId="0" borderId="4" xfId="1" applyNumberFormat="1" applyFont="1" applyBorder="1" applyAlignment="1">
      <alignment horizontal="center" vertical="center"/>
    </xf>
    <xf numFmtId="165" fontId="3" fillId="0" borderId="4" xfId="1" applyNumberFormat="1" applyFont="1" applyBorder="1" applyAlignment="1">
      <alignment horizontal="right" vertical="center"/>
    </xf>
    <xf numFmtId="167" fontId="3" fillId="0" borderId="0" xfId="1" applyNumberFormat="1" applyFont="1" applyAlignment="1">
      <alignment horizontal="center" vertical="center"/>
    </xf>
    <xf numFmtId="165" fontId="3" fillId="0" borderId="0" xfId="1" applyNumberFormat="1" applyFont="1" applyAlignment="1">
      <alignment horizontal="right" vertical="center"/>
    </xf>
    <xf numFmtId="0" fontId="3" fillId="0" borderId="0" xfId="0" applyFont="1" applyAlignment="1">
      <alignment horizontal="left"/>
    </xf>
    <xf numFmtId="165" fontId="12" fillId="2" borderId="6" xfId="0" applyNumberFormat="1" applyFont="1" applyFill="1" applyBorder="1" applyAlignment="1">
      <alignment vertical="center"/>
    </xf>
    <xf numFmtId="0" fontId="14" fillId="0" borderId="8" xfId="0" applyFont="1" applyBorder="1" applyAlignment="1">
      <alignment horizontal="center" vertical="center" wrapText="1"/>
    </xf>
    <xf numFmtId="167" fontId="14" fillId="0" borderId="8" xfId="1" applyNumberFormat="1" applyFont="1" applyBorder="1" applyAlignment="1">
      <alignment horizontal="center" vertical="center" wrapText="1"/>
    </xf>
    <xf numFmtId="165" fontId="14" fillId="0" borderId="8" xfId="0" applyNumberFormat="1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/>
    </xf>
    <xf numFmtId="167" fontId="3" fillId="0" borderId="8" xfId="1" applyNumberFormat="1" applyFont="1" applyBorder="1" applyAlignment="1">
      <alignment horizontal="center" vertical="center"/>
    </xf>
    <xf numFmtId="165" fontId="3" fillId="0" borderId="8" xfId="1" applyNumberFormat="1" applyFont="1" applyBorder="1" applyAlignment="1">
      <alignment horizontal="right" vertical="center"/>
    </xf>
    <xf numFmtId="3" fontId="3" fillId="0" borderId="8" xfId="0" applyNumberFormat="1" applyFont="1" applyBorder="1" applyAlignment="1">
      <alignment horizontal="center" vertical="center" wrapText="1"/>
    </xf>
    <xf numFmtId="3" fontId="3" fillId="0" borderId="8" xfId="1" applyNumberFormat="1" applyFont="1" applyBorder="1" applyAlignment="1">
      <alignment horizontal="center" vertical="center" wrapText="1"/>
    </xf>
    <xf numFmtId="3" fontId="3" fillId="0" borderId="8" xfId="1" applyNumberFormat="1" applyFont="1" applyBorder="1" applyAlignment="1">
      <alignment horizontal="right" vertical="center"/>
    </xf>
    <xf numFmtId="3" fontId="3" fillId="0" borderId="8" xfId="0" applyNumberFormat="1" applyFont="1" applyBorder="1" applyAlignment="1">
      <alignment horizontal="center" vertical="center"/>
    </xf>
    <xf numFmtId="3" fontId="3" fillId="0" borderId="8" xfId="1" applyNumberFormat="1" applyFont="1" applyBorder="1" applyAlignment="1">
      <alignment horizontal="center" vertical="center"/>
    </xf>
    <xf numFmtId="4" fontId="3" fillId="0" borderId="8" xfId="1" applyNumberFormat="1" applyFont="1" applyBorder="1" applyAlignment="1">
      <alignment horizontal="center" vertical="center"/>
    </xf>
    <xf numFmtId="165" fontId="16" fillId="0" borderId="8" xfId="1" applyNumberFormat="1" applyFont="1" applyBorder="1" applyAlignment="1">
      <alignment horizontal="right" vertical="center"/>
    </xf>
    <xf numFmtId="0" fontId="17" fillId="0" borderId="0" xfId="0" applyFont="1"/>
    <xf numFmtId="0" fontId="18" fillId="3" borderId="8" xfId="0" applyFont="1" applyFill="1" applyBorder="1" applyAlignment="1">
      <alignment horizontal="center" vertical="center"/>
    </xf>
    <xf numFmtId="167" fontId="18" fillId="3" borderId="8" xfId="1" applyNumberFormat="1" applyFont="1" applyFill="1" applyBorder="1" applyAlignment="1">
      <alignment horizontal="center" vertical="center"/>
    </xf>
    <xf numFmtId="165" fontId="18" fillId="3" borderId="8" xfId="1" applyNumberFormat="1" applyFont="1" applyFill="1" applyBorder="1" applyAlignment="1">
      <alignment horizontal="right" vertical="center"/>
    </xf>
    <xf numFmtId="43" fontId="3" fillId="0" borderId="0" xfId="0" applyNumberFormat="1" applyFont="1" applyAlignment="1">
      <alignment horizontal="left"/>
    </xf>
    <xf numFmtId="0" fontId="15" fillId="2" borderId="5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6" fillId="2" borderId="8" xfId="0" applyFon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3" fillId="0" borderId="8" xfId="0" quotePrefix="1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</cellXfs>
  <cellStyles count="6">
    <cellStyle name="Comma" xfId="1" builtinId="3"/>
    <cellStyle name="Comma 2" xfId="3"/>
    <cellStyle name="Normal" xfId="0" builtinId="0"/>
    <cellStyle name="Normal 2" xfId="2"/>
    <cellStyle name="Normal 8" xfId="4"/>
    <cellStyle name="Normal 8 2" xfId="5"/>
  </cellStyles>
  <dxfs count="0"/>
  <tableStyles count="0" defaultTableStyle="TableStyleMedium2" defaultPivotStyle="PivotStyleLight16"/>
  <colors>
    <mruColors>
      <color rgb="FF632816"/>
      <color rgb="FF114374"/>
      <color rgb="FFCB3A27"/>
      <color rgb="FF3798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26543</xdr:rowOff>
    </xdr:to>
    <xdr:sp macro="" textlink="">
      <xdr:nvSpPr>
        <xdr:cNvPr id="2" name="AutoShape 2" descr="sig"/>
        <xdr:cNvSpPr>
          <a:spLocks noChangeAspect="1" noChangeArrowheads="1"/>
        </xdr:cNvSpPr>
      </xdr:nvSpPr>
      <xdr:spPr bwMode="auto">
        <a:xfrm>
          <a:off x="279400" y="184150"/>
          <a:ext cx="304800" cy="265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1079</xdr:colOff>
      <xdr:row>4</xdr:row>
      <xdr:rowOff>48925</xdr:rowOff>
    </xdr:from>
    <xdr:to>
      <xdr:col>3</xdr:col>
      <xdr:colOff>1628468</xdr:colOff>
      <xdr:row>6</xdr:row>
      <xdr:rowOff>174636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369" y="1011667"/>
          <a:ext cx="2569647" cy="537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8"/>
  <sheetViews>
    <sheetView showGridLines="0" tabSelected="1" topLeftCell="C3" zoomScale="125" workbookViewId="0">
      <selection activeCell="G34" sqref="G34:H34"/>
    </sheetView>
  </sheetViews>
  <sheetFormatPr baseColWidth="10" defaultColWidth="9.33203125" defaultRowHeight="14" x14ac:dyDescent="0.15"/>
  <cols>
    <col min="1" max="1" width="4" style="1" customWidth="1"/>
    <col min="2" max="2" width="5.6640625" style="1" customWidth="1"/>
    <col min="3" max="3" width="8.5" style="1" customWidth="1"/>
    <col min="4" max="4" width="43.5" style="1" customWidth="1"/>
    <col min="5" max="5" width="9.33203125" style="1"/>
    <col min="6" max="6" width="15.83203125" style="1" customWidth="1"/>
    <col min="7" max="7" width="7.33203125" style="1" customWidth="1"/>
    <col min="8" max="8" width="6.83203125" style="1" customWidth="1"/>
    <col min="9" max="9" width="16.33203125" style="12" customWidth="1"/>
    <col min="10" max="10" width="22.6640625" style="32" customWidth="1"/>
    <col min="11" max="11" width="19.5" style="33" customWidth="1"/>
    <col min="12" max="12" width="11.6640625" style="1" bestFit="1" customWidth="1"/>
    <col min="13" max="16384" width="9.33203125" style="1"/>
  </cols>
  <sheetData>
    <row r="3" spans="2:12" ht="23" x14ac:dyDescent="0.25">
      <c r="B3" s="2"/>
      <c r="C3" s="2"/>
      <c r="D3" s="2"/>
      <c r="E3" s="49" t="s">
        <v>52</v>
      </c>
      <c r="F3" s="3"/>
      <c r="G3" s="2"/>
      <c r="H3" s="2"/>
      <c r="I3" s="4"/>
      <c r="J3" s="5"/>
      <c r="K3" s="6"/>
    </row>
    <row r="4" spans="2:12" ht="15" thickBot="1" x14ac:dyDescent="0.2">
      <c r="B4" s="7"/>
      <c r="C4" s="7"/>
      <c r="D4" s="7"/>
      <c r="E4" s="7"/>
      <c r="F4" s="7"/>
      <c r="G4" s="7"/>
      <c r="H4" s="7"/>
      <c r="I4" s="8"/>
      <c r="J4" s="9"/>
      <c r="K4" s="10"/>
    </row>
    <row r="5" spans="2:12" ht="15" thickTop="1" x14ac:dyDescent="0.15">
      <c r="B5" s="11"/>
      <c r="C5" s="11"/>
      <c r="J5" s="13" t="s">
        <v>0</v>
      </c>
      <c r="K5" s="14">
        <v>43248</v>
      </c>
    </row>
    <row r="6" spans="2:12" x14ac:dyDescent="0.15">
      <c r="J6" s="13" t="s">
        <v>1</v>
      </c>
      <c r="K6" s="15" t="s">
        <v>5</v>
      </c>
    </row>
    <row r="7" spans="2:12" x14ac:dyDescent="0.15">
      <c r="J7" s="16" t="s">
        <v>2</v>
      </c>
      <c r="K7" s="17" t="s">
        <v>8</v>
      </c>
    </row>
    <row r="8" spans="2:12" x14ac:dyDescent="0.15">
      <c r="B8" s="18" t="s">
        <v>3</v>
      </c>
      <c r="D8" s="19" t="s">
        <v>14</v>
      </c>
      <c r="E8" s="20"/>
      <c r="F8" s="20"/>
      <c r="G8" s="20"/>
      <c r="H8" s="21"/>
      <c r="I8" s="22"/>
      <c r="J8" s="13" t="s">
        <v>1</v>
      </c>
      <c r="K8" s="23"/>
    </row>
    <row r="9" spans="2:12" x14ac:dyDescent="0.15">
      <c r="B9" s="18" t="s">
        <v>4</v>
      </c>
      <c r="C9" s="18"/>
      <c r="D9" s="20"/>
      <c r="E9" s="20"/>
      <c r="F9" s="20"/>
      <c r="G9" s="20"/>
      <c r="H9" s="20"/>
      <c r="I9" s="22"/>
      <c r="J9" s="13" t="s">
        <v>2</v>
      </c>
      <c r="K9" s="23"/>
    </row>
    <row r="10" spans="2:12" ht="15" thickBot="1" x14ac:dyDescent="0.2">
      <c r="B10" s="24"/>
      <c r="C10" s="20"/>
      <c r="D10" s="20"/>
      <c r="E10" s="20"/>
      <c r="F10" s="20"/>
      <c r="G10" s="20"/>
      <c r="H10" s="20"/>
      <c r="I10" s="22"/>
      <c r="J10" s="25"/>
      <c r="K10" s="23"/>
    </row>
    <row r="11" spans="2:12" ht="17" thickTop="1" x14ac:dyDescent="0.2">
      <c r="B11" s="26"/>
      <c r="C11" s="26"/>
      <c r="D11" s="27"/>
      <c r="E11" s="28"/>
      <c r="F11" s="28"/>
      <c r="G11" s="28"/>
      <c r="H11" s="28"/>
      <c r="I11" s="29"/>
      <c r="J11" s="30"/>
      <c r="K11" s="31"/>
    </row>
    <row r="12" spans="2:12" x14ac:dyDescent="0.15">
      <c r="B12" s="20"/>
      <c r="C12" s="20"/>
      <c r="D12" s="20"/>
      <c r="E12" s="20"/>
      <c r="F12" s="20"/>
      <c r="G12" s="20"/>
      <c r="H12" s="20"/>
      <c r="I12" s="22"/>
    </row>
    <row r="13" spans="2:12" x14ac:dyDescent="0.15">
      <c r="B13" s="67" t="s">
        <v>6</v>
      </c>
      <c r="C13" s="67"/>
      <c r="D13" s="67" t="s">
        <v>15</v>
      </c>
      <c r="E13" s="67"/>
      <c r="F13" s="67"/>
      <c r="G13" s="67" t="s">
        <v>36</v>
      </c>
      <c r="H13" s="67"/>
      <c r="I13" s="50" t="s">
        <v>17</v>
      </c>
      <c r="J13" s="51" t="s">
        <v>16</v>
      </c>
      <c r="K13" s="52" t="s">
        <v>18</v>
      </c>
    </row>
    <row r="14" spans="2:12" s="34" customFormat="1" ht="16" x14ac:dyDescent="0.15">
      <c r="B14" s="65" t="s">
        <v>19</v>
      </c>
      <c r="C14" s="66"/>
      <c r="D14" s="66"/>
      <c r="E14" s="66"/>
      <c r="F14" s="66"/>
      <c r="G14" s="66"/>
      <c r="H14" s="66"/>
      <c r="I14" s="66"/>
      <c r="J14" s="66"/>
      <c r="K14" s="35">
        <f>K15</f>
        <v>1600</v>
      </c>
    </row>
    <row r="15" spans="2:12" s="34" customFormat="1" ht="33" customHeight="1" x14ac:dyDescent="0.15">
      <c r="B15" s="69">
        <v>1</v>
      </c>
      <c r="C15" s="69"/>
      <c r="D15" s="68" t="s">
        <v>20</v>
      </c>
      <c r="E15" s="68"/>
      <c r="F15" s="68"/>
      <c r="G15" s="58" t="s">
        <v>21</v>
      </c>
      <c r="H15" s="58"/>
      <c r="I15" s="36">
        <v>1</v>
      </c>
      <c r="J15" s="37">
        <v>1600</v>
      </c>
      <c r="K15" s="38">
        <f>J15*I15</f>
        <v>1600</v>
      </c>
      <c r="L15" s="53"/>
    </row>
    <row r="16" spans="2:12" s="11" customFormat="1" ht="16" x14ac:dyDescent="0.15">
      <c r="B16" s="65" t="s">
        <v>53</v>
      </c>
      <c r="C16" s="66"/>
      <c r="D16" s="66"/>
      <c r="E16" s="66"/>
      <c r="F16" s="66"/>
      <c r="G16" s="66"/>
      <c r="H16" s="66"/>
      <c r="I16" s="66"/>
      <c r="J16" s="66"/>
      <c r="K16" s="35">
        <f>SUM(K18:K35)</f>
        <v>25225</v>
      </c>
      <c r="L16" s="53"/>
    </row>
    <row r="17" spans="2:12" s="11" customFormat="1" ht="16" x14ac:dyDescent="0.15">
      <c r="B17" s="54" t="s">
        <v>25</v>
      </c>
      <c r="C17" s="55"/>
      <c r="D17" s="55"/>
      <c r="E17" s="55"/>
      <c r="F17" s="55"/>
      <c r="G17" s="55"/>
      <c r="H17" s="55"/>
      <c r="I17" s="55"/>
      <c r="J17" s="55"/>
      <c r="K17" s="56"/>
      <c r="L17" s="53"/>
    </row>
    <row r="18" spans="2:12" ht="16" x14ac:dyDescent="0.15">
      <c r="B18" s="57">
        <v>2</v>
      </c>
      <c r="C18" s="57"/>
      <c r="D18" s="59" t="s">
        <v>22</v>
      </c>
      <c r="E18" s="60"/>
      <c r="F18" s="61"/>
      <c r="G18" s="58" t="s">
        <v>21</v>
      </c>
      <c r="H18" s="58"/>
      <c r="I18" s="39">
        <v>1</v>
      </c>
      <c r="J18" s="40">
        <v>210</v>
      </c>
      <c r="K18" s="41">
        <f>J18*I18</f>
        <v>210</v>
      </c>
      <c r="L18" s="53"/>
    </row>
    <row r="19" spans="2:12" ht="16" x14ac:dyDescent="0.15">
      <c r="B19" s="57">
        <v>3</v>
      </c>
      <c r="C19" s="57"/>
      <c r="D19" s="59" t="s">
        <v>23</v>
      </c>
      <c r="E19" s="60"/>
      <c r="F19" s="61"/>
      <c r="G19" s="58" t="s">
        <v>21</v>
      </c>
      <c r="H19" s="58"/>
      <c r="I19" s="39">
        <v>1</v>
      </c>
      <c r="J19" s="40">
        <v>210</v>
      </c>
      <c r="K19" s="41">
        <f t="shared" ref="K19:K35" si="0">J19*I19</f>
        <v>210</v>
      </c>
      <c r="L19" s="53"/>
    </row>
    <row r="20" spans="2:12" ht="16" x14ac:dyDescent="0.15">
      <c r="B20" s="57">
        <v>4</v>
      </c>
      <c r="C20" s="57"/>
      <c r="D20" s="59" t="s">
        <v>24</v>
      </c>
      <c r="E20" s="60"/>
      <c r="F20" s="61"/>
      <c r="G20" s="58" t="s">
        <v>21</v>
      </c>
      <c r="H20" s="58"/>
      <c r="I20" s="39">
        <v>1</v>
      </c>
      <c r="J20" s="40">
        <v>210</v>
      </c>
      <c r="K20" s="41">
        <f t="shared" si="0"/>
        <v>210</v>
      </c>
      <c r="L20" s="53"/>
    </row>
    <row r="21" spans="2:12" ht="16" x14ac:dyDescent="0.15">
      <c r="B21" s="54" t="s">
        <v>26</v>
      </c>
      <c r="C21" s="55"/>
      <c r="D21" s="55"/>
      <c r="E21" s="55"/>
      <c r="F21" s="55"/>
      <c r="G21" s="55"/>
      <c r="H21" s="55"/>
      <c r="I21" s="55"/>
      <c r="J21" s="55"/>
      <c r="K21" s="56"/>
      <c r="L21" s="53"/>
    </row>
    <row r="22" spans="2:12" ht="16" x14ac:dyDescent="0.15">
      <c r="B22" s="57">
        <v>5</v>
      </c>
      <c r="C22" s="57"/>
      <c r="D22" s="59" t="s">
        <v>27</v>
      </c>
      <c r="E22" s="60"/>
      <c r="F22" s="61"/>
      <c r="G22" s="58" t="s">
        <v>7</v>
      </c>
      <c r="H22" s="58"/>
      <c r="I22" s="39">
        <v>48</v>
      </c>
      <c r="J22" s="40">
        <v>45</v>
      </c>
      <c r="K22" s="41">
        <f t="shared" si="0"/>
        <v>2160</v>
      </c>
      <c r="L22" s="53"/>
    </row>
    <row r="23" spans="2:12" ht="28.5" customHeight="1" x14ac:dyDescent="0.15">
      <c r="B23" s="57">
        <v>6</v>
      </c>
      <c r="C23" s="57"/>
      <c r="D23" s="59" t="s">
        <v>28</v>
      </c>
      <c r="E23" s="60"/>
      <c r="F23" s="61"/>
      <c r="G23" s="58" t="s">
        <v>7</v>
      </c>
      <c r="H23" s="58"/>
      <c r="I23" s="39">
        <v>24</v>
      </c>
      <c r="J23" s="40">
        <v>25</v>
      </c>
      <c r="K23" s="41">
        <f t="shared" si="0"/>
        <v>600</v>
      </c>
      <c r="L23" s="53"/>
    </row>
    <row r="24" spans="2:12" ht="30.75" customHeight="1" x14ac:dyDescent="0.15">
      <c r="B24" s="57">
        <v>7</v>
      </c>
      <c r="C24" s="57"/>
      <c r="D24" s="59" t="s">
        <v>29</v>
      </c>
      <c r="E24" s="60"/>
      <c r="F24" s="61"/>
      <c r="G24" s="58" t="s">
        <v>7</v>
      </c>
      <c r="H24" s="58"/>
      <c r="I24" s="39">
        <v>6</v>
      </c>
      <c r="J24" s="40">
        <v>25</v>
      </c>
      <c r="K24" s="41">
        <f t="shared" si="0"/>
        <v>150</v>
      </c>
      <c r="L24" s="53"/>
    </row>
    <row r="25" spans="2:12" ht="16" x14ac:dyDescent="0.15">
      <c r="B25" s="54" t="s">
        <v>30</v>
      </c>
      <c r="C25" s="55"/>
      <c r="D25" s="55"/>
      <c r="E25" s="55"/>
      <c r="F25" s="55"/>
      <c r="G25" s="55"/>
      <c r="H25" s="55"/>
      <c r="I25" s="55"/>
      <c r="J25" s="55"/>
      <c r="K25" s="56"/>
      <c r="L25" s="53"/>
    </row>
    <row r="26" spans="2:12" ht="16" x14ac:dyDescent="0.15">
      <c r="B26" s="57">
        <v>8</v>
      </c>
      <c r="C26" s="57"/>
      <c r="D26" s="59" t="s">
        <v>31</v>
      </c>
      <c r="E26" s="60"/>
      <c r="F26" s="61"/>
      <c r="G26" s="58" t="s">
        <v>7</v>
      </c>
      <c r="H26" s="58"/>
      <c r="I26" s="39">
        <v>15</v>
      </c>
      <c r="J26" s="40">
        <v>55</v>
      </c>
      <c r="K26" s="41">
        <f t="shared" si="0"/>
        <v>825</v>
      </c>
      <c r="L26" s="53"/>
    </row>
    <row r="27" spans="2:12" ht="16" x14ac:dyDescent="0.15">
      <c r="B27" s="57">
        <v>9</v>
      </c>
      <c r="C27" s="57"/>
      <c r="D27" s="59" t="s">
        <v>32</v>
      </c>
      <c r="E27" s="60"/>
      <c r="F27" s="61"/>
      <c r="G27" s="58" t="s">
        <v>7</v>
      </c>
      <c r="H27" s="58"/>
      <c r="I27" s="39">
        <v>15</v>
      </c>
      <c r="J27" s="40">
        <v>80</v>
      </c>
      <c r="K27" s="41">
        <f t="shared" si="0"/>
        <v>1200</v>
      </c>
      <c r="L27" s="53"/>
    </row>
    <row r="28" spans="2:12" ht="16" x14ac:dyDescent="0.15">
      <c r="B28" s="57">
        <v>10</v>
      </c>
      <c r="C28" s="57"/>
      <c r="D28" s="59" t="s">
        <v>33</v>
      </c>
      <c r="E28" s="60"/>
      <c r="F28" s="61"/>
      <c r="G28" s="58" t="s">
        <v>7</v>
      </c>
      <c r="H28" s="58"/>
      <c r="I28" s="39">
        <v>10</v>
      </c>
      <c r="J28" s="40">
        <v>210</v>
      </c>
      <c r="K28" s="41">
        <f t="shared" si="0"/>
        <v>2100</v>
      </c>
      <c r="L28" s="53"/>
    </row>
    <row r="29" spans="2:12" ht="33.75" customHeight="1" x14ac:dyDescent="0.15">
      <c r="B29" s="57">
        <v>11</v>
      </c>
      <c r="C29" s="57"/>
      <c r="D29" s="59" t="s">
        <v>34</v>
      </c>
      <c r="E29" s="60"/>
      <c r="F29" s="61"/>
      <c r="G29" s="58" t="s">
        <v>7</v>
      </c>
      <c r="H29" s="58"/>
      <c r="I29" s="39">
        <v>8</v>
      </c>
      <c r="J29" s="40">
        <v>105</v>
      </c>
      <c r="K29" s="41">
        <f t="shared" si="0"/>
        <v>840</v>
      </c>
      <c r="L29" s="53"/>
    </row>
    <row r="30" spans="2:12" ht="16" x14ac:dyDescent="0.15">
      <c r="B30" s="54" t="s">
        <v>35</v>
      </c>
      <c r="C30" s="55"/>
      <c r="D30" s="55"/>
      <c r="E30" s="55"/>
      <c r="F30" s="55"/>
      <c r="G30" s="55"/>
      <c r="H30" s="55"/>
      <c r="I30" s="55"/>
      <c r="J30" s="55"/>
      <c r="K30" s="56"/>
      <c r="L30" s="53"/>
    </row>
    <row r="31" spans="2:12" ht="38.25" customHeight="1" x14ac:dyDescent="0.15">
      <c r="B31" s="57">
        <v>12</v>
      </c>
      <c r="C31" s="57"/>
      <c r="D31" s="59" t="s">
        <v>37</v>
      </c>
      <c r="E31" s="60"/>
      <c r="F31" s="61"/>
      <c r="G31" s="58" t="s">
        <v>38</v>
      </c>
      <c r="H31" s="58"/>
      <c r="I31" s="39">
        <v>6</v>
      </c>
      <c r="J31" s="40">
        <v>370</v>
      </c>
      <c r="K31" s="41">
        <f t="shared" si="0"/>
        <v>2220</v>
      </c>
      <c r="L31" s="53"/>
    </row>
    <row r="32" spans="2:12" ht="16" x14ac:dyDescent="0.15">
      <c r="B32" s="54" t="s">
        <v>40</v>
      </c>
      <c r="C32" s="55"/>
      <c r="D32" s="55"/>
      <c r="E32" s="55"/>
      <c r="F32" s="55"/>
      <c r="G32" s="55"/>
      <c r="H32" s="55"/>
      <c r="I32" s="55"/>
      <c r="J32" s="55"/>
      <c r="K32" s="56"/>
      <c r="L32" s="53"/>
    </row>
    <row r="33" spans="2:12" ht="99" customHeight="1" x14ac:dyDescent="0.15">
      <c r="B33" s="57">
        <v>13</v>
      </c>
      <c r="C33" s="57"/>
      <c r="D33" s="59" t="s">
        <v>54</v>
      </c>
      <c r="E33" s="60"/>
      <c r="F33" s="61"/>
      <c r="G33" s="58" t="s">
        <v>21</v>
      </c>
      <c r="H33" s="58"/>
      <c r="I33" s="42">
        <v>1</v>
      </c>
      <c r="J33" s="43">
        <v>6300</v>
      </c>
      <c r="K33" s="44">
        <f t="shared" si="0"/>
        <v>6300</v>
      </c>
      <c r="L33" s="53"/>
    </row>
    <row r="34" spans="2:12" ht="99" customHeight="1" x14ac:dyDescent="0.15">
      <c r="B34" s="57">
        <v>14</v>
      </c>
      <c r="C34" s="57"/>
      <c r="D34" s="59" t="s">
        <v>39</v>
      </c>
      <c r="E34" s="60"/>
      <c r="F34" s="61"/>
      <c r="G34" s="58" t="s">
        <v>21</v>
      </c>
      <c r="H34" s="58"/>
      <c r="I34" s="42">
        <v>1</v>
      </c>
      <c r="J34" s="43">
        <v>1600</v>
      </c>
      <c r="K34" s="44">
        <v>1600</v>
      </c>
      <c r="L34" s="53"/>
    </row>
    <row r="35" spans="2:12" ht="61" customHeight="1" x14ac:dyDescent="0.15">
      <c r="B35" s="57">
        <v>14</v>
      </c>
      <c r="C35" s="57"/>
      <c r="D35" s="59" t="s">
        <v>56</v>
      </c>
      <c r="E35" s="60"/>
      <c r="F35" s="61"/>
      <c r="G35" s="58" t="s">
        <v>21</v>
      </c>
      <c r="H35" s="58"/>
      <c r="I35" s="45">
        <v>1</v>
      </c>
      <c r="J35" s="46">
        <v>6600</v>
      </c>
      <c r="K35" s="44">
        <f t="shared" si="0"/>
        <v>6600</v>
      </c>
      <c r="L35" s="53"/>
    </row>
    <row r="36" spans="2:12" ht="16" x14ac:dyDescent="0.15">
      <c r="B36" s="65" t="s">
        <v>41</v>
      </c>
      <c r="C36" s="66"/>
      <c r="D36" s="66"/>
      <c r="E36" s="66"/>
      <c r="F36" s="66"/>
      <c r="G36" s="66"/>
      <c r="H36" s="66"/>
      <c r="I36" s="66"/>
      <c r="J36" s="66"/>
      <c r="K36" s="35">
        <f>SUM(K37:K43)</f>
        <v>15648</v>
      </c>
      <c r="L36" s="53"/>
    </row>
    <row r="37" spans="2:12" ht="16" x14ac:dyDescent="0.15">
      <c r="B37" s="57">
        <v>15</v>
      </c>
      <c r="C37" s="57"/>
      <c r="D37" s="59" t="s">
        <v>43</v>
      </c>
      <c r="E37" s="60"/>
      <c r="F37" s="61"/>
      <c r="G37" s="58" t="s">
        <v>9</v>
      </c>
      <c r="H37" s="58"/>
      <c r="I37" s="45">
        <v>12000</v>
      </c>
      <c r="J37" s="47">
        <v>0.21</v>
      </c>
      <c r="K37" s="44">
        <f>I37*J37</f>
        <v>2520</v>
      </c>
      <c r="L37" s="53"/>
    </row>
    <row r="38" spans="2:12" ht="16" x14ac:dyDescent="0.15">
      <c r="B38" s="57">
        <v>16</v>
      </c>
      <c r="C38" s="57"/>
      <c r="D38" s="59" t="s">
        <v>44</v>
      </c>
      <c r="E38" s="60"/>
      <c r="F38" s="61"/>
      <c r="G38" s="58" t="s">
        <v>10</v>
      </c>
      <c r="H38" s="58"/>
      <c r="I38" s="45">
        <v>1000</v>
      </c>
      <c r="J38" s="47">
        <v>0.37</v>
      </c>
      <c r="K38" s="44">
        <f t="shared" ref="K38:K43" si="1">I38*J38</f>
        <v>370</v>
      </c>
      <c r="L38" s="53"/>
    </row>
    <row r="39" spans="2:12" ht="16" x14ac:dyDescent="0.15">
      <c r="B39" s="57">
        <v>17</v>
      </c>
      <c r="C39" s="57"/>
      <c r="D39" s="59" t="s">
        <v>45</v>
      </c>
      <c r="E39" s="60"/>
      <c r="F39" s="61"/>
      <c r="G39" s="58" t="s">
        <v>42</v>
      </c>
      <c r="H39" s="58"/>
      <c r="I39" s="45">
        <v>5000</v>
      </c>
      <c r="J39" s="47">
        <v>0.37</v>
      </c>
      <c r="K39" s="44">
        <f t="shared" si="1"/>
        <v>1850</v>
      </c>
      <c r="L39" s="53"/>
    </row>
    <row r="40" spans="2:12" ht="35" customHeight="1" x14ac:dyDescent="0.15">
      <c r="B40" s="57">
        <v>18</v>
      </c>
      <c r="C40" s="57"/>
      <c r="D40" s="59" t="s">
        <v>57</v>
      </c>
      <c r="E40" s="60"/>
      <c r="F40" s="61"/>
      <c r="G40" s="58" t="s">
        <v>42</v>
      </c>
      <c r="H40" s="58"/>
      <c r="I40" s="45">
        <f>600*48</f>
        <v>28800</v>
      </c>
      <c r="J40" s="47">
        <v>0.21</v>
      </c>
      <c r="K40" s="44">
        <f t="shared" si="1"/>
        <v>6048</v>
      </c>
      <c r="L40" s="53"/>
    </row>
    <row r="41" spans="2:12" ht="16" x14ac:dyDescent="0.15">
      <c r="B41" s="57">
        <v>19</v>
      </c>
      <c r="C41" s="57"/>
      <c r="D41" s="59" t="s">
        <v>55</v>
      </c>
      <c r="E41" s="60"/>
      <c r="F41" s="61"/>
      <c r="G41" s="63" t="s">
        <v>21</v>
      </c>
      <c r="H41" s="64"/>
      <c r="I41" s="45">
        <v>2100</v>
      </c>
      <c r="J41" s="47">
        <v>1</v>
      </c>
      <c r="K41" s="44">
        <v>2100</v>
      </c>
      <c r="L41" s="53"/>
    </row>
    <row r="42" spans="2:12" ht="16" x14ac:dyDescent="0.15">
      <c r="B42" s="57">
        <v>20</v>
      </c>
      <c r="C42" s="57"/>
      <c r="D42" s="59" t="s">
        <v>46</v>
      </c>
      <c r="E42" s="60"/>
      <c r="F42" s="61"/>
      <c r="G42" s="58" t="s">
        <v>11</v>
      </c>
      <c r="H42" s="58"/>
      <c r="I42" s="45">
        <v>100000</v>
      </c>
      <c r="J42" s="47">
        <v>2.1000000000000001E-2</v>
      </c>
      <c r="K42" s="44">
        <f t="shared" si="1"/>
        <v>2100</v>
      </c>
      <c r="L42" s="53"/>
    </row>
    <row r="43" spans="2:12" ht="16" x14ac:dyDescent="0.15">
      <c r="B43" s="57">
        <v>21</v>
      </c>
      <c r="C43" s="57"/>
      <c r="D43" s="59" t="s">
        <v>47</v>
      </c>
      <c r="E43" s="60"/>
      <c r="F43" s="61"/>
      <c r="G43" s="58" t="s">
        <v>48</v>
      </c>
      <c r="H43" s="58"/>
      <c r="I43" s="45">
        <v>6</v>
      </c>
      <c r="J43" s="47">
        <v>110</v>
      </c>
      <c r="K43" s="44">
        <f t="shared" si="1"/>
        <v>660</v>
      </c>
      <c r="L43" s="53"/>
    </row>
    <row r="44" spans="2:12" x14ac:dyDescent="0.15">
      <c r="B44" s="62" t="s">
        <v>49</v>
      </c>
      <c r="C44" s="62"/>
      <c r="D44" s="62"/>
      <c r="E44" s="62"/>
      <c r="F44" s="62"/>
      <c r="G44" s="62"/>
      <c r="H44" s="62"/>
      <c r="I44" s="62"/>
      <c r="J44" s="62"/>
      <c r="K44" s="41">
        <f>K14+K16+K36</f>
        <v>42473</v>
      </c>
    </row>
    <row r="45" spans="2:12" x14ac:dyDescent="0.15">
      <c r="B45" s="62" t="s">
        <v>51</v>
      </c>
      <c r="C45" s="62"/>
      <c r="D45" s="62"/>
      <c r="E45" s="62"/>
      <c r="F45" s="62"/>
      <c r="G45" s="62"/>
      <c r="H45" s="62"/>
      <c r="I45" s="62"/>
      <c r="J45" s="62"/>
      <c r="K45" s="41">
        <f>K44*0.12</f>
        <v>5096.76</v>
      </c>
    </row>
    <row r="46" spans="2:12" x14ac:dyDescent="0.15">
      <c r="B46" s="62" t="s">
        <v>12</v>
      </c>
      <c r="C46" s="62"/>
      <c r="D46" s="62"/>
      <c r="E46" s="62"/>
      <c r="F46" s="62"/>
      <c r="G46" s="62"/>
      <c r="H46" s="62"/>
      <c r="I46" s="62"/>
      <c r="J46" s="62"/>
      <c r="K46" s="41">
        <f>K44+K45</f>
        <v>47569.760000000002</v>
      </c>
    </row>
    <row r="47" spans="2:12" x14ac:dyDescent="0.15">
      <c r="B47" s="62" t="s">
        <v>13</v>
      </c>
      <c r="C47" s="62"/>
      <c r="D47" s="62"/>
      <c r="E47" s="62"/>
      <c r="F47" s="62"/>
      <c r="G47" s="62"/>
      <c r="H47" s="62"/>
      <c r="I47" s="62"/>
      <c r="J47" s="62"/>
      <c r="K47" s="41">
        <f>K46*0.1</f>
        <v>4756.9760000000006</v>
      </c>
    </row>
    <row r="48" spans="2:12" x14ac:dyDescent="0.15">
      <c r="B48" s="62" t="s">
        <v>50</v>
      </c>
      <c r="C48" s="62"/>
      <c r="D48" s="62"/>
      <c r="E48" s="62"/>
      <c r="F48" s="62"/>
      <c r="G48" s="62"/>
      <c r="H48" s="62"/>
      <c r="I48" s="62"/>
      <c r="J48" s="62"/>
      <c r="K48" s="48">
        <f>K46+K47</f>
        <v>52326.736000000004</v>
      </c>
    </row>
  </sheetData>
  <mergeCells count="82">
    <mergeCell ref="B16:J16"/>
    <mergeCell ref="B18:C18"/>
    <mergeCell ref="B19:C19"/>
    <mergeCell ref="B20:C20"/>
    <mergeCell ref="G15:H15"/>
    <mergeCell ref="B17:K17"/>
    <mergeCell ref="D18:F18"/>
    <mergeCell ref="D19:F19"/>
    <mergeCell ref="D20:F20"/>
    <mergeCell ref="G18:H18"/>
    <mergeCell ref="G19:H19"/>
    <mergeCell ref="G20:H20"/>
    <mergeCell ref="B13:C13"/>
    <mergeCell ref="D13:F13"/>
    <mergeCell ref="G13:H13"/>
    <mergeCell ref="D15:F15"/>
    <mergeCell ref="B15:C15"/>
    <mergeCell ref="B14:J14"/>
    <mergeCell ref="B22:C22"/>
    <mergeCell ref="B23:C23"/>
    <mergeCell ref="B24:C24"/>
    <mergeCell ref="B26:C26"/>
    <mergeCell ref="B27:C27"/>
    <mergeCell ref="B42:C42"/>
    <mergeCell ref="B43:C43"/>
    <mergeCell ref="B28:C28"/>
    <mergeCell ref="B29:C29"/>
    <mergeCell ref="B31:C31"/>
    <mergeCell ref="B33:C33"/>
    <mergeCell ref="B35:C35"/>
    <mergeCell ref="B38:C38"/>
    <mergeCell ref="B40:C40"/>
    <mergeCell ref="B41:C41"/>
    <mergeCell ref="B34:C34"/>
    <mergeCell ref="G31:H31"/>
    <mergeCell ref="G33:H33"/>
    <mergeCell ref="G38:H38"/>
    <mergeCell ref="G40:H40"/>
    <mergeCell ref="D33:F33"/>
    <mergeCell ref="D35:F35"/>
    <mergeCell ref="D37:F37"/>
    <mergeCell ref="D38:F38"/>
    <mergeCell ref="B36:J36"/>
    <mergeCell ref="D34:F34"/>
    <mergeCell ref="G34:H34"/>
    <mergeCell ref="G22:H22"/>
    <mergeCell ref="G23:H23"/>
    <mergeCell ref="D40:F40"/>
    <mergeCell ref="D42:F42"/>
    <mergeCell ref="D43:F43"/>
    <mergeCell ref="G42:H42"/>
    <mergeCell ref="G43:H43"/>
    <mergeCell ref="G41:H41"/>
    <mergeCell ref="D41:F41"/>
    <mergeCell ref="D31:F31"/>
    <mergeCell ref="G35:H35"/>
    <mergeCell ref="B30:K30"/>
    <mergeCell ref="B37:C37"/>
    <mergeCell ref="G27:H27"/>
    <mergeCell ref="G28:H28"/>
    <mergeCell ref="G29:H29"/>
    <mergeCell ref="B47:J47"/>
    <mergeCell ref="B48:J48"/>
    <mergeCell ref="B44:J44"/>
    <mergeCell ref="B45:J45"/>
    <mergeCell ref="B46:J46"/>
    <mergeCell ref="B21:K21"/>
    <mergeCell ref="B25:K25"/>
    <mergeCell ref="B32:K32"/>
    <mergeCell ref="B39:C39"/>
    <mergeCell ref="G39:H39"/>
    <mergeCell ref="D28:F28"/>
    <mergeCell ref="D29:F29"/>
    <mergeCell ref="D22:F22"/>
    <mergeCell ref="D23:F23"/>
    <mergeCell ref="G37:H37"/>
    <mergeCell ref="D39:F39"/>
    <mergeCell ref="D26:F26"/>
    <mergeCell ref="D24:F24"/>
    <mergeCell ref="D27:F27"/>
    <mergeCell ref="G24:H24"/>
    <mergeCell ref="G26:H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Social Listening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2016-05-11T10:25:50Z</dcterms:created>
  <dcterms:modified xsi:type="dcterms:W3CDTF">2018-06-04T12:27:21Z</dcterms:modified>
</cp:coreProperties>
</file>