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\\150.164.124.183\Projetos\Postura\4_Doc\Continuação_TCC\"/>
    </mc:Choice>
  </mc:AlternateContent>
  <xr:revisionPtr revIDLastSave="0" documentId="13_ncr:1_{5D8417B5-6371-4488-B2E9-863A0950857D}" xr6:coauthVersionLast="40" xr6:coauthVersionMax="40" xr10:uidLastSave="{00000000-0000-0000-0000-000000000000}"/>
  <bookViews>
    <workbookView xWindow="0" yWindow="0" windowWidth="25200" windowHeight="11775" tabRatio="500" activeTab="6" xr2:uid="{00000000-000D-0000-FFFF-FFFF00000000}"/>
  </bookViews>
  <sheets>
    <sheet name="BRUNA" sheetId="1" r:id="rId1"/>
    <sheet name="RODRIGO " sheetId="2" r:id="rId2"/>
    <sheet name="Dados voluntário" sheetId="3" r:id="rId3"/>
    <sheet name="Confiabilidade SN" sheetId="4" r:id="rId4"/>
    <sheet name="Anotações relevantes" sheetId="6" r:id="rId5"/>
    <sheet name="FPI" sheetId="7" r:id="rId6"/>
    <sheet name="NDT" sheetId="8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7" l="1"/>
  <c r="D6" i="8"/>
  <c r="D2" i="8" l="1"/>
  <c r="D3" i="8"/>
  <c r="D4" i="8"/>
  <c r="D5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H2" i="7"/>
  <c r="H3" i="7"/>
  <c r="H4" i="7"/>
  <c r="H5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K26" i="1"/>
  <c r="M26" i="1"/>
  <c r="O26" i="1"/>
  <c r="K2" i="1"/>
  <c r="O2" i="1" s="1"/>
  <c r="M2" i="1"/>
  <c r="F2" i="1"/>
  <c r="H2" i="1"/>
  <c r="K3" i="2"/>
  <c r="M3" i="2"/>
  <c r="F3" i="2"/>
  <c r="H3" i="2"/>
  <c r="N3" i="2"/>
  <c r="K4" i="2"/>
  <c r="M4" i="2"/>
  <c r="O4" i="2"/>
  <c r="F4" i="2"/>
  <c r="H4" i="2"/>
  <c r="N4" i="2"/>
  <c r="K5" i="2"/>
  <c r="M5" i="2"/>
  <c r="O5" i="2"/>
  <c r="F5" i="2"/>
  <c r="N5" i="2" s="1"/>
  <c r="H5" i="2"/>
  <c r="P5" i="2"/>
  <c r="K6" i="2"/>
  <c r="O6" i="2" s="1"/>
  <c r="M6" i="2"/>
  <c r="F6" i="2"/>
  <c r="N6" i="2" s="1"/>
  <c r="H6" i="2"/>
  <c r="K7" i="2"/>
  <c r="M7" i="2"/>
  <c r="F7" i="2"/>
  <c r="H7" i="2"/>
  <c r="N7" i="2"/>
  <c r="K8" i="2"/>
  <c r="M8" i="2"/>
  <c r="O8" i="2" s="1"/>
  <c r="P8" i="2" s="1"/>
  <c r="Q8" i="2" s="1"/>
  <c r="F8" i="2"/>
  <c r="H8" i="2"/>
  <c r="N8" i="2"/>
  <c r="K9" i="2"/>
  <c r="M9" i="2"/>
  <c r="O9" i="2"/>
  <c r="P9" i="2" s="1"/>
  <c r="Q9" i="2" s="1"/>
  <c r="F9" i="2"/>
  <c r="N9" i="2" s="1"/>
  <c r="H9" i="2"/>
  <c r="K10" i="2"/>
  <c r="O10" i="2" s="1"/>
  <c r="M10" i="2"/>
  <c r="F10" i="2"/>
  <c r="H10" i="2"/>
  <c r="K11" i="2"/>
  <c r="M11" i="2"/>
  <c r="F11" i="2"/>
  <c r="H11" i="2"/>
  <c r="N11" i="2"/>
  <c r="K12" i="2"/>
  <c r="M12" i="2"/>
  <c r="O12" i="2"/>
  <c r="P12" i="2" s="1"/>
  <c r="Q12" i="2" s="1"/>
  <c r="F12" i="2"/>
  <c r="H12" i="2"/>
  <c r="N12" i="2"/>
  <c r="K13" i="2"/>
  <c r="M13" i="2"/>
  <c r="O13" i="2"/>
  <c r="F13" i="2"/>
  <c r="N13" i="2" s="1"/>
  <c r="P13" i="2" s="1"/>
  <c r="Q13" i="2" s="1"/>
  <c r="H13" i="2"/>
  <c r="K14" i="2"/>
  <c r="O14" i="2" s="1"/>
  <c r="M14" i="2"/>
  <c r="F14" i="2"/>
  <c r="N14" i="2" s="1"/>
  <c r="H14" i="2"/>
  <c r="K15" i="2"/>
  <c r="M15" i="2"/>
  <c r="F15" i="2"/>
  <c r="H15" i="2"/>
  <c r="N15" i="2"/>
  <c r="K16" i="2"/>
  <c r="M16" i="2"/>
  <c r="O16" i="2" s="1"/>
  <c r="P16" i="2" s="1"/>
  <c r="Q16" i="2" s="1"/>
  <c r="F16" i="2"/>
  <c r="H16" i="2"/>
  <c r="N16" i="2"/>
  <c r="K17" i="2"/>
  <c r="M17" i="2"/>
  <c r="O17" i="2"/>
  <c r="P17" i="2" s="1"/>
  <c r="F17" i="2"/>
  <c r="N17" i="2" s="1"/>
  <c r="H17" i="2"/>
  <c r="K18" i="2"/>
  <c r="O18" i="2" s="1"/>
  <c r="M18" i="2"/>
  <c r="F18" i="2"/>
  <c r="N18" i="2" s="1"/>
  <c r="H18" i="2"/>
  <c r="K19" i="2"/>
  <c r="M19" i="2"/>
  <c r="F19" i="2"/>
  <c r="H19" i="2"/>
  <c r="N19" i="2"/>
  <c r="K20" i="2"/>
  <c r="M20" i="2"/>
  <c r="O20" i="2"/>
  <c r="F20" i="2"/>
  <c r="H20" i="2"/>
  <c r="N20" i="2"/>
  <c r="P20" i="2"/>
  <c r="K21" i="2"/>
  <c r="M21" i="2"/>
  <c r="O21" i="2"/>
  <c r="F21" i="2"/>
  <c r="N21" i="2" s="1"/>
  <c r="H21" i="2"/>
  <c r="P21" i="2"/>
  <c r="K22" i="2"/>
  <c r="O22" i="2" s="1"/>
  <c r="M22" i="2"/>
  <c r="F22" i="2"/>
  <c r="N22" i="2" s="1"/>
  <c r="H22" i="2"/>
  <c r="K23" i="2"/>
  <c r="O23" i="2" s="1"/>
  <c r="P23" i="2" s="1"/>
  <c r="Q23" i="2" s="1"/>
  <c r="M23" i="2"/>
  <c r="F23" i="2"/>
  <c r="H23" i="2"/>
  <c r="N23" i="2"/>
  <c r="K24" i="2"/>
  <c r="M24" i="2"/>
  <c r="O24" i="2" s="1"/>
  <c r="P24" i="2" s="1"/>
  <c r="F24" i="2"/>
  <c r="H24" i="2"/>
  <c r="N24" i="2"/>
  <c r="K25" i="2"/>
  <c r="M25" i="2"/>
  <c r="O25" i="2"/>
  <c r="P25" i="2" s="1"/>
  <c r="Q25" i="2" s="1"/>
  <c r="F25" i="2"/>
  <c r="N25" i="2" s="1"/>
  <c r="H25" i="2"/>
  <c r="K26" i="2"/>
  <c r="O26" i="2" s="1"/>
  <c r="M26" i="2"/>
  <c r="F26" i="2"/>
  <c r="N26" i="2" s="1"/>
  <c r="H26" i="2"/>
  <c r="K27" i="2"/>
  <c r="M27" i="2"/>
  <c r="F27" i="2"/>
  <c r="H27" i="2"/>
  <c r="N27" i="2" s="1"/>
  <c r="K28" i="2"/>
  <c r="M28" i="2"/>
  <c r="O28" i="2"/>
  <c r="F28" i="2"/>
  <c r="H28" i="2"/>
  <c r="N28" i="2"/>
  <c r="P28" i="2"/>
  <c r="K29" i="2"/>
  <c r="M29" i="2"/>
  <c r="O29" i="2"/>
  <c r="F29" i="2"/>
  <c r="N29" i="2" s="1"/>
  <c r="H29" i="2"/>
  <c r="P29" i="2"/>
  <c r="Q29" i="2" s="1"/>
  <c r="K30" i="2"/>
  <c r="O30" i="2" s="1"/>
  <c r="P30" i="2" s="1"/>
  <c r="M30" i="2"/>
  <c r="F30" i="2"/>
  <c r="N30" i="2" s="1"/>
  <c r="H30" i="2"/>
  <c r="K31" i="2"/>
  <c r="O31" i="2" s="1"/>
  <c r="P31" i="2" s="1"/>
  <c r="Q31" i="2" s="1"/>
  <c r="M31" i="2"/>
  <c r="F31" i="2"/>
  <c r="H31" i="2"/>
  <c r="N31" i="2"/>
  <c r="K32" i="2"/>
  <c r="M32" i="2"/>
  <c r="O32" i="2" s="1"/>
  <c r="F32" i="2"/>
  <c r="H32" i="2"/>
  <c r="N32" i="2"/>
  <c r="P32" i="2"/>
  <c r="Q32" i="2" s="1"/>
  <c r="K33" i="2"/>
  <c r="M33" i="2"/>
  <c r="O33" i="2"/>
  <c r="P33" i="2" s="1"/>
  <c r="F33" i="2"/>
  <c r="N33" i="2" s="1"/>
  <c r="H33" i="2"/>
  <c r="K34" i="2"/>
  <c r="O34" i="2" s="1"/>
  <c r="M34" i="2"/>
  <c r="F34" i="2"/>
  <c r="N34" i="2" s="1"/>
  <c r="H34" i="2"/>
  <c r="O35" i="2"/>
  <c r="P35" i="2" s="1"/>
  <c r="Q35" i="2" s="1"/>
  <c r="R35" i="2" s="1"/>
  <c r="N35" i="2"/>
  <c r="O36" i="2"/>
  <c r="N36" i="2"/>
  <c r="P36" i="2" s="1"/>
  <c r="Q36" i="2" s="1"/>
  <c r="O37" i="2"/>
  <c r="N37" i="2"/>
  <c r="P37" i="2"/>
  <c r="K38" i="2"/>
  <c r="O38" i="2" s="1"/>
  <c r="M38" i="2"/>
  <c r="F38" i="2"/>
  <c r="H38" i="2"/>
  <c r="K39" i="2"/>
  <c r="M39" i="2"/>
  <c r="F39" i="2"/>
  <c r="H39" i="2"/>
  <c r="N39" i="2"/>
  <c r="K40" i="2"/>
  <c r="M40" i="2"/>
  <c r="O40" i="2"/>
  <c r="F40" i="2"/>
  <c r="H40" i="2"/>
  <c r="N40" i="2"/>
  <c r="K41" i="2"/>
  <c r="M41" i="2"/>
  <c r="O41" i="2"/>
  <c r="F41" i="2"/>
  <c r="N41" i="2" s="1"/>
  <c r="H41" i="2"/>
  <c r="P41" i="2"/>
  <c r="Q41" i="2" s="1"/>
  <c r="K42" i="2"/>
  <c r="O42" i="2" s="1"/>
  <c r="P42" i="2" s="1"/>
  <c r="M42" i="2"/>
  <c r="F42" i="2"/>
  <c r="N42" i="2" s="1"/>
  <c r="H42" i="2"/>
  <c r="K43" i="2"/>
  <c r="M43" i="2"/>
  <c r="F43" i="2"/>
  <c r="H43" i="2"/>
  <c r="N43" i="2"/>
  <c r="K44" i="2"/>
  <c r="M44" i="2"/>
  <c r="O44" i="2" s="1"/>
  <c r="P44" i="2" s="1"/>
  <c r="Q44" i="2" s="1"/>
  <c r="F44" i="2"/>
  <c r="H44" i="2"/>
  <c r="N44" i="2"/>
  <c r="K45" i="2"/>
  <c r="M45" i="2"/>
  <c r="O45" i="2"/>
  <c r="P45" i="2" s="1"/>
  <c r="F45" i="2"/>
  <c r="N45" i="2" s="1"/>
  <c r="H45" i="2"/>
  <c r="K46" i="2"/>
  <c r="O46" i="2" s="1"/>
  <c r="M46" i="2"/>
  <c r="F46" i="2"/>
  <c r="H46" i="2"/>
  <c r="K47" i="2"/>
  <c r="M47" i="2"/>
  <c r="F47" i="2"/>
  <c r="H47" i="2"/>
  <c r="N47" i="2"/>
  <c r="K48" i="2"/>
  <c r="M48" i="2"/>
  <c r="O48" i="2"/>
  <c r="P48" i="2" s="1"/>
  <c r="Q48" i="2" s="1"/>
  <c r="F48" i="2"/>
  <c r="H48" i="2"/>
  <c r="N48" i="2"/>
  <c r="K49" i="2"/>
  <c r="M49" i="2"/>
  <c r="O49" i="2"/>
  <c r="F49" i="2"/>
  <c r="N49" i="2" s="1"/>
  <c r="H49" i="2"/>
  <c r="P49" i="2"/>
  <c r="Q49" i="2" s="1"/>
  <c r="K50" i="2"/>
  <c r="O50" i="2" s="1"/>
  <c r="M50" i="2"/>
  <c r="F50" i="2"/>
  <c r="N50" i="2" s="1"/>
  <c r="H50" i="2"/>
  <c r="K51" i="2"/>
  <c r="M51" i="2"/>
  <c r="F51" i="2"/>
  <c r="H51" i="2"/>
  <c r="N51" i="2"/>
  <c r="K52" i="2"/>
  <c r="M52" i="2"/>
  <c r="O52" i="2" s="1"/>
  <c r="P52" i="2" s="1"/>
  <c r="Q52" i="2" s="1"/>
  <c r="F52" i="2"/>
  <c r="H52" i="2"/>
  <c r="N52" i="2"/>
  <c r="K53" i="2"/>
  <c r="M53" i="2"/>
  <c r="O53" i="2"/>
  <c r="P53" i="2" s="1"/>
  <c r="F53" i="2"/>
  <c r="N53" i="2" s="1"/>
  <c r="H53" i="2"/>
  <c r="K54" i="2"/>
  <c r="O54" i="2" s="1"/>
  <c r="M54" i="2"/>
  <c r="F54" i="2"/>
  <c r="N54" i="2" s="1"/>
  <c r="H54" i="2"/>
  <c r="K55" i="2"/>
  <c r="M55" i="2"/>
  <c r="F55" i="2"/>
  <c r="H55" i="2"/>
  <c r="N55" i="2" s="1"/>
  <c r="K56" i="2"/>
  <c r="M56" i="2"/>
  <c r="O56" i="2"/>
  <c r="F56" i="2"/>
  <c r="H56" i="2"/>
  <c r="N56" i="2"/>
  <c r="P56" i="2"/>
  <c r="Q56" i="2" s="1"/>
  <c r="K57" i="2"/>
  <c r="M57" i="2"/>
  <c r="O57" i="2"/>
  <c r="F57" i="2"/>
  <c r="N57" i="2" s="1"/>
  <c r="H57" i="2"/>
  <c r="P57" i="2"/>
  <c r="K58" i="2"/>
  <c r="O58" i="2" s="1"/>
  <c r="M58" i="2"/>
  <c r="F58" i="2"/>
  <c r="N58" i="2" s="1"/>
  <c r="H58" i="2"/>
  <c r="O59" i="2"/>
  <c r="P59" i="2" s="1"/>
  <c r="N59" i="2"/>
  <c r="O60" i="2"/>
  <c r="N60" i="2"/>
  <c r="P60" i="2"/>
  <c r="O61" i="2"/>
  <c r="N61" i="2"/>
  <c r="P61" i="2"/>
  <c r="K62" i="2"/>
  <c r="O62" i="2" s="1"/>
  <c r="M62" i="2"/>
  <c r="F62" i="2"/>
  <c r="H62" i="2"/>
  <c r="K63" i="2"/>
  <c r="M63" i="2"/>
  <c r="F63" i="2"/>
  <c r="H63" i="2"/>
  <c r="N63" i="2"/>
  <c r="K64" i="2"/>
  <c r="M64" i="2"/>
  <c r="O64" i="2"/>
  <c r="P64" i="2" s="1"/>
  <c r="Q64" i="2" s="1"/>
  <c r="F64" i="2"/>
  <c r="H64" i="2"/>
  <c r="N64" i="2"/>
  <c r="K65" i="2"/>
  <c r="M65" i="2"/>
  <c r="O65" i="2"/>
  <c r="F65" i="2"/>
  <c r="N65" i="2" s="1"/>
  <c r="H65" i="2"/>
  <c r="K66" i="2"/>
  <c r="O66" i="2" s="1"/>
  <c r="M66" i="2"/>
  <c r="F66" i="2"/>
  <c r="H66" i="2"/>
  <c r="K67" i="2"/>
  <c r="O67" i="2" s="1"/>
  <c r="M67" i="2"/>
  <c r="F67" i="2"/>
  <c r="H67" i="2"/>
  <c r="N67" i="2"/>
  <c r="K68" i="2"/>
  <c r="M68" i="2"/>
  <c r="O68" i="2"/>
  <c r="P68" i="2" s="1"/>
  <c r="F68" i="2"/>
  <c r="H68" i="2"/>
  <c r="N68" i="2"/>
  <c r="K69" i="2"/>
  <c r="M69" i="2"/>
  <c r="O69" i="2"/>
  <c r="F69" i="2"/>
  <c r="N69" i="2" s="1"/>
  <c r="P69" i="2" s="1"/>
  <c r="Q69" i="2" s="1"/>
  <c r="H69" i="2"/>
  <c r="K70" i="2"/>
  <c r="O70" i="2" s="1"/>
  <c r="M70" i="2"/>
  <c r="F70" i="2"/>
  <c r="H70" i="2"/>
  <c r="K71" i="2"/>
  <c r="M71" i="2"/>
  <c r="F71" i="2"/>
  <c r="H71" i="2"/>
  <c r="N71" i="2"/>
  <c r="K72" i="2"/>
  <c r="M72" i="2"/>
  <c r="O72" i="2"/>
  <c r="P72" i="2" s="1"/>
  <c r="F72" i="2"/>
  <c r="H72" i="2"/>
  <c r="N72" i="2"/>
  <c r="K73" i="2"/>
  <c r="M73" i="2"/>
  <c r="O73" i="2"/>
  <c r="P73" i="2" s="1"/>
  <c r="Q73" i="2" s="1"/>
  <c r="F73" i="2"/>
  <c r="N73" i="2" s="1"/>
  <c r="H73" i="2"/>
  <c r="K74" i="2"/>
  <c r="O74" i="2" s="1"/>
  <c r="M74" i="2"/>
  <c r="F74" i="2"/>
  <c r="H74" i="2"/>
  <c r="K75" i="2"/>
  <c r="M75" i="2"/>
  <c r="F75" i="2"/>
  <c r="H75" i="2"/>
  <c r="N75" i="2"/>
  <c r="K76" i="2"/>
  <c r="M76" i="2"/>
  <c r="O76" i="2"/>
  <c r="F76" i="2"/>
  <c r="H76" i="2"/>
  <c r="N76" i="2"/>
  <c r="K77" i="2"/>
  <c r="M77" i="2"/>
  <c r="O77" i="2"/>
  <c r="F77" i="2"/>
  <c r="N77" i="2" s="1"/>
  <c r="H77" i="2"/>
  <c r="P77" i="2"/>
  <c r="Q77" i="2" s="1"/>
  <c r="K78" i="2"/>
  <c r="O78" i="2" s="1"/>
  <c r="P78" i="2" s="1"/>
  <c r="Q78" i="2" s="1"/>
  <c r="M78" i="2"/>
  <c r="F78" i="2"/>
  <c r="N78" i="2" s="1"/>
  <c r="H78" i="2"/>
  <c r="K79" i="2"/>
  <c r="M79" i="2"/>
  <c r="F79" i="2"/>
  <c r="H79" i="2"/>
  <c r="N79" i="2"/>
  <c r="K80" i="2"/>
  <c r="M80" i="2"/>
  <c r="O80" i="2" s="1"/>
  <c r="P80" i="2" s="1"/>
  <c r="F80" i="2"/>
  <c r="H80" i="2"/>
  <c r="N80" i="2"/>
  <c r="K81" i="2"/>
  <c r="M81" i="2"/>
  <c r="O81" i="2"/>
  <c r="P81" i="2" s="1"/>
  <c r="F81" i="2"/>
  <c r="N81" i="2" s="1"/>
  <c r="H81" i="2"/>
  <c r="K82" i="2"/>
  <c r="O82" i="2" s="1"/>
  <c r="M82" i="2"/>
  <c r="F82" i="2"/>
  <c r="H82" i="2"/>
  <c r="K83" i="2"/>
  <c r="M83" i="2"/>
  <c r="F83" i="2"/>
  <c r="H83" i="2"/>
  <c r="N83" i="2"/>
  <c r="K84" i="2"/>
  <c r="M84" i="2"/>
  <c r="O84" i="2"/>
  <c r="P84" i="2" s="1"/>
  <c r="Q84" i="2" s="1"/>
  <c r="F84" i="2"/>
  <c r="H84" i="2"/>
  <c r="N84" i="2"/>
  <c r="K85" i="2"/>
  <c r="M85" i="2"/>
  <c r="O85" i="2"/>
  <c r="F85" i="2"/>
  <c r="N85" i="2" s="1"/>
  <c r="H85" i="2"/>
  <c r="P85" i="2"/>
  <c r="Q85" i="2" s="1"/>
  <c r="K86" i="2"/>
  <c r="O86" i="2" s="1"/>
  <c r="M86" i="2"/>
  <c r="F86" i="2"/>
  <c r="N86" i="2" s="1"/>
  <c r="H86" i="2"/>
  <c r="K87" i="2"/>
  <c r="M87" i="2"/>
  <c r="F87" i="2"/>
  <c r="H87" i="2"/>
  <c r="N87" i="2"/>
  <c r="K88" i="2"/>
  <c r="M88" i="2"/>
  <c r="O88" i="2" s="1"/>
  <c r="P88" i="2" s="1"/>
  <c r="Q88" i="2" s="1"/>
  <c r="F88" i="2"/>
  <c r="H88" i="2"/>
  <c r="N88" i="2"/>
  <c r="K89" i="2"/>
  <c r="M89" i="2"/>
  <c r="O89" i="2"/>
  <c r="P89" i="2" s="1"/>
  <c r="F89" i="2"/>
  <c r="N89" i="2" s="1"/>
  <c r="H89" i="2"/>
  <c r="K90" i="2"/>
  <c r="O90" i="2" s="1"/>
  <c r="M90" i="2"/>
  <c r="F90" i="2"/>
  <c r="N90" i="2" s="1"/>
  <c r="H90" i="2"/>
  <c r="K91" i="2"/>
  <c r="M91" i="2"/>
  <c r="F91" i="2"/>
  <c r="H91" i="2"/>
  <c r="N91" i="2" s="1"/>
  <c r="K92" i="2"/>
  <c r="M92" i="2"/>
  <c r="O92" i="2"/>
  <c r="F92" i="2"/>
  <c r="H92" i="2"/>
  <c r="N92" i="2"/>
  <c r="P92" i="2"/>
  <c r="Q92" i="2" s="1"/>
  <c r="K93" i="2"/>
  <c r="M93" i="2"/>
  <c r="O93" i="2"/>
  <c r="F93" i="2"/>
  <c r="N93" i="2" s="1"/>
  <c r="H93" i="2"/>
  <c r="P93" i="2"/>
  <c r="K94" i="2"/>
  <c r="O94" i="2" s="1"/>
  <c r="M94" i="2"/>
  <c r="F94" i="2"/>
  <c r="N94" i="2" s="1"/>
  <c r="H94" i="2"/>
  <c r="K95" i="2"/>
  <c r="O95" i="2" s="1"/>
  <c r="P95" i="2" s="1"/>
  <c r="Q95" i="2" s="1"/>
  <c r="M95" i="2"/>
  <c r="F95" i="2"/>
  <c r="H95" i="2"/>
  <c r="N95" i="2"/>
  <c r="K96" i="2"/>
  <c r="M96" i="2"/>
  <c r="O96" i="2" s="1"/>
  <c r="P96" i="2" s="1"/>
  <c r="Q96" i="2" s="1"/>
  <c r="F96" i="2"/>
  <c r="H96" i="2"/>
  <c r="N96" i="2"/>
  <c r="K97" i="2"/>
  <c r="M97" i="2"/>
  <c r="O97" i="2"/>
  <c r="P97" i="2" s="1"/>
  <c r="Q97" i="2" s="1"/>
  <c r="F97" i="2"/>
  <c r="N97" i="2" s="1"/>
  <c r="H97" i="2"/>
  <c r="O98" i="2"/>
  <c r="P98" i="2" s="1"/>
  <c r="N98" i="2"/>
  <c r="O99" i="2"/>
  <c r="P99" i="2" s="1"/>
  <c r="N99" i="2"/>
  <c r="O100" i="2"/>
  <c r="N100" i="2"/>
  <c r="P100" i="2"/>
  <c r="K101" i="2"/>
  <c r="M101" i="2"/>
  <c r="O101" i="2"/>
  <c r="F101" i="2"/>
  <c r="N101" i="2" s="1"/>
  <c r="H101" i="2"/>
  <c r="K102" i="2"/>
  <c r="O102" i="2" s="1"/>
  <c r="M102" i="2"/>
  <c r="F102" i="2"/>
  <c r="H102" i="2"/>
  <c r="K103" i="2"/>
  <c r="O103" i="2" s="1"/>
  <c r="M103" i="2"/>
  <c r="F103" i="2"/>
  <c r="H103" i="2"/>
  <c r="N103" i="2"/>
  <c r="K104" i="2"/>
  <c r="M104" i="2"/>
  <c r="O104" i="2"/>
  <c r="P104" i="2" s="1"/>
  <c r="F104" i="2"/>
  <c r="H104" i="2"/>
  <c r="N104" i="2"/>
  <c r="K105" i="2"/>
  <c r="M105" i="2"/>
  <c r="O105" i="2"/>
  <c r="F105" i="2"/>
  <c r="N105" i="2" s="1"/>
  <c r="P105" i="2" s="1"/>
  <c r="Q105" i="2" s="1"/>
  <c r="H105" i="2"/>
  <c r="K106" i="2"/>
  <c r="O106" i="2" s="1"/>
  <c r="M106" i="2"/>
  <c r="F106" i="2"/>
  <c r="N106" i="2" s="1"/>
  <c r="H106" i="2"/>
  <c r="K107" i="2"/>
  <c r="M107" i="2"/>
  <c r="F107" i="2"/>
  <c r="H107" i="2"/>
  <c r="N107" i="2"/>
  <c r="K108" i="2"/>
  <c r="M108" i="2"/>
  <c r="O108" i="2" s="1"/>
  <c r="P108" i="2" s="1"/>
  <c r="F108" i="2"/>
  <c r="H108" i="2"/>
  <c r="N108" i="2"/>
  <c r="K109" i="2"/>
  <c r="M109" i="2"/>
  <c r="O109" i="2"/>
  <c r="F109" i="2"/>
  <c r="N109" i="2" s="1"/>
  <c r="H109" i="2"/>
  <c r="K110" i="2"/>
  <c r="O110" i="2" s="1"/>
  <c r="M110" i="2"/>
  <c r="F110" i="2"/>
  <c r="H110" i="2"/>
  <c r="K111" i="2"/>
  <c r="M111" i="2"/>
  <c r="F111" i="2"/>
  <c r="H111" i="2"/>
  <c r="N111" i="2"/>
  <c r="K112" i="2"/>
  <c r="M112" i="2"/>
  <c r="O112" i="2"/>
  <c r="F112" i="2"/>
  <c r="H112" i="2"/>
  <c r="N112" i="2"/>
  <c r="K113" i="2"/>
  <c r="M113" i="2"/>
  <c r="O113" i="2"/>
  <c r="F113" i="2"/>
  <c r="N113" i="2" s="1"/>
  <c r="H113" i="2"/>
  <c r="P113" i="2"/>
  <c r="K114" i="2"/>
  <c r="O114" i="2" s="1"/>
  <c r="P114" i="2" s="1"/>
  <c r="M114" i="2"/>
  <c r="F114" i="2"/>
  <c r="N114" i="2" s="1"/>
  <c r="H114" i="2"/>
  <c r="K115" i="2"/>
  <c r="M115" i="2"/>
  <c r="F115" i="2"/>
  <c r="H115" i="2"/>
  <c r="N115" i="2"/>
  <c r="K116" i="2"/>
  <c r="M116" i="2"/>
  <c r="O116" i="2" s="1"/>
  <c r="P116" i="2" s="1"/>
  <c r="Q116" i="2" s="1"/>
  <c r="F116" i="2"/>
  <c r="H116" i="2"/>
  <c r="N116" i="2"/>
  <c r="K117" i="2"/>
  <c r="M117" i="2"/>
  <c r="O117" i="2"/>
  <c r="P117" i="2" s="1"/>
  <c r="Q117" i="2" s="1"/>
  <c r="F117" i="2"/>
  <c r="N117" i="2" s="1"/>
  <c r="H117" i="2"/>
  <c r="K118" i="2"/>
  <c r="O118" i="2" s="1"/>
  <c r="M118" i="2"/>
  <c r="F118" i="2"/>
  <c r="H118" i="2"/>
  <c r="K119" i="2"/>
  <c r="M119" i="2"/>
  <c r="F119" i="2"/>
  <c r="H119" i="2"/>
  <c r="N119" i="2"/>
  <c r="K120" i="2"/>
  <c r="M120" i="2"/>
  <c r="O120" i="2"/>
  <c r="P120" i="2" s="1"/>
  <c r="F120" i="2"/>
  <c r="H120" i="2"/>
  <c r="N120" i="2"/>
  <c r="K121" i="2"/>
  <c r="M121" i="2"/>
  <c r="O121" i="2"/>
  <c r="F121" i="2"/>
  <c r="N121" i="2" s="1"/>
  <c r="H121" i="2"/>
  <c r="P121" i="2"/>
  <c r="Q121" i="2" s="1"/>
  <c r="K122" i="2"/>
  <c r="O122" i="2" s="1"/>
  <c r="M122" i="2"/>
  <c r="F122" i="2"/>
  <c r="N122" i="2" s="1"/>
  <c r="H122" i="2"/>
  <c r="K123" i="2"/>
  <c r="O123" i="2" s="1"/>
  <c r="P123" i="2" s="1"/>
  <c r="M123" i="2"/>
  <c r="F123" i="2"/>
  <c r="H123" i="2"/>
  <c r="N123" i="2"/>
  <c r="K124" i="2"/>
  <c r="M124" i="2"/>
  <c r="O124" i="2" s="1"/>
  <c r="P124" i="2" s="1"/>
  <c r="Q124" i="2" s="1"/>
  <c r="F124" i="2"/>
  <c r="H124" i="2"/>
  <c r="N124" i="2"/>
  <c r="K125" i="2"/>
  <c r="M125" i="2"/>
  <c r="O125" i="2"/>
  <c r="P125" i="2" s="1"/>
  <c r="F125" i="2"/>
  <c r="N125" i="2" s="1"/>
  <c r="H125" i="2"/>
  <c r="K126" i="2"/>
  <c r="O126" i="2" s="1"/>
  <c r="P126" i="2" s="1"/>
  <c r="M126" i="2"/>
  <c r="F126" i="2"/>
  <c r="N126" i="2" s="1"/>
  <c r="H126" i="2"/>
  <c r="K127" i="2"/>
  <c r="M127" i="2"/>
  <c r="F127" i="2"/>
  <c r="H127" i="2"/>
  <c r="N127" i="2" s="1"/>
  <c r="K128" i="2"/>
  <c r="M128" i="2"/>
  <c r="O128" i="2"/>
  <c r="F128" i="2"/>
  <c r="H128" i="2"/>
  <c r="N128" i="2"/>
  <c r="P128" i="2"/>
  <c r="Q128" i="2" s="1"/>
  <c r="K129" i="2"/>
  <c r="M129" i="2"/>
  <c r="O129" i="2"/>
  <c r="F129" i="2"/>
  <c r="N129" i="2" s="1"/>
  <c r="H129" i="2"/>
  <c r="P129" i="2"/>
  <c r="K130" i="2"/>
  <c r="O130" i="2" s="1"/>
  <c r="M130" i="2"/>
  <c r="F130" i="2"/>
  <c r="N130" i="2" s="1"/>
  <c r="H130" i="2"/>
  <c r="K131" i="2"/>
  <c r="O131" i="2" s="1"/>
  <c r="P131" i="2" s="1"/>
  <c r="M131" i="2"/>
  <c r="F131" i="2"/>
  <c r="H131" i="2"/>
  <c r="N131" i="2"/>
  <c r="K132" i="2"/>
  <c r="M132" i="2"/>
  <c r="O132" i="2" s="1"/>
  <c r="P132" i="2" s="1"/>
  <c r="Q132" i="2" s="1"/>
  <c r="F132" i="2"/>
  <c r="H132" i="2"/>
  <c r="N132" i="2"/>
  <c r="K133" i="2"/>
  <c r="M133" i="2"/>
  <c r="O133" i="2"/>
  <c r="P133" i="2" s="1"/>
  <c r="Q133" i="2" s="1"/>
  <c r="F133" i="2"/>
  <c r="N133" i="2" s="1"/>
  <c r="H133" i="2"/>
  <c r="K2" i="2"/>
  <c r="O2" i="2" s="1"/>
  <c r="M2" i="2"/>
  <c r="F2" i="2"/>
  <c r="N2" i="2" s="1"/>
  <c r="H2" i="2"/>
  <c r="K11" i="1"/>
  <c r="M11" i="1"/>
  <c r="F11" i="1"/>
  <c r="H11" i="1"/>
  <c r="N11" i="1" s="1"/>
  <c r="K12" i="1"/>
  <c r="M12" i="1"/>
  <c r="O12" i="1"/>
  <c r="F12" i="1"/>
  <c r="H12" i="1"/>
  <c r="N12" i="1"/>
  <c r="P12" i="1"/>
  <c r="R12" i="1" s="1"/>
  <c r="K13" i="1"/>
  <c r="M13" i="1"/>
  <c r="O13" i="1"/>
  <c r="F13" i="1"/>
  <c r="N13" i="1" s="1"/>
  <c r="H13" i="1"/>
  <c r="P13" i="1"/>
  <c r="R13" i="1" s="1"/>
  <c r="K8" i="1"/>
  <c r="M8" i="1"/>
  <c r="O8" i="1"/>
  <c r="F8" i="1"/>
  <c r="N8" i="1" s="1"/>
  <c r="H8" i="1"/>
  <c r="P8" i="1"/>
  <c r="K9" i="1"/>
  <c r="O9" i="1" s="1"/>
  <c r="M9" i="1"/>
  <c r="F9" i="1"/>
  <c r="N9" i="1" s="1"/>
  <c r="H9" i="1"/>
  <c r="K10" i="1"/>
  <c r="M10" i="1"/>
  <c r="F10" i="1"/>
  <c r="H10" i="1"/>
  <c r="N10" i="1"/>
  <c r="K5" i="1"/>
  <c r="M5" i="1"/>
  <c r="F5" i="1"/>
  <c r="H5" i="1"/>
  <c r="N5" i="1"/>
  <c r="K6" i="1"/>
  <c r="M6" i="1"/>
  <c r="O6" i="1"/>
  <c r="P6" i="1" s="1"/>
  <c r="F6" i="1"/>
  <c r="H6" i="1"/>
  <c r="N6" i="1"/>
  <c r="K7" i="1"/>
  <c r="M7" i="1"/>
  <c r="O7" i="1"/>
  <c r="F7" i="1"/>
  <c r="N7" i="1" s="1"/>
  <c r="H7" i="1"/>
  <c r="K14" i="1"/>
  <c r="M14" i="1"/>
  <c r="O14" i="1"/>
  <c r="P14" i="1" s="1"/>
  <c r="F14" i="1"/>
  <c r="N14" i="1" s="1"/>
  <c r="H14" i="1"/>
  <c r="K15" i="1"/>
  <c r="O15" i="1" s="1"/>
  <c r="P15" i="1" s="1"/>
  <c r="M15" i="1"/>
  <c r="F15" i="1"/>
  <c r="N15" i="1" s="1"/>
  <c r="H15" i="1"/>
  <c r="K16" i="1"/>
  <c r="M16" i="1"/>
  <c r="F16" i="1"/>
  <c r="H16" i="1"/>
  <c r="N16" i="1"/>
  <c r="K17" i="1"/>
  <c r="M17" i="1"/>
  <c r="F17" i="1"/>
  <c r="H17" i="1"/>
  <c r="N17" i="1"/>
  <c r="K18" i="1"/>
  <c r="M18" i="1"/>
  <c r="O18" i="1"/>
  <c r="P18" i="1" s="1"/>
  <c r="R18" i="1" s="1"/>
  <c r="F18" i="1"/>
  <c r="H18" i="1"/>
  <c r="N18" i="1"/>
  <c r="K19" i="1"/>
  <c r="M19" i="1"/>
  <c r="O19" i="1" s="1"/>
  <c r="P19" i="1" s="1"/>
  <c r="R19" i="1" s="1"/>
  <c r="F19" i="1"/>
  <c r="N19" i="1" s="1"/>
  <c r="H19" i="1"/>
  <c r="K20" i="1"/>
  <c r="M20" i="1"/>
  <c r="O20" i="1" s="1"/>
  <c r="F20" i="1"/>
  <c r="N20" i="1" s="1"/>
  <c r="H20" i="1"/>
  <c r="P20" i="1"/>
  <c r="K21" i="1"/>
  <c r="M21" i="1"/>
  <c r="O21" i="1"/>
  <c r="P21" i="1" s="1"/>
  <c r="R21" i="1" s="1"/>
  <c r="F21" i="1"/>
  <c r="N21" i="1" s="1"/>
  <c r="H21" i="1"/>
  <c r="K22" i="1"/>
  <c r="O22" i="1" s="1"/>
  <c r="M22" i="1"/>
  <c r="F22" i="1"/>
  <c r="N22" i="1" s="1"/>
  <c r="H22" i="1"/>
  <c r="K23" i="1"/>
  <c r="O23" i="1" s="1"/>
  <c r="P23" i="1" s="1"/>
  <c r="M23" i="1"/>
  <c r="F23" i="1"/>
  <c r="H23" i="1"/>
  <c r="N23" i="1"/>
  <c r="K24" i="1"/>
  <c r="M24" i="1"/>
  <c r="O24" i="1" s="1"/>
  <c r="P24" i="1" s="1"/>
  <c r="R24" i="1" s="1"/>
  <c r="F24" i="1"/>
  <c r="H24" i="1"/>
  <c r="N24" i="1" s="1"/>
  <c r="K25" i="1"/>
  <c r="M25" i="1"/>
  <c r="O25" i="1"/>
  <c r="F25" i="1"/>
  <c r="H25" i="1"/>
  <c r="N25" i="1"/>
  <c r="F26" i="1"/>
  <c r="H26" i="1"/>
  <c r="N26" i="1"/>
  <c r="P26" i="1"/>
  <c r="K27" i="1"/>
  <c r="M27" i="1"/>
  <c r="O27" i="1" s="1"/>
  <c r="F27" i="1"/>
  <c r="N27" i="1" s="1"/>
  <c r="H27" i="1"/>
  <c r="K28" i="1"/>
  <c r="M28" i="1"/>
  <c r="O28" i="1"/>
  <c r="F28" i="1"/>
  <c r="N28" i="1" s="1"/>
  <c r="H28" i="1"/>
  <c r="K29" i="1"/>
  <c r="M29" i="1"/>
  <c r="O29" i="1"/>
  <c r="F29" i="1"/>
  <c r="H29" i="1"/>
  <c r="K30" i="1"/>
  <c r="O30" i="1" s="1"/>
  <c r="P30" i="1" s="1"/>
  <c r="R30" i="1" s="1"/>
  <c r="M30" i="1"/>
  <c r="F30" i="1"/>
  <c r="N30" i="1" s="1"/>
  <c r="H30" i="1"/>
  <c r="K31" i="1"/>
  <c r="M31" i="1"/>
  <c r="O31" i="1"/>
  <c r="F31" i="1"/>
  <c r="H31" i="1"/>
  <c r="N31" i="1" s="1"/>
  <c r="P31" i="1"/>
  <c r="R31" i="1" s="1"/>
  <c r="K32" i="1"/>
  <c r="M32" i="1"/>
  <c r="O32" i="1"/>
  <c r="P32" i="1" s="1"/>
  <c r="F32" i="1"/>
  <c r="H32" i="1"/>
  <c r="N32" i="1" s="1"/>
  <c r="K33" i="1"/>
  <c r="M33" i="1"/>
  <c r="O33" i="1"/>
  <c r="F33" i="1"/>
  <c r="H33" i="1"/>
  <c r="N33" i="1"/>
  <c r="K34" i="1"/>
  <c r="M34" i="1"/>
  <c r="F34" i="1"/>
  <c r="H34" i="1"/>
  <c r="O35" i="1"/>
  <c r="N35" i="1"/>
  <c r="O36" i="1"/>
  <c r="N36" i="1"/>
  <c r="O37" i="1"/>
  <c r="N37" i="1"/>
  <c r="P37" i="1"/>
  <c r="R37" i="1" s="1"/>
  <c r="K38" i="1"/>
  <c r="M38" i="1"/>
  <c r="O38" i="1" s="1"/>
  <c r="P38" i="1" s="1"/>
  <c r="F38" i="1"/>
  <c r="H38" i="1"/>
  <c r="N38" i="1" s="1"/>
  <c r="K39" i="1"/>
  <c r="O39" i="1" s="1"/>
  <c r="M39" i="1"/>
  <c r="F39" i="1"/>
  <c r="N39" i="1" s="1"/>
  <c r="H39" i="1"/>
  <c r="K40" i="1"/>
  <c r="O40" i="1" s="1"/>
  <c r="P40" i="1" s="1"/>
  <c r="R40" i="1" s="1"/>
  <c r="M40" i="1"/>
  <c r="F40" i="1"/>
  <c r="N40" i="1" s="1"/>
  <c r="H40" i="1"/>
  <c r="K41" i="1"/>
  <c r="O41" i="1" s="1"/>
  <c r="M41" i="1"/>
  <c r="F41" i="1"/>
  <c r="N41" i="1" s="1"/>
  <c r="H41" i="1"/>
  <c r="K42" i="1"/>
  <c r="M42" i="1"/>
  <c r="O42" i="1" s="1"/>
  <c r="P42" i="1" s="1"/>
  <c r="R42" i="1" s="1"/>
  <c r="F42" i="1"/>
  <c r="H42" i="1"/>
  <c r="N42" i="1"/>
  <c r="K43" i="1"/>
  <c r="O43" i="1" s="1"/>
  <c r="M43" i="1"/>
  <c r="F43" i="1"/>
  <c r="H43" i="1"/>
  <c r="N43" i="1"/>
  <c r="K44" i="1"/>
  <c r="O44" i="1" s="1"/>
  <c r="M44" i="1"/>
  <c r="F44" i="1"/>
  <c r="N44" i="1" s="1"/>
  <c r="P44" i="1" s="1"/>
  <c r="H44" i="1"/>
  <c r="K45" i="1"/>
  <c r="M45" i="1"/>
  <c r="O45" i="1" s="1"/>
  <c r="F45" i="1"/>
  <c r="N45" i="1" s="1"/>
  <c r="H45" i="1"/>
  <c r="K46" i="1"/>
  <c r="M46" i="1"/>
  <c r="O46" i="1"/>
  <c r="F46" i="1"/>
  <c r="H46" i="1"/>
  <c r="N46" i="1"/>
  <c r="K47" i="1"/>
  <c r="O47" i="1" s="1"/>
  <c r="M47" i="1"/>
  <c r="F47" i="1"/>
  <c r="H47" i="1"/>
  <c r="N47" i="1"/>
  <c r="K48" i="1"/>
  <c r="O48" i="1" s="1"/>
  <c r="P48" i="1" s="1"/>
  <c r="R48" i="1" s="1"/>
  <c r="M48" i="1"/>
  <c r="F48" i="1"/>
  <c r="N48" i="1" s="1"/>
  <c r="H48" i="1"/>
  <c r="K49" i="1"/>
  <c r="M49" i="1"/>
  <c r="O49" i="1" s="1"/>
  <c r="F49" i="1"/>
  <c r="H49" i="1"/>
  <c r="N49" i="1" s="1"/>
  <c r="K50" i="1"/>
  <c r="M50" i="1"/>
  <c r="O50" i="1"/>
  <c r="P50" i="1" s="1"/>
  <c r="F50" i="1"/>
  <c r="H50" i="1"/>
  <c r="N50" i="1" s="1"/>
  <c r="K51" i="1"/>
  <c r="M51" i="1"/>
  <c r="O51" i="1"/>
  <c r="P51" i="1" s="1"/>
  <c r="R51" i="1" s="1"/>
  <c r="F51" i="1"/>
  <c r="H51" i="1"/>
  <c r="N51" i="1"/>
  <c r="K52" i="1"/>
  <c r="M52" i="1"/>
  <c r="F52" i="1"/>
  <c r="N52" i="1" s="1"/>
  <c r="H52" i="1"/>
  <c r="O53" i="1"/>
  <c r="N53" i="1"/>
  <c r="O54" i="1"/>
  <c r="P54" i="1" s="1"/>
  <c r="R54" i="1" s="1"/>
  <c r="N54" i="1"/>
  <c r="O55" i="1"/>
  <c r="P55" i="1" s="1"/>
  <c r="N55" i="1"/>
  <c r="K56" i="1"/>
  <c r="M56" i="1"/>
  <c r="O56" i="1"/>
  <c r="F56" i="1"/>
  <c r="H56" i="1"/>
  <c r="N56" i="1" s="1"/>
  <c r="K57" i="1"/>
  <c r="M57" i="1"/>
  <c r="O57" i="1"/>
  <c r="F57" i="1"/>
  <c r="N57" i="1" s="1"/>
  <c r="H57" i="1"/>
  <c r="K58" i="1"/>
  <c r="M58" i="1"/>
  <c r="F58" i="1"/>
  <c r="H58" i="1"/>
  <c r="K59" i="1"/>
  <c r="O59" i="1" s="1"/>
  <c r="M59" i="1"/>
  <c r="F59" i="1"/>
  <c r="H59" i="1"/>
  <c r="K60" i="1"/>
  <c r="O60" i="1" s="1"/>
  <c r="P60" i="1" s="1"/>
  <c r="M60" i="1"/>
  <c r="F60" i="1"/>
  <c r="H60" i="1"/>
  <c r="N60" i="1" s="1"/>
  <c r="K61" i="1"/>
  <c r="O61" i="1" s="1"/>
  <c r="M61" i="1"/>
  <c r="F61" i="1"/>
  <c r="N61" i="1" s="1"/>
  <c r="H61" i="1"/>
  <c r="K62" i="1"/>
  <c r="M62" i="1"/>
  <c r="O62" i="1" s="1"/>
  <c r="F62" i="1"/>
  <c r="N62" i="1" s="1"/>
  <c r="H62" i="1"/>
  <c r="K63" i="1"/>
  <c r="M63" i="1"/>
  <c r="O63" i="1"/>
  <c r="F63" i="1"/>
  <c r="H63" i="1"/>
  <c r="K64" i="1"/>
  <c r="M64" i="1"/>
  <c r="O64" i="1"/>
  <c r="F64" i="1"/>
  <c r="H64" i="1"/>
  <c r="N64" i="1" s="1"/>
  <c r="K65" i="1"/>
  <c r="O65" i="1" s="1"/>
  <c r="P65" i="1" s="1"/>
  <c r="M65" i="1"/>
  <c r="F65" i="1"/>
  <c r="H65" i="1"/>
  <c r="N65" i="1"/>
  <c r="K66" i="1"/>
  <c r="M66" i="1"/>
  <c r="F66" i="1"/>
  <c r="N66" i="1" s="1"/>
  <c r="H66" i="1"/>
  <c r="K67" i="1"/>
  <c r="M67" i="1"/>
  <c r="O67" i="1" s="1"/>
  <c r="F67" i="1"/>
  <c r="H67" i="1"/>
  <c r="N67" i="1" s="1"/>
  <c r="P67" i="1"/>
  <c r="R67" i="1" s="1"/>
  <c r="K68" i="1"/>
  <c r="M68" i="1"/>
  <c r="O68" i="1" s="1"/>
  <c r="P68" i="1" s="1"/>
  <c r="R68" i="1" s="1"/>
  <c r="F68" i="1"/>
  <c r="H68" i="1"/>
  <c r="N68" i="1" s="1"/>
  <c r="K69" i="1"/>
  <c r="M69" i="1"/>
  <c r="O69" i="1"/>
  <c r="P69" i="1" s="1"/>
  <c r="F69" i="1"/>
  <c r="H69" i="1"/>
  <c r="N69" i="1"/>
  <c r="K70" i="1"/>
  <c r="O70" i="1" s="1"/>
  <c r="M70" i="1"/>
  <c r="F70" i="1"/>
  <c r="H70" i="1"/>
  <c r="K71" i="1"/>
  <c r="O71" i="1" s="1"/>
  <c r="P71" i="1" s="1"/>
  <c r="M71" i="1"/>
  <c r="F71" i="1"/>
  <c r="N71" i="1" s="1"/>
  <c r="H71" i="1"/>
  <c r="K72" i="1"/>
  <c r="O72" i="1" s="1"/>
  <c r="P72" i="1" s="1"/>
  <c r="R72" i="1" s="1"/>
  <c r="M72" i="1"/>
  <c r="F72" i="1"/>
  <c r="H72" i="1"/>
  <c r="N72" i="1"/>
  <c r="K73" i="1"/>
  <c r="M73" i="1"/>
  <c r="O73" i="1"/>
  <c r="F73" i="1"/>
  <c r="H73" i="1"/>
  <c r="N73" i="1"/>
  <c r="K74" i="1"/>
  <c r="O74" i="1" s="1"/>
  <c r="M74" i="1"/>
  <c r="F74" i="1"/>
  <c r="H74" i="1"/>
  <c r="N74" i="1"/>
  <c r="P74" i="1"/>
  <c r="K75" i="1"/>
  <c r="M75" i="1"/>
  <c r="O75" i="1" s="1"/>
  <c r="F75" i="1"/>
  <c r="H75" i="1"/>
  <c r="K76" i="1"/>
  <c r="O76" i="1" s="1"/>
  <c r="M76" i="1"/>
  <c r="F76" i="1"/>
  <c r="N76" i="1" s="1"/>
  <c r="H76" i="1"/>
  <c r="K77" i="1"/>
  <c r="M77" i="1"/>
  <c r="O77" i="1"/>
  <c r="P77" i="1" s="1"/>
  <c r="F77" i="1"/>
  <c r="H77" i="1"/>
  <c r="N77" i="1" s="1"/>
  <c r="K78" i="1"/>
  <c r="M78" i="1"/>
  <c r="F78" i="1"/>
  <c r="H78" i="1"/>
  <c r="N78" i="1" s="1"/>
  <c r="K79" i="1"/>
  <c r="M79" i="1"/>
  <c r="O79" i="1" s="1"/>
  <c r="F79" i="1"/>
  <c r="H79" i="1"/>
  <c r="N79" i="1"/>
  <c r="P79" i="1" s="1"/>
  <c r="R79" i="1" s="1"/>
  <c r="K80" i="1"/>
  <c r="M80" i="1"/>
  <c r="O80" i="1" s="1"/>
  <c r="P80" i="1" s="1"/>
  <c r="R80" i="1" s="1"/>
  <c r="S80" i="1" s="1"/>
  <c r="F80" i="1"/>
  <c r="H80" i="1"/>
  <c r="N80" i="1"/>
  <c r="K81" i="1"/>
  <c r="M81" i="1"/>
  <c r="O81" i="1"/>
  <c r="F81" i="1"/>
  <c r="H81" i="1"/>
  <c r="N81" i="1"/>
  <c r="P81" i="1"/>
  <c r="R81" i="1" s="1"/>
  <c r="K82" i="1"/>
  <c r="O82" i="1" s="1"/>
  <c r="P82" i="1" s="1"/>
  <c r="M82" i="1"/>
  <c r="F82" i="1"/>
  <c r="N82" i="1" s="1"/>
  <c r="H82" i="1"/>
  <c r="K83" i="1"/>
  <c r="M83" i="1"/>
  <c r="F83" i="1"/>
  <c r="N83" i="1" s="1"/>
  <c r="H83" i="1"/>
  <c r="K84" i="1"/>
  <c r="M84" i="1"/>
  <c r="O84" i="1"/>
  <c r="P84" i="1" s="1"/>
  <c r="R84" i="1" s="1"/>
  <c r="F84" i="1"/>
  <c r="H84" i="1"/>
  <c r="N84" i="1"/>
  <c r="K85" i="1"/>
  <c r="M85" i="1"/>
  <c r="O85" i="1" s="1"/>
  <c r="F85" i="1"/>
  <c r="H85" i="1"/>
  <c r="N85" i="1"/>
  <c r="P85" i="1"/>
  <c r="R85" i="1" s="1"/>
  <c r="K86" i="1"/>
  <c r="M86" i="1"/>
  <c r="O86" i="1"/>
  <c r="F86" i="1"/>
  <c r="H86" i="1"/>
  <c r="N86" i="1"/>
  <c r="K87" i="1"/>
  <c r="M87" i="1"/>
  <c r="O87" i="1" s="1"/>
  <c r="P87" i="1" s="1"/>
  <c r="R87" i="1" s="1"/>
  <c r="F87" i="1"/>
  <c r="N87" i="1" s="1"/>
  <c r="H87" i="1"/>
  <c r="K88" i="1"/>
  <c r="O88" i="1" s="1"/>
  <c r="M88" i="1"/>
  <c r="F88" i="1"/>
  <c r="H88" i="1"/>
  <c r="N88" i="1"/>
  <c r="K89" i="1"/>
  <c r="M89" i="1"/>
  <c r="O89" i="1"/>
  <c r="F89" i="1"/>
  <c r="N89" i="1" s="1"/>
  <c r="H89" i="1"/>
  <c r="K90" i="1"/>
  <c r="O90" i="1" s="1"/>
  <c r="M90" i="1"/>
  <c r="F90" i="1"/>
  <c r="N90" i="1" s="1"/>
  <c r="H90" i="1"/>
  <c r="K91" i="1"/>
  <c r="M91" i="1"/>
  <c r="O91" i="1" s="1"/>
  <c r="F91" i="1"/>
  <c r="H91" i="1"/>
  <c r="N91" i="1" s="1"/>
  <c r="P91" i="1" s="1"/>
  <c r="R91" i="1" s="1"/>
  <c r="K92" i="1"/>
  <c r="M92" i="1"/>
  <c r="O92" i="1" s="1"/>
  <c r="F92" i="1"/>
  <c r="H92" i="1"/>
  <c r="N92" i="1" s="1"/>
  <c r="P92" i="1"/>
  <c r="K93" i="1"/>
  <c r="O93" i="1" s="1"/>
  <c r="M93" i="1"/>
  <c r="F93" i="1"/>
  <c r="H93" i="1"/>
  <c r="N93" i="1"/>
  <c r="K94" i="1"/>
  <c r="M94" i="1"/>
  <c r="F94" i="1"/>
  <c r="N94" i="1" s="1"/>
  <c r="H94" i="1"/>
  <c r="K95" i="1"/>
  <c r="M95" i="1"/>
  <c r="F95" i="1"/>
  <c r="N95" i="1" s="1"/>
  <c r="H95" i="1"/>
  <c r="K96" i="1"/>
  <c r="M96" i="1"/>
  <c r="O96" i="1" s="1"/>
  <c r="P96" i="1" s="1"/>
  <c r="R96" i="1" s="1"/>
  <c r="F96" i="1"/>
  <c r="H96" i="1"/>
  <c r="N96" i="1" s="1"/>
  <c r="K97" i="1"/>
  <c r="M97" i="1"/>
  <c r="O97" i="1"/>
  <c r="F97" i="1"/>
  <c r="N97" i="1" s="1"/>
  <c r="H97" i="1"/>
  <c r="O98" i="1"/>
  <c r="N98" i="1"/>
  <c r="P98" i="1"/>
  <c r="O99" i="1"/>
  <c r="N99" i="1"/>
  <c r="P99" i="1"/>
  <c r="R99" i="1" s="1"/>
  <c r="O100" i="1"/>
  <c r="N100" i="1"/>
  <c r="P100" i="1"/>
  <c r="K101" i="1"/>
  <c r="M101" i="1"/>
  <c r="F101" i="1"/>
  <c r="N101" i="1" s="1"/>
  <c r="H101" i="1"/>
  <c r="K102" i="1"/>
  <c r="M102" i="1"/>
  <c r="O102" i="1"/>
  <c r="F102" i="1"/>
  <c r="H102" i="1"/>
  <c r="N102" i="1" s="1"/>
  <c r="K103" i="1"/>
  <c r="M103" i="1"/>
  <c r="O103" i="1"/>
  <c r="F103" i="1"/>
  <c r="N103" i="1" s="1"/>
  <c r="H103" i="1"/>
  <c r="K104" i="1"/>
  <c r="O104" i="1" s="1"/>
  <c r="M104" i="1"/>
  <c r="F104" i="1"/>
  <c r="N104" i="1" s="1"/>
  <c r="H104" i="1"/>
  <c r="K105" i="1"/>
  <c r="M105" i="1"/>
  <c r="O105" i="1" s="1"/>
  <c r="F105" i="1"/>
  <c r="H105" i="1"/>
  <c r="K106" i="1"/>
  <c r="M106" i="1"/>
  <c r="O106" i="1"/>
  <c r="P106" i="1" s="1"/>
  <c r="F106" i="1"/>
  <c r="H106" i="1"/>
  <c r="N106" i="1"/>
  <c r="K107" i="1"/>
  <c r="M107" i="1"/>
  <c r="O107" i="1"/>
  <c r="P107" i="1" s="1"/>
  <c r="Q107" i="1" s="1"/>
  <c r="F107" i="1"/>
  <c r="H107" i="1"/>
  <c r="N107" i="1"/>
  <c r="K108" i="1"/>
  <c r="O108" i="1" s="1"/>
  <c r="M108" i="1"/>
  <c r="F108" i="1"/>
  <c r="H108" i="1"/>
  <c r="N108" i="1"/>
  <c r="P108" i="1" s="1"/>
  <c r="R108" i="1" s="1"/>
  <c r="K109" i="1"/>
  <c r="M109" i="1"/>
  <c r="O109" i="1" s="1"/>
  <c r="P109" i="1" s="1"/>
  <c r="F109" i="1"/>
  <c r="H109" i="1"/>
  <c r="N109" i="1" s="1"/>
  <c r="K110" i="1"/>
  <c r="M110" i="1"/>
  <c r="O110" i="1" s="1"/>
  <c r="P110" i="1" s="1"/>
  <c r="F110" i="1"/>
  <c r="H110" i="1"/>
  <c r="N110" i="1" s="1"/>
  <c r="K111" i="1"/>
  <c r="O111" i="1" s="1"/>
  <c r="P111" i="1" s="1"/>
  <c r="R111" i="1" s="1"/>
  <c r="M111" i="1"/>
  <c r="F111" i="1"/>
  <c r="H111" i="1"/>
  <c r="N111" i="1"/>
  <c r="K112" i="1"/>
  <c r="M112" i="1"/>
  <c r="F112" i="1"/>
  <c r="N112" i="1" s="1"/>
  <c r="H112" i="1"/>
  <c r="K113" i="1"/>
  <c r="M113" i="1"/>
  <c r="F113" i="1"/>
  <c r="N113" i="1" s="1"/>
  <c r="H113" i="1"/>
  <c r="K114" i="1"/>
  <c r="M114" i="1"/>
  <c r="O114" i="1"/>
  <c r="P114" i="1" s="1"/>
  <c r="R114" i="1" s="1"/>
  <c r="F114" i="1"/>
  <c r="H114" i="1"/>
  <c r="N114" i="1" s="1"/>
  <c r="K115" i="1"/>
  <c r="M115" i="1"/>
  <c r="O115" i="1"/>
  <c r="F115" i="1"/>
  <c r="H115" i="1"/>
  <c r="N115" i="1"/>
  <c r="K116" i="1"/>
  <c r="O116" i="1" s="1"/>
  <c r="M116" i="1"/>
  <c r="F116" i="1"/>
  <c r="H116" i="1"/>
  <c r="N116" i="1"/>
  <c r="K117" i="1"/>
  <c r="M117" i="1"/>
  <c r="O117" i="1" s="1"/>
  <c r="F117" i="1"/>
  <c r="N117" i="1" s="1"/>
  <c r="H117" i="1"/>
  <c r="K118" i="1"/>
  <c r="M118" i="1"/>
  <c r="O118" i="1"/>
  <c r="F118" i="1"/>
  <c r="H118" i="1"/>
  <c r="N118" i="1"/>
  <c r="K119" i="1"/>
  <c r="M119" i="1"/>
  <c r="O119" i="1"/>
  <c r="F119" i="1"/>
  <c r="H119" i="1"/>
  <c r="N119" i="1"/>
  <c r="K120" i="1"/>
  <c r="O120" i="1" s="1"/>
  <c r="P120" i="1" s="1"/>
  <c r="R120" i="1" s="1"/>
  <c r="M120" i="1"/>
  <c r="F120" i="1"/>
  <c r="H120" i="1"/>
  <c r="N120" i="1"/>
  <c r="K121" i="1"/>
  <c r="M121" i="1"/>
  <c r="O121" i="1" s="1"/>
  <c r="F121" i="1"/>
  <c r="H121" i="1"/>
  <c r="N121" i="1" s="1"/>
  <c r="K122" i="1"/>
  <c r="M122" i="1"/>
  <c r="O122" i="1" s="1"/>
  <c r="P122" i="1" s="1"/>
  <c r="F122" i="1"/>
  <c r="H122" i="1"/>
  <c r="N122" i="1" s="1"/>
  <c r="K123" i="1"/>
  <c r="O123" i="1" s="1"/>
  <c r="P123" i="1" s="1"/>
  <c r="M123" i="1"/>
  <c r="F123" i="1"/>
  <c r="H123" i="1"/>
  <c r="N123" i="1"/>
  <c r="K124" i="1"/>
  <c r="M124" i="1"/>
  <c r="F124" i="1"/>
  <c r="N124" i="1" s="1"/>
  <c r="H124" i="1"/>
  <c r="K125" i="1"/>
  <c r="M125" i="1"/>
  <c r="F125" i="1"/>
  <c r="N125" i="1" s="1"/>
  <c r="H125" i="1"/>
  <c r="K126" i="1"/>
  <c r="M126" i="1"/>
  <c r="O126" i="1"/>
  <c r="F126" i="1"/>
  <c r="H126" i="1"/>
  <c r="N126" i="1" s="1"/>
  <c r="K127" i="1"/>
  <c r="M127" i="1"/>
  <c r="O127" i="1"/>
  <c r="F127" i="1"/>
  <c r="N127" i="1" s="1"/>
  <c r="H127" i="1"/>
  <c r="K128" i="1"/>
  <c r="O128" i="1" s="1"/>
  <c r="M128" i="1"/>
  <c r="F128" i="1"/>
  <c r="N128" i="1" s="1"/>
  <c r="H128" i="1"/>
  <c r="K129" i="1"/>
  <c r="M129" i="1"/>
  <c r="O129" i="1" s="1"/>
  <c r="F129" i="1"/>
  <c r="H129" i="1"/>
  <c r="K130" i="1"/>
  <c r="M130" i="1"/>
  <c r="O130" i="1"/>
  <c r="F130" i="1"/>
  <c r="H130" i="1"/>
  <c r="N130" i="1"/>
  <c r="K131" i="1"/>
  <c r="M131" i="1"/>
  <c r="O131" i="1"/>
  <c r="P131" i="1" s="1"/>
  <c r="R131" i="1" s="1"/>
  <c r="S131" i="1" s="1"/>
  <c r="F131" i="1"/>
  <c r="H131" i="1"/>
  <c r="N131" i="1"/>
  <c r="K132" i="1"/>
  <c r="O132" i="1" s="1"/>
  <c r="P132" i="1" s="1"/>
  <c r="R132" i="1" s="1"/>
  <c r="M132" i="1"/>
  <c r="F132" i="1"/>
  <c r="H132" i="1"/>
  <c r="N132" i="1"/>
  <c r="K133" i="1"/>
  <c r="M133" i="1"/>
  <c r="O133" i="1" s="1"/>
  <c r="P133" i="1" s="1"/>
  <c r="R133" i="1" s="1"/>
  <c r="F133" i="1"/>
  <c r="H133" i="1"/>
  <c r="N133" i="1" s="1"/>
  <c r="K3" i="1"/>
  <c r="M3" i="1"/>
  <c r="O3" i="1" s="1"/>
  <c r="P3" i="1" s="1"/>
  <c r="R3" i="1" s="1"/>
  <c r="F3" i="1"/>
  <c r="H3" i="1"/>
  <c r="N3" i="1" s="1"/>
  <c r="K4" i="1"/>
  <c r="O4" i="1" s="1"/>
  <c r="P4" i="1" s="1"/>
  <c r="R4" i="1" s="1"/>
  <c r="M4" i="1"/>
  <c r="F4" i="1"/>
  <c r="H4" i="1"/>
  <c r="N4" i="1"/>
  <c r="F2" i="4"/>
  <c r="F3" i="4"/>
  <c r="E3" i="4"/>
  <c r="E2" i="4"/>
  <c r="J2" i="3"/>
  <c r="E2" i="3"/>
  <c r="E3" i="3"/>
  <c r="E6" i="3"/>
  <c r="E8" i="3"/>
  <c r="E9" i="3"/>
  <c r="E12" i="3"/>
  <c r="E16" i="3"/>
  <c r="E19" i="3"/>
  <c r="E21" i="3"/>
  <c r="E22" i="3"/>
  <c r="E23" i="3"/>
  <c r="R95" i="2"/>
  <c r="Q93" i="2"/>
  <c r="Q68" i="2"/>
  <c r="Q72" i="2"/>
  <c r="I2" i="3"/>
  <c r="R123" i="1"/>
  <c r="Q131" i="2"/>
  <c r="Q129" i="2"/>
  <c r="Q126" i="2"/>
  <c r="Q125" i="2"/>
  <c r="Q123" i="2"/>
  <c r="Q120" i="2"/>
  <c r="Q114" i="2"/>
  <c r="Q113" i="2"/>
  <c r="Q108" i="2"/>
  <c r="Q104" i="2"/>
  <c r="Q100" i="2"/>
  <c r="Q98" i="2"/>
  <c r="Q99" i="2"/>
  <c r="R98" i="2"/>
  <c r="Q89" i="2"/>
  <c r="Q81" i="2"/>
  <c r="Q80" i="2"/>
  <c r="Q61" i="2"/>
  <c r="Q59" i="2"/>
  <c r="Q60" i="2"/>
  <c r="R59" i="2"/>
  <c r="Q57" i="2"/>
  <c r="Q53" i="2"/>
  <c r="Q45" i="2"/>
  <c r="Q42" i="2"/>
  <c r="Q37" i="2"/>
  <c r="Q33" i="2"/>
  <c r="Q30" i="2"/>
  <c r="R29" i="2"/>
  <c r="Q28" i="2"/>
  <c r="Q24" i="2"/>
  <c r="Q21" i="2"/>
  <c r="Q20" i="2"/>
  <c r="Q17" i="2"/>
  <c r="Q5" i="2"/>
  <c r="R100" i="1"/>
  <c r="R106" i="1"/>
  <c r="R77" i="1"/>
  <c r="R69" i="1"/>
  <c r="R60" i="1"/>
  <c r="R109" i="1"/>
  <c r="R6" i="1"/>
  <c r="R82" i="1"/>
  <c r="R15" i="1"/>
  <c r="R55" i="1"/>
  <c r="R23" i="1"/>
  <c r="L2" i="3" l="1"/>
  <c r="S77" i="1"/>
  <c r="R122" i="1"/>
  <c r="S122" i="1" s="1"/>
  <c r="Q122" i="1"/>
  <c r="R92" i="2"/>
  <c r="P117" i="1"/>
  <c r="R117" i="1" s="1"/>
  <c r="P103" i="1"/>
  <c r="R103" i="1" s="1"/>
  <c r="P97" i="1"/>
  <c r="R97" i="1" s="1"/>
  <c r="Q80" i="1"/>
  <c r="P62" i="1"/>
  <c r="R74" i="1"/>
  <c r="R26" i="1"/>
  <c r="Q131" i="1"/>
  <c r="P128" i="1"/>
  <c r="P121" i="1"/>
  <c r="R121" i="1" s="1"/>
  <c r="R65" i="1"/>
  <c r="P45" i="1"/>
  <c r="R45" i="1" s="1"/>
  <c r="R50" i="1"/>
  <c r="R107" i="1"/>
  <c r="S107" i="1" s="1"/>
  <c r="P90" i="1"/>
  <c r="R90" i="1" s="1"/>
  <c r="P38" i="2"/>
  <c r="Q38" i="2" s="1"/>
  <c r="O27" i="2"/>
  <c r="P27" i="2" s="1"/>
  <c r="Q27" i="2" s="1"/>
  <c r="R38" i="1"/>
  <c r="S38" i="1" s="1"/>
  <c r="P118" i="1"/>
  <c r="R118" i="1" s="1"/>
  <c r="P43" i="1"/>
  <c r="R43" i="1" s="1"/>
  <c r="K2" i="3"/>
  <c r="P127" i="1"/>
  <c r="R127" i="1" s="1"/>
  <c r="R20" i="1"/>
  <c r="O113" i="1"/>
  <c r="P113" i="1" s="1"/>
  <c r="P104" i="1"/>
  <c r="R92" i="1"/>
  <c r="S92" i="1" s="1"/>
  <c r="Q77" i="1"/>
  <c r="P61" i="1"/>
  <c r="R61" i="1" s="1"/>
  <c r="P59" i="1"/>
  <c r="P57" i="1"/>
  <c r="R57" i="1" s="1"/>
  <c r="R23" i="2"/>
  <c r="Q110" i="1"/>
  <c r="R110" i="1"/>
  <c r="Q98" i="1"/>
  <c r="R98" i="1"/>
  <c r="S98" i="1" s="1"/>
  <c r="R32" i="2"/>
  <c r="O124" i="1"/>
  <c r="P124" i="1" s="1"/>
  <c r="R124" i="1" s="1"/>
  <c r="P93" i="1"/>
  <c r="R93" i="1" s="1"/>
  <c r="P88" i="1"/>
  <c r="R88" i="1" s="1"/>
  <c r="Q71" i="1"/>
  <c r="R71" i="1"/>
  <c r="S71" i="1" s="1"/>
  <c r="R44" i="1"/>
  <c r="Q44" i="1"/>
  <c r="R32" i="1"/>
  <c r="P130" i="1"/>
  <c r="R130" i="1" s="1"/>
  <c r="P116" i="1"/>
  <c r="P49" i="1"/>
  <c r="R49" i="1" s="1"/>
  <c r="P27" i="1"/>
  <c r="R27" i="1" s="1"/>
  <c r="P22" i="1"/>
  <c r="R22" i="1" s="1"/>
  <c r="P9" i="1"/>
  <c r="R9" i="1" s="1"/>
  <c r="O94" i="1"/>
  <c r="P94" i="1" s="1"/>
  <c r="R94" i="1" s="1"/>
  <c r="P46" i="1"/>
  <c r="R46" i="1" s="1"/>
  <c r="P25" i="1"/>
  <c r="R25" i="1" s="1"/>
  <c r="S23" i="1" s="1"/>
  <c r="O11" i="1"/>
  <c r="P11" i="1" s="1"/>
  <c r="N70" i="2"/>
  <c r="P6" i="2"/>
  <c r="Q6" i="2" s="1"/>
  <c r="R5" i="2" s="1"/>
  <c r="N129" i="1"/>
  <c r="P129" i="1" s="1"/>
  <c r="R129" i="1" s="1"/>
  <c r="P119" i="1"/>
  <c r="P73" i="1"/>
  <c r="R73" i="1" s="1"/>
  <c r="Q8" i="1"/>
  <c r="R8" i="1"/>
  <c r="S8" i="1" s="1"/>
  <c r="P109" i="2"/>
  <c r="Q109" i="2" s="1"/>
  <c r="P62" i="2"/>
  <c r="Q62" i="2" s="1"/>
  <c r="N10" i="2"/>
  <c r="P4" i="2"/>
  <c r="Q4" i="2" s="1"/>
  <c r="P126" i="1"/>
  <c r="R126" i="1" s="1"/>
  <c r="O112" i="1"/>
  <c r="P112" i="1" s="1"/>
  <c r="R112" i="1" s="1"/>
  <c r="P102" i="1"/>
  <c r="R102" i="1" s="1"/>
  <c r="O95" i="1"/>
  <c r="P95" i="1" s="1"/>
  <c r="P56" i="1"/>
  <c r="P41" i="1"/>
  <c r="O34" i="1"/>
  <c r="P7" i="1"/>
  <c r="R7" i="1" s="1"/>
  <c r="N82" i="2"/>
  <c r="P82" i="2" s="1"/>
  <c r="Q82" i="2" s="1"/>
  <c r="R80" i="2" s="1"/>
  <c r="P76" i="2"/>
  <c r="Q76" i="2" s="1"/>
  <c r="N46" i="2"/>
  <c r="P40" i="2"/>
  <c r="Q40" i="2" s="1"/>
  <c r="P18" i="2"/>
  <c r="Q18" i="2" s="1"/>
  <c r="R17" i="2" s="1"/>
  <c r="O15" i="2"/>
  <c r="P15" i="2" s="1"/>
  <c r="Q15" i="2" s="1"/>
  <c r="O125" i="1"/>
  <c r="P125" i="1" s="1"/>
  <c r="P115" i="1"/>
  <c r="R115" i="1" s="1"/>
  <c r="N105" i="1"/>
  <c r="P105" i="1" s="1"/>
  <c r="R105" i="1" s="1"/>
  <c r="O101" i="1"/>
  <c r="P101" i="1" s="1"/>
  <c r="P86" i="1"/>
  <c r="P28" i="1"/>
  <c r="R28" i="1" s="1"/>
  <c r="R113" i="2"/>
  <c r="R131" i="2"/>
  <c r="P76" i="1"/>
  <c r="R76" i="1" s="1"/>
  <c r="P47" i="1"/>
  <c r="P39" i="1"/>
  <c r="R39" i="1" s="1"/>
  <c r="N118" i="2"/>
  <c r="P118" i="2" s="1"/>
  <c r="Q118" i="2" s="1"/>
  <c r="R116" i="2" s="1"/>
  <c r="P112" i="2"/>
  <c r="Q112" i="2" s="1"/>
  <c r="P90" i="2"/>
  <c r="Q90" i="2" s="1"/>
  <c r="R89" i="2" s="1"/>
  <c r="O87" i="2"/>
  <c r="P87" i="2" s="1"/>
  <c r="Q87" i="2" s="1"/>
  <c r="P54" i="2"/>
  <c r="Q54" i="2" s="1"/>
  <c r="O51" i="2"/>
  <c r="P51" i="2" s="1"/>
  <c r="Q51" i="2" s="1"/>
  <c r="O52" i="1"/>
  <c r="P52" i="1" s="1"/>
  <c r="R52" i="1" s="1"/>
  <c r="N34" i="1"/>
  <c r="O17" i="1"/>
  <c r="P17" i="1" s="1"/>
  <c r="O5" i="1"/>
  <c r="P5" i="1" s="1"/>
  <c r="O119" i="2"/>
  <c r="P119" i="2" s="1"/>
  <c r="Q119" i="2" s="1"/>
  <c r="R119" i="2" s="1"/>
  <c r="O107" i="2"/>
  <c r="P107" i="2" s="1"/>
  <c r="Q107" i="2" s="1"/>
  <c r="R107" i="2" s="1"/>
  <c r="N102" i="2"/>
  <c r="P102" i="2" s="1"/>
  <c r="Q102" i="2" s="1"/>
  <c r="O83" i="2"/>
  <c r="P83" i="2" s="1"/>
  <c r="Q83" i="2" s="1"/>
  <c r="R83" i="2" s="1"/>
  <c r="O71" i="2"/>
  <c r="P71" i="2" s="1"/>
  <c r="Q71" i="2" s="1"/>
  <c r="R71" i="2" s="1"/>
  <c r="N66" i="2"/>
  <c r="P66" i="2" s="1"/>
  <c r="Q66" i="2" s="1"/>
  <c r="O47" i="2"/>
  <c r="P47" i="2" s="1"/>
  <c r="Q47" i="2" s="1"/>
  <c r="R47" i="2" s="1"/>
  <c r="O11" i="2"/>
  <c r="P11" i="2" s="1"/>
  <c r="Q11" i="2" s="1"/>
  <c r="R11" i="2" s="1"/>
  <c r="P89" i="1"/>
  <c r="O83" i="1"/>
  <c r="P83" i="1" s="1"/>
  <c r="O66" i="1"/>
  <c r="P66" i="1" s="1"/>
  <c r="R66" i="1" s="1"/>
  <c r="N63" i="1"/>
  <c r="P63" i="1" s="1"/>
  <c r="R63" i="1" s="1"/>
  <c r="N58" i="1"/>
  <c r="P53" i="1"/>
  <c r="P36" i="1"/>
  <c r="R36" i="1" s="1"/>
  <c r="N29" i="1"/>
  <c r="P29" i="1" s="1"/>
  <c r="P130" i="2"/>
  <c r="Q130" i="2" s="1"/>
  <c r="R128" i="2" s="1"/>
  <c r="O111" i="2"/>
  <c r="P111" i="2" s="1"/>
  <c r="Q111" i="2" s="1"/>
  <c r="P94" i="2"/>
  <c r="Q94" i="2" s="1"/>
  <c r="O75" i="2"/>
  <c r="P75" i="2" s="1"/>
  <c r="Q75" i="2" s="1"/>
  <c r="O63" i="2"/>
  <c r="P63" i="2" s="1"/>
  <c r="Q63" i="2" s="1"/>
  <c r="P58" i="2"/>
  <c r="Q58" i="2" s="1"/>
  <c r="R56" i="2" s="1"/>
  <c r="O39" i="2"/>
  <c r="P39" i="2" s="1"/>
  <c r="Q39" i="2" s="1"/>
  <c r="P34" i="2"/>
  <c r="Q34" i="2" s="1"/>
  <c r="P22" i="2"/>
  <c r="Q22" i="2" s="1"/>
  <c r="R20" i="2" s="1"/>
  <c r="O3" i="2"/>
  <c r="P3" i="2" s="1"/>
  <c r="Q3" i="2" s="1"/>
  <c r="P106" i="2"/>
  <c r="Q106" i="2" s="1"/>
  <c r="R104" i="2" s="1"/>
  <c r="P70" i="2"/>
  <c r="Q70" i="2" s="1"/>
  <c r="R68" i="2" s="1"/>
  <c r="P46" i="2"/>
  <c r="Q46" i="2" s="1"/>
  <c r="R44" i="2" s="1"/>
  <c r="P10" i="2"/>
  <c r="Q10" i="2" s="1"/>
  <c r="R8" i="2" s="1"/>
  <c r="R14" i="1"/>
  <c r="O78" i="1"/>
  <c r="P78" i="1" s="1"/>
  <c r="R78" i="1" s="1"/>
  <c r="N75" i="1"/>
  <c r="P75" i="1" s="1"/>
  <c r="N70" i="1"/>
  <c r="P70" i="1" s="1"/>
  <c r="N59" i="1"/>
  <c r="O58" i="1"/>
  <c r="P35" i="1"/>
  <c r="O16" i="1"/>
  <c r="P16" i="1" s="1"/>
  <c r="R16" i="1" s="1"/>
  <c r="O10" i="1"/>
  <c r="P10" i="1" s="1"/>
  <c r="R10" i="1" s="1"/>
  <c r="O127" i="2"/>
  <c r="P127" i="2" s="1"/>
  <c r="Q127" i="2" s="1"/>
  <c r="R125" i="2" s="1"/>
  <c r="O115" i="2"/>
  <c r="P115" i="2" s="1"/>
  <c r="Q115" i="2" s="1"/>
  <c r="N110" i="2"/>
  <c r="P110" i="2" s="1"/>
  <c r="Q110" i="2" s="1"/>
  <c r="R110" i="2" s="1"/>
  <c r="P101" i="2"/>
  <c r="Q101" i="2" s="1"/>
  <c r="O91" i="2"/>
  <c r="P91" i="2" s="1"/>
  <c r="Q91" i="2" s="1"/>
  <c r="O79" i="2"/>
  <c r="P79" i="2" s="1"/>
  <c r="Q79" i="2" s="1"/>
  <c r="R77" i="2" s="1"/>
  <c r="N74" i="2"/>
  <c r="P74" i="2" s="1"/>
  <c r="Q74" i="2" s="1"/>
  <c r="R74" i="2" s="1"/>
  <c r="P65" i="2"/>
  <c r="Q65" i="2" s="1"/>
  <c r="N62" i="2"/>
  <c r="O55" i="2"/>
  <c r="P55" i="2" s="1"/>
  <c r="Q55" i="2" s="1"/>
  <c r="O43" i="2"/>
  <c r="P43" i="2" s="1"/>
  <c r="Q43" i="2" s="1"/>
  <c r="R41" i="2" s="1"/>
  <c r="N38" i="2"/>
  <c r="O19" i="2"/>
  <c r="P19" i="2" s="1"/>
  <c r="Q19" i="2" s="1"/>
  <c r="O7" i="2"/>
  <c r="P7" i="2" s="1"/>
  <c r="Q7" i="2" s="1"/>
  <c r="N2" i="1"/>
  <c r="P2" i="1" s="1"/>
  <c r="P64" i="1"/>
  <c r="R64" i="1" s="1"/>
  <c r="P33" i="1"/>
  <c r="R33" i="1" s="1"/>
  <c r="P2" i="2"/>
  <c r="Q2" i="2" s="1"/>
  <c r="P122" i="2"/>
  <c r="Q122" i="2" s="1"/>
  <c r="R122" i="2" s="1"/>
  <c r="P103" i="2"/>
  <c r="Q103" i="2" s="1"/>
  <c r="P86" i="2"/>
  <c r="Q86" i="2" s="1"/>
  <c r="R86" i="2" s="1"/>
  <c r="P67" i="2"/>
  <c r="Q67" i="2" s="1"/>
  <c r="P50" i="2"/>
  <c r="Q50" i="2" s="1"/>
  <c r="R50" i="2" s="1"/>
  <c r="P26" i="2"/>
  <c r="Q26" i="2" s="1"/>
  <c r="R26" i="2" s="1"/>
  <c r="P14" i="2"/>
  <c r="Q14" i="2" s="1"/>
  <c r="R14" i="2" s="1"/>
  <c r="R70" i="1" l="1"/>
  <c r="S68" i="1" s="1"/>
  <c r="Q68" i="1"/>
  <c r="Q29" i="1"/>
  <c r="R29" i="1"/>
  <c r="S29" i="1" s="1"/>
  <c r="Q2" i="1"/>
  <c r="R2" i="1"/>
  <c r="S2" i="1" s="1"/>
  <c r="R75" i="1"/>
  <c r="Q74" i="1"/>
  <c r="R89" i="1"/>
  <c r="S89" i="1" s="1"/>
  <c r="Q89" i="1"/>
  <c r="Q113" i="1"/>
  <c r="R113" i="1"/>
  <c r="S113" i="1" s="1"/>
  <c r="Q35" i="1"/>
  <c r="R35" i="1"/>
  <c r="S35" i="1" s="1"/>
  <c r="S20" i="1"/>
  <c r="Q128" i="1"/>
  <c r="R128" i="1"/>
  <c r="S128" i="1" s="1"/>
  <c r="P58" i="1"/>
  <c r="R58" i="1" s="1"/>
  <c r="R17" i="1"/>
  <c r="S17" i="1" s="1"/>
  <c r="Q17" i="1"/>
  <c r="Q86" i="1"/>
  <c r="R86" i="1"/>
  <c r="S86" i="1" s="1"/>
  <c r="R62" i="2"/>
  <c r="S44" i="1"/>
  <c r="Q59" i="1"/>
  <c r="R59" i="1"/>
  <c r="S59" i="1" s="1"/>
  <c r="Q20" i="1"/>
  <c r="Q38" i="1"/>
  <c r="S50" i="1"/>
  <c r="R101" i="2"/>
  <c r="Q53" i="1"/>
  <c r="R53" i="1"/>
  <c r="S53" i="1" s="1"/>
  <c r="Q101" i="1"/>
  <c r="R101" i="1"/>
  <c r="S101" i="1" s="1"/>
  <c r="Q95" i="1"/>
  <c r="R95" i="1"/>
  <c r="S95" i="1" s="1"/>
  <c r="Q11" i="1"/>
  <c r="R11" i="1"/>
  <c r="S11" i="1" s="1"/>
  <c r="S110" i="1"/>
  <c r="Q26" i="1"/>
  <c r="Q56" i="1"/>
  <c r="R56" i="1"/>
  <c r="S56" i="1" s="1"/>
  <c r="R2" i="2"/>
  <c r="Q47" i="1"/>
  <c r="R47" i="1"/>
  <c r="S47" i="1" s="1"/>
  <c r="Q50" i="1"/>
  <c r="Q14" i="1"/>
  <c r="R53" i="2"/>
  <c r="Q125" i="1"/>
  <c r="R125" i="1"/>
  <c r="S125" i="1" s="1"/>
  <c r="Q23" i="1"/>
  <c r="Q92" i="1"/>
  <c r="S65" i="1"/>
  <c r="Q62" i="1"/>
  <c r="R62" i="1"/>
  <c r="S62" i="1" s="1"/>
  <c r="Q41" i="1"/>
  <c r="R41" i="1"/>
  <c r="S41" i="1" s="1"/>
  <c r="R5" i="1"/>
  <c r="S5" i="1" s="1"/>
  <c r="Q5" i="1"/>
  <c r="R116" i="1"/>
  <c r="S116" i="1" s="1"/>
  <c r="Q116" i="1"/>
  <c r="R38" i="2"/>
  <c r="S26" i="1"/>
  <c r="S74" i="1"/>
  <c r="R65" i="2"/>
  <c r="S14" i="1"/>
  <c r="Q83" i="1"/>
  <c r="R83" i="1"/>
  <c r="S83" i="1" s="1"/>
  <c r="P34" i="1"/>
  <c r="Q119" i="1"/>
  <c r="R119" i="1"/>
  <c r="S119" i="1" s="1"/>
  <c r="R104" i="1"/>
  <c r="S104" i="1" s="1"/>
  <c r="Q104" i="1"/>
  <c r="Q65" i="1"/>
  <c r="R34" i="1" l="1"/>
  <c r="S32" i="1" s="1"/>
  <c r="Q32" i="1"/>
</calcChain>
</file>

<file path=xl/sharedStrings.xml><?xml version="1.0" encoding="utf-8"?>
<sst xmlns="http://schemas.openxmlformats.org/spreadsheetml/2006/main" count="384" uniqueCount="111">
  <si>
    <t>Nome</t>
  </si>
  <si>
    <t>Idade (anos)</t>
  </si>
  <si>
    <t>Peso (kg)</t>
  </si>
  <si>
    <t>Alltura (m)</t>
  </si>
  <si>
    <t>IMC</t>
  </si>
  <si>
    <t>D01</t>
  </si>
  <si>
    <t>D02</t>
  </si>
  <si>
    <t>Código</t>
  </si>
  <si>
    <t>VOLUNTÁRIO</t>
  </si>
  <si>
    <t>Dia</t>
  </si>
  <si>
    <t>Altura do navicular (cm)</t>
  </si>
  <si>
    <t>Medida</t>
  </si>
  <si>
    <t>CN Inclinômetro</t>
  </si>
  <si>
    <t>Calcâneo Neutro</t>
  </si>
  <si>
    <t>PN Inclinômetro</t>
  </si>
  <si>
    <t>Perna Neutro</t>
  </si>
  <si>
    <t>Rotação (°)</t>
  </si>
  <si>
    <t>CR Inclinômetro</t>
  </si>
  <si>
    <t>Calcâneo Relaxado</t>
  </si>
  <si>
    <t>PR Inclinômetro</t>
  </si>
  <si>
    <t>Perna Relaxado</t>
  </si>
  <si>
    <t>Calcâneo - perna NEUTRO</t>
  </si>
  <si>
    <t>Calcâneo - perna RELAXADO</t>
  </si>
  <si>
    <t>DIFERENÇA NEUTRO - RELAXADO</t>
  </si>
  <si>
    <t>ÍNDICE DE POSTURA</t>
  </si>
  <si>
    <t>ÍNDICE MÉDIO</t>
  </si>
  <si>
    <t>Daniel Rocha</t>
  </si>
  <si>
    <t>OBSERVAÇÃO VISUAL</t>
  </si>
  <si>
    <t>AFS0398</t>
  </si>
  <si>
    <t>SIM</t>
  </si>
  <si>
    <t>DSR0595</t>
  </si>
  <si>
    <t>Mickaelly Yanaê</t>
  </si>
  <si>
    <t>MYG0798</t>
  </si>
  <si>
    <t>Gabriela</t>
  </si>
  <si>
    <t>GCS0298</t>
  </si>
  <si>
    <t>Lívia Gonçalves</t>
  </si>
  <si>
    <t>LGG0685</t>
  </si>
  <si>
    <t>Ana Flávia</t>
  </si>
  <si>
    <t>Nathalia Franco</t>
  </si>
  <si>
    <t>NFA1187</t>
  </si>
  <si>
    <t>Gabriel Lopes</t>
  </si>
  <si>
    <t>GLF1097</t>
  </si>
  <si>
    <t>Fábio Lopes</t>
  </si>
  <si>
    <t>FLF1097</t>
  </si>
  <si>
    <t>Raffi Bomtempo</t>
  </si>
  <si>
    <t>RAB0892</t>
  </si>
  <si>
    <t>Thaís Brasil</t>
  </si>
  <si>
    <t>TBC0889</t>
  </si>
  <si>
    <t>Gabriel Mafra</t>
  </si>
  <si>
    <t>GAM1195</t>
  </si>
  <si>
    <t>Ellen Exmalte</t>
  </si>
  <si>
    <t>EEC0295</t>
  </si>
  <si>
    <t>Marina Couto</t>
  </si>
  <si>
    <t>MCR0499</t>
  </si>
  <si>
    <t>Bárbara Lira</t>
  </si>
  <si>
    <t>BLS0698</t>
  </si>
  <si>
    <t>Bárbara Condé</t>
  </si>
  <si>
    <t>BLC0595</t>
  </si>
  <si>
    <t>Agnes</t>
  </si>
  <si>
    <t>ANM0394</t>
  </si>
  <si>
    <t>Victor</t>
  </si>
  <si>
    <t>Lorraine</t>
  </si>
  <si>
    <t>LAB0297</t>
  </si>
  <si>
    <t>Arthur</t>
  </si>
  <si>
    <t>ARR0194</t>
  </si>
  <si>
    <t>Wagner</t>
  </si>
  <si>
    <t>postura neutra</t>
  </si>
  <si>
    <t>Calcaneo muito evertido</t>
  </si>
  <si>
    <t>BRUNA</t>
  </si>
  <si>
    <t>RODRIGO</t>
  </si>
  <si>
    <t>Quando em neutro o calcaneo ficou muito invertido</t>
  </si>
  <si>
    <t>INV: Sinal negativo</t>
  </si>
  <si>
    <t>EVE: Sinal positivo</t>
  </si>
  <si>
    <t>RI: sinal positivo</t>
  </si>
  <si>
    <t>RE: sinal negativo</t>
  </si>
  <si>
    <t>Obs: valores mais positivos retratariam a pronação enquanto valores mais negativos a supinação</t>
  </si>
  <si>
    <t>Valores maiores que 90º retratariam a eversão do calcâneo enquanto valores menores que 90º a inversão</t>
  </si>
  <si>
    <t>CN-PN=ΔN</t>
  </si>
  <si>
    <t>CR-PR=ΔR</t>
  </si>
  <si>
    <t>(ΔN-ΔR)=X</t>
  </si>
  <si>
    <t>(X+R)/2</t>
  </si>
  <si>
    <t>R: rotação no plano transverso</t>
  </si>
  <si>
    <t>GAM1095</t>
  </si>
  <si>
    <t>MYB0798</t>
  </si>
  <si>
    <t>TBC0989</t>
  </si>
  <si>
    <t>VCM0497</t>
  </si>
  <si>
    <t>VMC0497</t>
  </si>
  <si>
    <t>Isabela Neme</t>
  </si>
  <si>
    <t>Média idade</t>
  </si>
  <si>
    <t>Juliana (gedam)</t>
  </si>
  <si>
    <t>JOP0493</t>
  </si>
  <si>
    <t>IFB0797</t>
  </si>
  <si>
    <t>WMR0794</t>
  </si>
  <si>
    <t>Postura de um pé muito supinado, com hipertrofia</t>
  </si>
  <si>
    <t>Média IMC</t>
  </si>
  <si>
    <t>DP idade</t>
  </si>
  <si>
    <t>DP IMC</t>
  </si>
  <si>
    <t>CORREL INTER</t>
  </si>
  <si>
    <t>CORREL INTRA</t>
  </si>
  <si>
    <t>MÉDIA DIF_SN_RX</t>
  </si>
  <si>
    <t>Voluntário</t>
  </si>
  <si>
    <t>Cabeça do tálus</t>
  </si>
  <si>
    <t>Curva maleolar</t>
  </si>
  <si>
    <t>Calcâneo plano frontal</t>
  </si>
  <si>
    <t>Abaulamento  talonavicular</t>
  </si>
  <si>
    <t>Altura e congruência ALM</t>
  </si>
  <si>
    <t>Abd/adu retropé</t>
  </si>
  <si>
    <t>Escore total</t>
  </si>
  <si>
    <t>SN</t>
  </si>
  <si>
    <t>RX</t>
  </si>
  <si>
    <t>DIF N-R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</si>
</sst>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3D69B"/>
        <bgColor rgb="FFC3D69B"/>
      </patternFill>
    </fill>
    <fill>
      <patternFill patternType="solid">
        <fgColor rgb="FFFFFFFF"/>
        <bgColor rgb="FFFFFFFF"/>
      </patternFill>
    </fill>
    <fill>
      <patternFill patternType="solid">
        <fgColor rgb="FFC5DEB5"/>
        <bgColor rgb="FFC5DEB5"/>
      </patternFill>
    </fill>
    <fill>
      <patternFill patternType="solid">
        <fgColor rgb="FFF3F3F3"/>
        <bgColor rgb="FFF3F3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24"/>
    <xf numFmtId="0" fontId="1" fillId="0" borderId="24"/>
    <xf numFmtId="0" fontId="1" fillId="0" borderId="24"/>
    <xf numFmtId="0" fontId="9" fillId="0" borderId="24"/>
    <xf numFmtId="0" fontId="8" fillId="0" borderId="24"/>
  </cellStyleXfs>
  <cellXfs count="192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0" xfId="0" applyFont="1"/>
    <xf numFmtId="49" fontId="2" fillId="4" borderId="3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>
      <alignment horizontal="center"/>
    </xf>
    <xf numFmtId="164" fontId="0" fillId="0" borderId="10" xfId="0" applyNumberFormat="1" applyFont="1" applyBorder="1"/>
    <xf numFmtId="0" fontId="0" fillId="0" borderId="17" xfId="0" applyFont="1" applyBorder="1" applyAlignment="1">
      <alignment horizontal="center"/>
    </xf>
    <xf numFmtId="164" fontId="0" fillId="0" borderId="4" xfId="0" applyNumberFormat="1" applyFont="1" applyBorder="1"/>
    <xf numFmtId="1" fontId="0" fillId="0" borderId="4" xfId="0" applyNumberFormat="1" applyFont="1" applyBorder="1"/>
    <xf numFmtId="164" fontId="0" fillId="0" borderId="18" xfId="0" applyNumberFormat="1" applyFont="1" applyBorder="1"/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22" xfId="0" applyFont="1" applyBorder="1" applyAlignment="1">
      <alignment horizontal="center"/>
    </xf>
    <xf numFmtId="164" fontId="0" fillId="0" borderId="11" xfId="0" applyNumberFormat="1" applyFont="1" applyBorder="1"/>
    <xf numFmtId="1" fontId="0" fillId="0" borderId="11" xfId="0" applyNumberFormat="1" applyFont="1" applyBorder="1"/>
    <xf numFmtId="164" fontId="0" fillId="0" borderId="23" xfId="0" applyNumberFormat="1" applyFont="1" applyBorder="1"/>
    <xf numFmtId="164" fontId="0" fillId="0" borderId="12" xfId="0" applyNumberFormat="1" applyFont="1" applyBorder="1"/>
    <xf numFmtId="1" fontId="0" fillId="0" borderId="12" xfId="0" applyNumberFormat="1" applyFont="1" applyBorder="1"/>
    <xf numFmtId="0" fontId="0" fillId="3" borderId="25" xfId="0" applyFont="1" applyFill="1" applyBorder="1" applyAlignment="1">
      <alignment horizontal="center" vertical="center"/>
    </xf>
    <xf numFmtId="164" fontId="0" fillId="0" borderId="22" xfId="0" applyNumberFormat="1" applyFont="1" applyBorder="1"/>
    <xf numFmtId="1" fontId="0" fillId="0" borderId="22" xfId="0" applyNumberFormat="1" applyFont="1" applyBorder="1"/>
    <xf numFmtId="49" fontId="0" fillId="0" borderId="1" xfId="0" applyNumberFormat="1" applyFont="1" applyBorder="1" applyAlignment="1">
      <alignment horizontal="center"/>
    </xf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49" fontId="0" fillId="0" borderId="27" xfId="0" applyNumberFormat="1" applyFont="1" applyBorder="1"/>
    <xf numFmtId="0" fontId="0" fillId="0" borderId="0" xfId="0" applyFont="1" applyAlignment="1">
      <alignment horizontal="center"/>
    </xf>
    <xf numFmtId="0" fontId="0" fillId="0" borderId="7" xfId="0" applyFont="1" applyBorder="1" applyAlignment="1"/>
    <xf numFmtId="0" fontId="0" fillId="0" borderId="33" xfId="0" applyFont="1" applyBorder="1"/>
    <xf numFmtId="0" fontId="0" fillId="0" borderId="3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7" xfId="0" applyFont="1" applyFill="1" applyBorder="1" applyAlignment="1"/>
    <xf numFmtId="0" fontId="0" fillId="0" borderId="33" xfId="0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164" fontId="0" fillId="0" borderId="33" xfId="0" applyNumberFormat="1" applyFont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7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3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2" fontId="0" fillId="3" borderId="8" xfId="0" applyNumberFormat="1" applyFont="1" applyFill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33" xfId="0" applyNumberFormat="1" applyFont="1" applyBorder="1" applyAlignment="1">
      <alignment horizontal="center"/>
    </xf>
    <xf numFmtId="0" fontId="0" fillId="0" borderId="33" xfId="0" applyFont="1" applyBorder="1" applyAlignment="1">
      <alignment horizontal="center" vertical="center"/>
    </xf>
    <xf numFmtId="49" fontId="2" fillId="2" borderId="33" xfId="0" applyNumberFormat="1" applyFont="1" applyFill="1" applyBorder="1" applyAlignment="1">
      <alignment horizontal="center" vertical="center"/>
    </xf>
    <xf numFmtId="2" fontId="0" fillId="0" borderId="33" xfId="0" applyNumberFormat="1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49" fontId="2" fillId="3" borderId="33" xfId="0" applyNumberFormat="1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1" fontId="0" fillId="7" borderId="1" xfId="0" applyNumberFormat="1" applyFont="1" applyFill="1" applyBorder="1"/>
    <xf numFmtId="0" fontId="0" fillId="7" borderId="0" xfId="0" applyFont="1" applyFill="1"/>
    <xf numFmtId="0" fontId="0" fillId="7" borderId="0" xfId="0" applyFont="1" applyFill="1" applyAlignment="1"/>
    <xf numFmtId="0" fontId="0" fillId="7" borderId="12" xfId="0" applyFont="1" applyFill="1" applyBorder="1" applyAlignment="1">
      <alignment horizontal="center"/>
    </xf>
    <xf numFmtId="164" fontId="0" fillId="7" borderId="10" xfId="0" applyNumberFormat="1" applyFont="1" applyFill="1" applyBorder="1"/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164" fontId="0" fillId="7" borderId="4" xfId="0" applyNumberFormat="1" applyFont="1" applyFill="1" applyBorder="1"/>
    <xf numFmtId="164" fontId="0" fillId="7" borderId="18" xfId="0" applyNumberFormat="1" applyFont="1" applyFill="1" applyBorder="1"/>
    <xf numFmtId="0" fontId="0" fillId="7" borderId="0" xfId="0" applyFont="1" applyFill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0" fillId="0" borderId="24" xfId="0" applyFont="1" applyBorder="1"/>
    <xf numFmtId="0" fontId="0" fillId="0" borderId="24" xfId="0" applyFont="1" applyBorder="1" applyAlignment="1"/>
    <xf numFmtId="49" fontId="2" fillId="3" borderId="12" xfId="0" applyNumberFormat="1" applyFont="1" applyFill="1" applyBorder="1" applyAlignment="1">
      <alignment horizontal="center" vertical="center"/>
    </xf>
    <xf numFmtId="49" fontId="2" fillId="3" borderId="37" xfId="0" applyNumberFormat="1" applyFont="1" applyFill="1" applyBorder="1" applyAlignment="1">
      <alignment horizontal="center" vertical="center"/>
    </xf>
    <xf numFmtId="164" fontId="0" fillId="7" borderId="38" xfId="0" applyNumberFormat="1" applyFont="1" applyFill="1" applyBorder="1"/>
    <xf numFmtId="164" fontId="0" fillId="0" borderId="38" xfId="0" applyNumberFormat="1" applyFont="1" applyBorder="1"/>
    <xf numFmtId="164" fontId="0" fillId="0" borderId="39" xfId="0" applyNumberFormat="1" applyFont="1" applyBorder="1"/>
    <xf numFmtId="164" fontId="0" fillId="7" borderId="39" xfId="0" applyNumberFormat="1" applyFont="1" applyFill="1" applyBorder="1"/>
    <xf numFmtId="164" fontId="0" fillId="0" borderId="40" xfId="0" applyNumberFormat="1" applyFont="1" applyBorder="1"/>
    <xf numFmtId="0" fontId="0" fillId="0" borderId="41" xfId="0" applyFont="1" applyBorder="1"/>
    <xf numFmtId="0" fontId="0" fillId="0" borderId="41" xfId="0" applyFont="1" applyBorder="1" applyAlignment="1"/>
    <xf numFmtId="0" fontId="1" fillId="0" borderId="33" xfId="1" applyBorder="1"/>
    <xf numFmtId="0" fontId="1" fillId="8" borderId="33" xfId="1" applyFill="1" applyBorder="1"/>
    <xf numFmtId="49" fontId="0" fillId="3" borderId="1" xfId="5" applyNumberFormat="1" applyFont="1" applyFill="1" applyBorder="1" applyAlignment="1">
      <alignment vertical="center"/>
    </xf>
    <xf numFmtId="0" fontId="0" fillId="3" borderId="1" xfId="5" applyFont="1" applyFill="1" applyBorder="1" applyAlignment="1">
      <alignment vertical="center"/>
    </xf>
    <xf numFmtId="49" fontId="0" fillId="3" borderId="10" xfId="5" applyNumberFormat="1" applyFont="1" applyFill="1" applyBorder="1" applyAlignment="1">
      <alignment vertical="center"/>
    </xf>
    <xf numFmtId="0" fontId="10" fillId="0" borderId="10" xfId="5" applyFont="1" applyBorder="1" applyAlignment="1">
      <alignment vertical="center"/>
    </xf>
    <xf numFmtId="0" fontId="0" fillId="3" borderId="10" xfId="5" applyFont="1" applyFill="1" applyBorder="1" applyAlignment="1">
      <alignment vertical="center"/>
    </xf>
    <xf numFmtId="0" fontId="0" fillId="0" borderId="33" xfId="0" applyFont="1" applyBorder="1" applyAlignment="1"/>
    <xf numFmtId="0" fontId="0" fillId="8" borderId="33" xfId="0" applyFill="1" applyBorder="1" applyAlignment="1">
      <alignment horizontal="center" vertical="center"/>
    </xf>
    <xf numFmtId="0" fontId="11" fillId="0" borderId="33" xfId="0" applyFont="1" applyBorder="1"/>
    <xf numFmtId="0" fontId="0" fillId="0" borderId="33" xfId="0" applyBorder="1"/>
    <xf numFmtId="0" fontId="0" fillId="0" borderId="33" xfId="0" applyFill="1" applyBorder="1"/>
    <xf numFmtId="0" fontId="0" fillId="8" borderId="42" xfId="0" applyFill="1" applyBorder="1" applyAlignment="1">
      <alignment vertic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10" fillId="9" borderId="1" xfId="5" applyFont="1" applyFill="1" applyBorder="1" applyAlignment="1">
      <alignment vertical="center"/>
    </xf>
    <xf numFmtId="0" fontId="11" fillId="9" borderId="33" xfId="0" applyFont="1" applyFill="1" applyBorder="1"/>
    <xf numFmtId="0" fontId="0" fillId="9" borderId="33" xfId="0" applyFill="1" applyBorder="1"/>
    <xf numFmtId="0" fontId="0" fillId="9" borderId="0" xfId="0" applyFont="1" applyFill="1" applyAlignment="1"/>
    <xf numFmtId="49" fontId="0" fillId="10" borderId="10" xfId="5" applyNumberFormat="1" applyFont="1" applyFill="1" applyBorder="1" applyAlignment="1">
      <alignment vertical="center"/>
    </xf>
    <xf numFmtId="0" fontId="1" fillId="9" borderId="33" xfId="1" applyFill="1" applyBorder="1"/>
    <xf numFmtId="0" fontId="0" fillId="9" borderId="33" xfId="0" applyFont="1" applyFill="1" applyBorder="1" applyAlignment="1"/>
    <xf numFmtId="0" fontId="0" fillId="0" borderId="10" xfId="0" applyFont="1" applyFill="1" applyBorder="1" applyAlignment="1"/>
    <xf numFmtId="0" fontId="0" fillId="0" borderId="4" xfId="0" applyFont="1" applyBorder="1" applyAlignment="1">
      <alignment horizontal="center"/>
    </xf>
    <xf numFmtId="0" fontId="3" fillId="0" borderId="9" xfId="0" applyFont="1" applyBorder="1"/>
    <xf numFmtId="0" fontId="3" fillId="0" borderId="11" xfId="0" applyFont="1" applyBorder="1"/>
    <xf numFmtId="0" fontId="0" fillId="3" borderId="1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9" xfId="0" applyFont="1" applyBorder="1"/>
    <xf numFmtId="0" fontId="0" fillId="3" borderId="4" xfId="0" applyFont="1" applyFill="1" applyBorder="1" applyAlignment="1">
      <alignment horizontal="center" vertical="center"/>
    </xf>
    <xf numFmtId="49" fontId="0" fillId="3" borderId="4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0" fillId="3" borderId="6" xfId="0" applyFont="1" applyFill="1" applyBorder="1" applyAlignment="1">
      <alignment horizontal="center" vertical="center"/>
    </xf>
    <xf numFmtId="0" fontId="3" fillId="0" borderId="16" xfId="0" applyFont="1" applyBorder="1"/>
    <xf numFmtId="49" fontId="0" fillId="3" borderId="19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164" fontId="0" fillId="0" borderId="29" xfId="0" applyNumberFormat="1" applyFont="1" applyBorder="1" applyAlignment="1">
      <alignment horizontal="center" vertical="center"/>
    </xf>
    <xf numFmtId="164" fontId="0" fillId="0" borderId="30" xfId="0" applyNumberFormat="1" applyFont="1" applyBorder="1" applyAlignment="1">
      <alignment horizontal="center" vertical="center"/>
    </xf>
    <xf numFmtId="164" fontId="0" fillId="0" borderId="31" xfId="0" applyNumberFormat="1" applyFont="1" applyBorder="1" applyAlignment="1">
      <alignment horizontal="center" vertical="center"/>
    </xf>
    <xf numFmtId="2" fontId="0" fillId="4" borderId="19" xfId="0" applyNumberFormat="1" applyFont="1" applyFill="1" applyBorder="1" applyAlignment="1">
      <alignment horizontal="center" vertical="center"/>
    </xf>
    <xf numFmtId="2" fontId="0" fillId="4" borderId="18" xfId="0" applyNumberFormat="1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23" xfId="0" applyFont="1" applyBorder="1"/>
    <xf numFmtId="0" fontId="3" fillId="0" borderId="15" xfId="0" applyFont="1" applyBorder="1"/>
    <xf numFmtId="0" fontId="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3" fillId="0" borderId="30" xfId="0" applyFont="1" applyBorder="1"/>
    <xf numFmtId="0" fontId="3" fillId="0" borderId="31" xfId="0" applyFont="1" applyBorder="1"/>
    <xf numFmtId="0" fontId="0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2" fontId="0" fillId="4" borderId="6" xfId="0" applyNumberFormat="1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3" fillId="0" borderId="24" xfId="0" applyFont="1" applyBorder="1"/>
    <xf numFmtId="0" fontId="0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33" xfId="0" applyFont="1" applyBorder="1" applyAlignment="1">
      <alignment horizontal="center"/>
    </xf>
    <xf numFmtId="0" fontId="3" fillId="0" borderId="33" xfId="0" applyFont="1" applyBorder="1"/>
    <xf numFmtId="0" fontId="4" fillId="0" borderId="7" xfId="0" applyFont="1" applyBorder="1" applyAlignment="1">
      <alignment horizontal="center" vertical="center"/>
    </xf>
    <xf numFmtId="0" fontId="3" fillId="0" borderId="34" xfId="0" applyFont="1" applyBorder="1"/>
    <xf numFmtId="2" fontId="0" fillId="4" borderId="20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5" xfId="0" applyFont="1" applyBorder="1"/>
    <xf numFmtId="2" fontId="0" fillId="4" borderId="33" xfId="0" applyNumberFormat="1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32" xfId="0" applyFont="1" applyBorder="1"/>
    <xf numFmtId="0" fontId="0" fillId="0" borderId="36" xfId="0" applyFont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</cellXfs>
  <cellStyles count="6">
    <cellStyle name="Normal" xfId="0" builtinId="0"/>
    <cellStyle name="Normal 2" xfId="4" xr:uid="{00000000-0005-0000-0000-000001000000}"/>
    <cellStyle name="Normal 3" xfId="3" xr:uid="{00000000-0005-0000-0000-000002000000}"/>
    <cellStyle name="Normal 4" xfId="2" xr:uid="{00000000-0005-0000-0000-000003000000}"/>
    <cellStyle name="Normal 5" xfId="1" xr:uid="{00000000-0005-0000-0000-000004000000}"/>
    <cellStyle name="Normal 6" xfId="5" xr:uid="{00000000-0005-0000-0000-00000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12"/>
  <sheetViews>
    <sheetView showGridLines="0" topLeftCell="C1" zoomScale="70" zoomScaleNormal="70" zoomScalePageLayoutView="70" workbookViewId="0">
      <selection activeCell="I2" sqref="I2"/>
    </sheetView>
  </sheetViews>
  <sheetFormatPr defaultColWidth="14.42578125" defaultRowHeight="15" customHeight="1" x14ac:dyDescent="0.25"/>
  <cols>
    <col min="1" max="1" width="17.140625" bestFit="1" customWidth="1"/>
    <col min="2" max="2" width="5.42578125" bestFit="1" customWidth="1"/>
    <col min="3" max="3" width="29.140625" bestFit="1" customWidth="1"/>
    <col min="4" max="4" width="10" style="45" bestFit="1" customWidth="1"/>
    <col min="5" max="5" width="19.42578125" bestFit="1" customWidth="1"/>
    <col min="6" max="6" width="20.7109375" bestFit="1" customWidth="1"/>
    <col min="7" max="7" width="19.42578125" bestFit="1" customWidth="1"/>
    <col min="8" max="8" width="16.85546875" bestFit="1" customWidth="1"/>
    <col min="9" max="9" width="14.28515625" bestFit="1" customWidth="1"/>
    <col min="10" max="10" width="19.42578125" bestFit="1" customWidth="1"/>
    <col min="11" max="11" width="24" bestFit="1" customWidth="1"/>
    <col min="12" max="12" width="19.42578125" bestFit="1" customWidth="1"/>
    <col min="13" max="13" width="20" bestFit="1" customWidth="1"/>
    <col min="14" max="14" width="32.42578125" style="96" bestFit="1" customWidth="1"/>
    <col min="15" max="15" width="35.7109375" style="105" bestFit="1" customWidth="1"/>
    <col min="16" max="16" width="41" style="105" bestFit="1" customWidth="1"/>
    <col min="17" max="17" width="22.85546875" style="96" bestFit="1" customWidth="1"/>
    <col min="18" max="18" width="25.42578125" bestFit="1" customWidth="1"/>
    <col min="19" max="19" width="17.42578125" bestFit="1" customWidth="1"/>
    <col min="20" max="20" width="27.7109375" bestFit="1" customWidth="1"/>
    <col min="21" max="38" width="8.85546875" customWidth="1"/>
  </cols>
  <sheetData>
    <row r="1" spans="1:38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94" t="s">
        <v>21</v>
      </c>
      <c r="O1" s="98" t="s">
        <v>22</v>
      </c>
      <c r="P1" s="98" t="s">
        <v>23</v>
      </c>
      <c r="Q1" s="97" t="s">
        <v>99</v>
      </c>
      <c r="R1" s="3" t="s">
        <v>24</v>
      </c>
      <c r="S1" s="8" t="s">
        <v>25</v>
      </c>
      <c r="T1" s="3" t="s">
        <v>27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86" customFormat="1" x14ac:dyDescent="0.25">
      <c r="A2" s="143" t="s">
        <v>28</v>
      </c>
      <c r="B2" s="142">
        <v>1</v>
      </c>
      <c r="C2" s="142">
        <v>5.3</v>
      </c>
      <c r="D2" s="82">
        <v>1</v>
      </c>
      <c r="E2" s="83">
        <v>87.2</v>
      </c>
      <c r="F2" s="83">
        <f t="shared" ref="F2:F34" si="0">(E2-90)</f>
        <v>-2.7999999999999972</v>
      </c>
      <c r="G2" s="83">
        <v>86.9</v>
      </c>
      <c r="H2" s="83">
        <f t="shared" ref="H2:H34" si="1">(G2-90)</f>
        <v>-3.0999999999999943</v>
      </c>
      <c r="I2" s="84">
        <v>7</v>
      </c>
      <c r="J2" s="83">
        <v>91.2</v>
      </c>
      <c r="K2" s="83">
        <f t="shared" ref="K2:K34" si="2">(J2-90)</f>
        <v>1.2000000000000028</v>
      </c>
      <c r="L2" s="83">
        <v>83.5</v>
      </c>
      <c r="M2" s="83">
        <f t="shared" ref="M2:M34" si="3">(L2-90)</f>
        <v>-6.5</v>
      </c>
      <c r="N2" s="88">
        <f>F2-H2</f>
        <v>0.29999999999999716</v>
      </c>
      <c r="O2" s="99">
        <f t="shared" ref="O2:O83" si="4">K2-M2</f>
        <v>7.7000000000000028</v>
      </c>
      <c r="P2" s="99">
        <f>O2-N2</f>
        <v>7.4000000000000057</v>
      </c>
      <c r="Q2" s="152">
        <f>MEDIAN(P2,P3,P4)</f>
        <v>7.4000000000000057</v>
      </c>
      <c r="R2" s="83">
        <f t="shared" ref="R2:R33" si="5">(P2+I2)/2</f>
        <v>7.2000000000000028</v>
      </c>
      <c r="S2" s="150">
        <f>AVERAGE(R2,R3,R4)</f>
        <v>7.5999999999999988</v>
      </c>
      <c r="T2" s="130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</row>
    <row r="3" spans="1:38" s="86" customFormat="1" x14ac:dyDescent="0.25">
      <c r="A3" s="131"/>
      <c r="B3" s="131"/>
      <c r="C3" s="131"/>
      <c r="D3" s="82">
        <v>2</v>
      </c>
      <c r="E3" s="83">
        <v>87.9</v>
      </c>
      <c r="F3" s="83">
        <f t="shared" si="0"/>
        <v>-2.0999999999999943</v>
      </c>
      <c r="G3" s="83">
        <v>85.9</v>
      </c>
      <c r="H3" s="83">
        <f t="shared" si="1"/>
        <v>-4.0999999999999943</v>
      </c>
      <c r="I3" s="84">
        <v>8</v>
      </c>
      <c r="J3" s="83">
        <v>92.6</v>
      </c>
      <c r="K3" s="83">
        <f t="shared" si="2"/>
        <v>2.5999999999999943</v>
      </c>
      <c r="L3" s="83">
        <v>82.2</v>
      </c>
      <c r="M3" s="83">
        <f t="shared" si="3"/>
        <v>-7.7999999999999972</v>
      </c>
      <c r="N3" s="88">
        <f t="shared" ref="N3:N83" si="6">F3-H3</f>
        <v>2</v>
      </c>
      <c r="O3" s="99">
        <f t="shared" si="4"/>
        <v>10.399999999999991</v>
      </c>
      <c r="P3" s="99">
        <f t="shared" ref="P3:P33" si="7">O3-N3</f>
        <v>8.3999999999999915</v>
      </c>
      <c r="Q3" s="153"/>
      <c r="R3" s="83">
        <f t="shared" si="5"/>
        <v>8.1999999999999957</v>
      </c>
      <c r="S3" s="131"/>
      <c r="T3" s="131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</row>
    <row r="4" spans="1:38" x14ac:dyDescent="0.25">
      <c r="A4" s="131"/>
      <c r="B4" s="132"/>
      <c r="C4" s="132"/>
      <c r="D4" s="9">
        <v>3</v>
      </c>
      <c r="E4" s="10">
        <v>87.2</v>
      </c>
      <c r="F4" s="10">
        <f t="shared" si="0"/>
        <v>-2.7999999999999972</v>
      </c>
      <c r="G4" s="10">
        <v>85.4</v>
      </c>
      <c r="H4" s="10">
        <f t="shared" si="1"/>
        <v>-4.5999999999999943</v>
      </c>
      <c r="I4" s="14">
        <v>8</v>
      </c>
      <c r="J4" s="10">
        <v>91.3</v>
      </c>
      <c r="K4" s="10">
        <f t="shared" si="2"/>
        <v>1.2999999999999972</v>
      </c>
      <c r="L4" s="10">
        <v>82.7</v>
      </c>
      <c r="M4" s="10">
        <f t="shared" si="3"/>
        <v>-7.2999999999999972</v>
      </c>
      <c r="N4" s="23">
        <f t="shared" si="6"/>
        <v>1.7999999999999972</v>
      </c>
      <c r="O4" s="100">
        <f t="shared" si="4"/>
        <v>8.5999999999999943</v>
      </c>
      <c r="P4" s="100">
        <f t="shared" si="7"/>
        <v>6.7999999999999972</v>
      </c>
      <c r="Q4" s="154"/>
      <c r="R4" s="10">
        <f t="shared" si="5"/>
        <v>7.3999999999999986</v>
      </c>
      <c r="S4" s="132"/>
      <c r="T4" s="131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5">
      <c r="A5" s="131"/>
      <c r="B5" s="142">
        <v>2</v>
      </c>
      <c r="C5" s="142">
        <v>4.2</v>
      </c>
      <c r="D5" s="9">
        <v>1</v>
      </c>
      <c r="E5" s="10">
        <v>89</v>
      </c>
      <c r="F5" s="10">
        <f t="shared" si="0"/>
        <v>-1</v>
      </c>
      <c r="G5" s="10">
        <v>89.1</v>
      </c>
      <c r="H5" s="10">
        <f t="shared" si="1"/>
        <v>-0.90000000000000568</v>
      </c>
      <c r="I5" s="14">
        <v>9</v>
      </c>
      <c r="J5" s="10">
        <v>94.1</v>
      </c>
      <c r="K5" s="10">
        <f t="shared" si="2"/>
        <v>4.0999999999999943</v>
      </c>
      <c r="L5" s="10">
        <v>83.5</v>
      </c>
      <c r="M5" s="10">
        <f t="shared" si="3"/>
        <v>-6.5</v>
      </c>
      <c r="N5" s="23">
        <f t="shared" si="6"/>
        <v>-9.9999999999994316E-2</v>
      </c>
      <c r="O5" s="100">
        <f t="shared" si="4"/>
        <v>10.599999999999994</v>
      </c>
      <c r="P5" s="100">
        <f t="shared" si="7"/>
        <v>10.699999999999989</v>
      </c>
      <c r="Q5" s="152">
        <f>MEDIAN(P5,P6,P7)</f>
        <v>12</v>
      </c>
      <c r="R5" s="10">
        <f t="shared" si="5"/>
        <v>9.8499999999999943</v>
      </c>
      <c r="S5" s="150">
        <f>AVERAGE(R5,R6,R7)</f>
        <v>10.499999999999998</v>
      </c>
      <c r="T5" s="131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5">
      <c r="A6" s="131"/>
      <c r="B6" s="131"/>
      <c r="C6" s="131"/>
      <c r="D6" s="9">
        <v>2</v>
      </c>
      <c r="E6" s="10">
        <v>89.7</v>
      </c>
      <c r="F6" s="10">
        <f t="shared" si="0"/>
        <v>-0.29999999999999716</v>
      </c>
      <c r="G6" s="10">
        <v>89.7</v>
      </c>
      <c r="H6" s="10">
        <f t="shared" si="1"/>
        <v>-0.29999999999999716</v>
      </c>
      <c r="I6" s="14">
        <v>9</v>
      </c>
      <c r="J6" s="10">
        <v>94.7</v>
      </c>
      <c r="K6" s="10">
        <f t="shared" si="2"/>
        <v>4.7000000000000028</v>
      </c>
      <c r="L6" s="10">
        <v>82.4</v>
      </c>
      <c r="M6" s="10">
        <f t="shared" si="3"/>
        <v>-7.5999999999999943</v>
      </c>
      <c r="N6" s="23">
        <f t="shared" si="6"/>
        <v>0</v>
      </c>
      <c r="O6" s="100">
        <f t="shared" si="4"/>
        <v>12.299999999999997</v>
      </c>
      <c r="P6" s="100">
        <f t="shared" si="7"/>
        <v>12.299999999999997</v>
      </c>
      <c r="Q6" s="153"/>
      <c r="R6" s="10">
        <f t="shared" si="5"/>
        <v>10.649999999999999</v>
      </c>
      <c r="S6" s="131"/>
      <c r="T6" s="131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5">
      <c r="A7" s="159"/>
      <c r="B7" s="159"/>
      <c r="C7" s="159"/>
      <c r="D7" s="9">
        <v>3</v>
      </c>
      <c r="E7" s="10">
        <v>89.7</v>
      </c>
      <c r="F7" s="10">
        <f t="shared" si="0"/>
        <v>-0.29999999999999716</v>
      </c>
      <c r="G7" s="10">
        <v>89.5</v>
      </c>
      <c r="H7" s="10">
        <f t="shared" si="1"/>
        <v>-0.5</v>
      </c>
      <c r="I7" s="14">
        <v>10</v>
      </c>
      <c r="J7" s="10">
        <v>94.2</v>
      </c>
      <c r="K7" s="10">
        <f t="shared" si="2"/>
        <v>4.2000000000000028</v>
      </c>
      <c r="L7" s="10">
        <v>82</v>
      </c>
      <c r="M7" s="10">
        <f t="shared" si="3"/>
        <v>-8</v>
      </c>
      <c r="N7" s="23">
        <f t="shared" si="6"/>
        <v>0.20000000000000284</v>
      </c>
      <c r="O7" s="100">
        <f t="shared" si="4"/>
        <v>12.200000000000003</v>
      </c>
      <c r="P7" s="100">
        <f t="shared" si="7"/>
        <v>12</v>
      </c>
      <c r="Q7" s="154"/>
      <c r="R7" s="10">
        <f t="shared" si="5"/>
        <v>11</v>
      </c>
      <c r="S7" s="159"/>
      <c r="T7" s="132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s="86" customFormat="1" x14ac:dyDescent="0.25">
      <c r="A8" s="142" t="s">
        <v>59</v>
      </c>
      <c r="B8" s="142">
        <v>1</v>
      </c>
      <c r="C8" s="142">
        <v>5.6</v>
      </c>
      <c r="D8" s="87">
        <v>1</v>
      </c>
      <c r="E8" s="83">
        <v>85.1</v>
      </c>
      <c r="F8" s="83">
        <f t="shared" si="0"/>
        <v>-4.9000000000000057</v>
      </c>
      <c r="G8" s="83">
        <v>89.1</v>
      </c>
      <c r="H8" s="83">
        <f t="shared" si="1"/>
        <v>-0.90000000000000568</v>
      </c>
      <c r="I8" s="84">
        <v>15</v>
      </c>
      <c r="J8" s="83">
        <v>92</v>
      </c>
      <c r="K8" s="83">
        <f t="shared" si="2"/>
        <v>2</v>
      </c>
      <c r="L8" s="83">
        <v>85.5</v>
      </c>
      <c r="M8" s="83">
        <f t="shared" si="3"/>
        <v>-4.5</v>
      </c>
      <c r="N8" s="88">
        <f t="shared" si="6"/>
        <v>-4</v>
      </c>
      <c r="O8" s="99">
        <f t="shared" si="4"/>
        <v>6.5</v>
      </c>
      <c r="P8" s="99">
        <f t="shared" si="7"/>
        <v>10.5</v>
      </c>
      <c r="Q8" s="152">
        <f>MEDIAN(P8,P9,P10)</f>
        <v>11.200000000000003</v>
      </c>
      <c r="R8" s="88">
        <f t="shared" si="5"/>
        <v>12.75</v>
      </c>
      <c r="S8" s="167">
        <f>AVERAGE(R8,R9,R10)</f>
        <v>13.383333333333333</v>
      </c>
      <c r="T8" s="130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</row>
    <row r="9" spans="1:38" s="86" customFormat="1" x14ac:dyDescent="0.25">
      <c r="A9" s="131"/>
      <c r="B9" s="131"/>
      <c r="C9" s="131"/>
      <c r="D9" s="87">
        <v>2</v>
      </c>
      <c r="E9" s="83">
        <v>85.4</v>
      </c>
      <c r="F9" s="83">
        <f t="shared" si="0"/>
        <v>-4.5999999999999943</v>
      </c>
      <c r="G9" s="83">
        <v>90.7</v>
      </c>
      <c r="H9" s="83">
        <f t="shared" si="1"/>
        <v>0.70000000000000284</v>
      </c>
      <c r="I9" s="84">
        <v>17</v>
      </c>
      <c r="J9" s="83">
        <v>93.1</v>
      </c>
      <c r="K9" s="83">
        <f t="shared" si="2"/>
        <v>3.0999999999999943</v>
      </c>
      <c r="L9" s="83">
        <v>86.8</v>
      </c>
      <c r="M9" s="83">
        <f t="shared" si="3"/>
        <v>-3.2000000000000028</v>
      </c>
      <c r="N9" s="88">
        <f t="shared" si="6"/>
        <v>-5.2999999999999972</v>
      </c>
      <c r="O9" s="99">
        <f t="shared" si="4"/>
        <v>6.2999999999999972</v>
      </c>
      <c r="P9" s="99">
        <f t="shared" si="7"/>
        <v>11.599999999999994</v>
      </c>
      <c r="Q9" s="153"/>
      <c r="R9" s="88">
        <f t="shared" si="5"/>
        <v>14.299999999999997</v>
      </c>
      <c r="S9" s="145"/>
      <c r="T9" s="131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</row>
    <row r="10" spans="1:38" x14ac:dyDescent="0.25">
      <c r="A10" s="131"/>
      <c r="B10" s="132"/>
      <c r="C10" s="132"/>
      <c r="D10" s="22">
        <v>3</v>
      </c>
      <c r="E10" s="10">
        <v>85.3</v>
      </c>
      <c r="F10" s="10">
        <f t="shared" si="0"/>
        <v>-4.7000000000000028</v>
      </c>
      <c r="G10" s="10">
        <v>89.7</v>
      </c>
      <c r="H10" s="10">
        <f t="shared" si="1"/>
        <v>-0.29999999999999716</v>
      </c>
      <c r="I10" s="14">
        <v>15</v>
      </c>
      <c r="J10" s="10">
        <v>92.5</v>
      </c>
      <c r="K10" s="10">
        <f t="shared" si="2"/>
        <v>2.5</v>
      </c>
      <c r="L10" s="10">
        <v>85.7</v>
      </c>
      <c r="M10" s="10">
        <f t="shared" si="3"/>
        <v>-4.2999999999999972</v>
      </c>
      <c r="N10" s="23">
        <f t="shared" si="6"/>
        <v>-4.4000000000000057</v>
      </c>
      <c r="O10" s="100">
        <f t="shared" si="4"/>
        <v>6.7999999999999972</v>
      </c>
      <c r="P10" s="100">
        <f t="shared" si="7"/>
        <v>11.200000000000003</v>
      </c>
      <c r="Q10" s="154"/>
      <c r="R10" s="23">
        <f t="shared" si="5"/>
        <v>13.100000000000001</v>
      </c>
      <c r="S10" s="148"/>
      <c r="T10" s="131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5">
      <c r="A11" s="131"/>
      <c r="B11" s="142">
        <v>2</v>
      </c>
      <c r="C11" s="142">
        <v>6</v>
      </c>
      <c r="D11" s="22">
        <v>1</v>
      </c>
      <c r="E11" s="10">
        <v>91.5</v>
      </c>
      <c r="F11" s="10">
        <f t="shared" si="0"/>
        <v>1.5</v>
      </c>
      <c r="G11" s="10">
        <v>95.2</v>
      </c>
      <c r="H11" s="10">
        <f t="shared" si="1"/>
        <v>5.2000000000000028</v>
      </c>
      <c r="I11" s="14">
        <v>12</v>
      </c>
      <c r="J11" s="10">
        <v>95.9</v>
      </c>
      <c r="K11" s="10">
        <f t="shared" si="2"/>
        <v>5.9000000000000057</v>
      </c>
      <c r="L11" s="10">
        <v>94.3</v>
      </c>
      <c r="M11" s="10">
        <f t="shared" si="3"/>
        <v>4.2999999999999972</v>
      </c>
      <c r="N11" s="23">
        <f t="shared" si="6"/>
        <v>-3.7000000000000028</v>
      </c>
      <c r="O11" s="100">
        <f t="shared" si="4"/>
        <v>1.6000000000000085</v>
      </c>
      <c r="P11" s="100">
        <f t="shared" si="7"/>
        <v>5.3000000000000114</v>
      </c>
      <c r="Q11" s="152">
        <f>MEDIAN(P11,P12,P13)</f>
        <v>6</v>
      </c>
      <c r="R11" s="23">
        <f t="shared" si="5"/>
        <v>8.6500000000000057</v>
      </c>
      <c r="S11" s="167">
        <f>AVERAGE(R11,R12,R13)</f>
        <v>9.0833333333333339</v>
      </c>
      <c r="T11" s="13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5">
      <c r="A12" s="131"/>
      <c r="B12" s="131"/>
      <c r="C12" s="131"/>
      <c r="D12" s="22">
        <v>2</v>
      </c>
      <c r="E12" s="10">
        <v>90.9</v>
      </c>
      <c r="F12" s="10">
        <f t="shared" si="0"/>
        <v>0.90000000000000568</v>
      </c>
      <c r="G12" s="10">
        <v>95.8</v>
      </c>
      <c r="H12" s="10">
        <f t="shared" si="1"/>
        <v>5.7999999999999972</v>
      </c>
      <c r="I12" s="14">
        <v>11</v>
      </c>
      <c r="J12" s="10">
        <v>96.2</v>
      </c>
      <c r="K12" s="10">
        <f t="shared" si="2"/>
        <v>6.2000000000000028</v>
      </c>
      <c r="L12" s="10">
        <v>95.1</v>
      </c>
      <c r="M12" s="10">
        <f t="shared" si="3"/>
        <v>5.0999999999999943</v>
      </c>
      <c r="N12" s="23">
        <f t="shared" si="6"/>
        <v>-4.8999999999999915</v>
      </c>
      <c r="O12" s="100">
        <f t="shared" si="4"/>
        <v>1.1000000000000085</v>
      </c>
      <c r="P12" s="100">
        <f t="shared" si="7"/>
        <v>6</v>
      </c>
      <c r="Q12" s="153"/>
      <c r="R12" s="23">
        <f t="shared" si="5"/>
        <v>8.5</v>
      </c>
      <c r="S12" s="145"/>
      <c r="T12" s="131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5">
      <c r="A13" s="159"/>
      <c r="B13" s="159"/>
      <c r="C13" s="159"/>
      <c r="D13" s="24">
        <v>3</v>
      </c>
      <c r="E13" s="25">
        <v>89.8</v>
      </c>
      <c r="F13" s="25">
        <f t="shared" si="0"/>
        <v>-0.20000000000000284</v>
      </c>
      <c r="G13" s="25">
        <v>96.1</v>
      </c>
      <c r="H13" s="25">
        <f t="shared" si="1"/>
        <v>6.0999999999999943</v>
      </c>
      <c r="I13" s="26">
        <v>12</v>
      </c>
      <c r="J13" s="25">
        <v>96.1</v>
      </c>
      <c r="K13" s="25">
        <f t="shared" si="2"/>
        <v>6.0999999999999943</v>
      </c>
      <c r="L13" s="25">
        <v>94.2</v>
      </c>
      <c r="M13" s="25">
        <f t="shared" si="3"/>
        <v>4.2000000000000028</v>
      </c>
      <c r="N13" s="27">
        <f t="shared" si="6"/>
        <v>-6.2999999999999972</v>
      </c>
      <c r="O13" s="101">
        <f t="shared" si="4"/>
        <v>1.8999999999999915</v>
      </c>
      <c r="P13" s="100">
        <f t="shared" si="7"/>
        <v>8.1999999999999886</v>
      </c>
      <c r="Q13" s="154"/>
      <c r="R13" s="27">
        <f t="shared" si="5"/>
        <v>10.099999999999994</v>
      </c>
      <c r="S13" s="148"/>
      <c r="T13" s="131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s="86" customFormat="1" x14ac:dyDescent="0.25">
      <c r="A14" s="160" t="s">
        <v>64</v>
      </c>
      <c r="B14" s="160">
        <v>1</v>
      </c>
      <c r="C14" s="160">
        <v>5.5</v>
      </c>
      <c r="D14" s="89">
        <v>1</v>
      </c>
      <c r="E14" s="90">
        <v>90.4</v>
      </c>
      <c r="F14" s="91">
        <f t="shared" si="0"/>
        <v>0.40000000000000568</v>
      </c>
      <c r="G14" s="90">
        <v>87.9</v>
      </c>
      <c r="H14" s="91">
        <f t="shared" si="1"/>
        <v>-2.0999999999999943</v>
      </c>
      <c r="I14" s="90">
        <v>8</v>
      </c>
      <c r="J14" s="90">
        <v>92.3</v>
      </c>
      <c r="K14" s="91">
        <f t="shared" si="2"/>
        <v>2.2999999999999972</v>
      </c>
      <c r="L14" s="90">
        <v>85.1</v>
      </c>
      <c r="M14" s="91">
        <f t="shared" si="3"/>
        <v>-4.9000000000000057</v>
      </c>
      <c r="N14" s="92">
        <f t="shared" si="6"/>
        <v>2.5</v>
      </c>
      <c r="O14" s="102">
        <f t="shared" si="4"/>
        <v>7.2000000000000028</v>
      </c>
      <c r="P14" s="99">
        <f t="shared" si="7"/>
        <v>4.7000000000000028</v>
      </c>
      <c r="Q14" s="152">
        <f t="shared" ref="Q14" si="8">MEDIAN(P14,P15,P16)</f>
        <v>5.5</v>
      </c>
      <c r="R14" s="92">
        <f t="shared" si="5"/>
        <v>6.3500000000000014</v>
      </c>
      <c r="S14" s="167">
        <f>AVERAGE(R14,R15,R16)</f>
        <v>7.1333333333333329</v>
      </c>
      <c r="T14" s="160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</row>
    <row r="15" spans="1:38" s="86" customFormat="1" x14ac:dyDescent="0.25">
      <c r="A15" s="131"/>
      <c r="B15" s="131"/>
      <c r="C15" s="131"/>
      <c r="D15" s="89">
        <v>2</v>
      </c>
      <c r="E15" s="90">
        <v>90.3</v>
      </c>
      <c r="F15" s="91">
        <f t="shared" si="0"/>
        <v>0.29999999999999716</v>
      </c>
      <c r="G15" s="90">
        <v>87.7</v>
      </c>
      <c r="H15" s="91">
        <f t="shared" si="1"/>
        <v>-2.2999999999999972</v>
      </c>
      <c r="I15" s="90">
        <v>10</v>
      </c>
      <c r="J15" s="90">
        <v>92.8</v>
      </c>
      <c r="K15" s="91">
        <f t="shared" si="2"/>
        <v>2.7999999999999972</v>
      </c>
      <c r="L15" s="90">
        <v>84.7</v>
      </c>
      <c r="M15" s="91">
        <f t="shared" si="3"/>
        <v>-5.2999999999999972</v>
      </c>
      <c r="N15" s="92">
        <f t="shared" si="6"/>
        <v>2.5999999999999943</v>
      </c>
      <c r="O15" s="102">
        <f t="shared" si="4"/>
        <v>8.0999999999999943</v>
      </c>
      <c r="P15" s="99">
        <f t="shared" si="7"/>
        <v>5.5</v>
      </c>
      <c r="Q15" s="153"/>
      <c r="R15" s="92">
        <f t="shared" si="5"/>
        <v>7.75</v>
      </c>
      <c r="S15" s="145"/>
      <c r="T15" s="131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</row>
    <row r="16" spans="1:38" x14ac:dyDescent="0.25">
      <c r="A16" s="131"/>
      <c r="B16" s="132"/>
      <c r="C16" s="132"/>
      <c r="D16" s="18">
        <v>3</v>
      </c>
      <c r="E16" s="28">
        <v>89.9</v>
      </c>
      <c r="F16" s="25">
        <f t="shared" si="0"/>
        <v>-9.9999999999994316E-2</v>
      </c>
      <c r="G16" s="28">
        <v>87.5</v>
      </c>
      <c r="H16" s="25">
        <f t="shared" si="1"/>
        <v>-2.5</v>
      </c>
      <c r="I16" s="28">
        <v>9</v>
      </c>
      <c r="J16" s="28">
        <v>92.3</v>
      </c>
      <c r="K16" s="25">
        <f t="shared" si="2"/>
        <v>2.2999999999999972</v>
      </c>
      <c r="L16" s="28">
        <v>84.3</v>
      </c>
      <c r="M16" s="25">
        <f t="shared" si="3"/>
        <v>-5.7000000000000028</v>
      </c>
      <c r="N16" s="27">
        <f t="shared" si="6"/>
        <v>2.4000000000000057</v>
      </c>
      <c r="O16" s="101">
        <f t="shared" si="4"/>
        <v>8</v>
      </c>
      <c r="P16" s="100">
        <f t="shared" si="7"/>
        <v>5.5999999999999943</v>
      </c>
      <c r="Q16" s="154"/>
      <c r="R16" s="27">
        <f t="shared" si="5"/>
        <v>7.2999999999999972</v>
      </c>
      <c r="S16" s="148"/>
      <c r="T16" s="131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x14ac:dyDescent="0.25">
      <c r="A17" s="131"/>
      <c r="B17" s="160">
        <v>2</v>
      </c>
      <c r="C17" s="160">
        <v>5.2</v>
      </c>
      <c r="D17" s="18">
        <v>1</v>
      </c>
      <c r="E17" s="28">
        <v>89.5</v>
      </c>
      <c r="F17" s="25">
        <f t="shared" si="0"/>
        <v>-0.5</v>
      </c>
      <c r="G17" s="28">
        <v>91.4</v>
      </c>
      <c r="H17" s="25">
        <f t="shared" si="1"/>
        <v>1.4000000000000057</v>
      </c>
      <c r="I17" s="28">
        <v>8</v>
      </c>
      <c r="J17" s="28">
        <v>92.1</v>
      </c>
      <c r="K17" s="25">
        <f t="shared" si="2"/>
        <v>2.0999999999999943</v>
      </c>
      <c r="L17" s="28">
        <v>87.7</v>
      </c>
      <c r="M17" s="25">
        <f t="shared" si="3"/>
        <v>-2.2999999999999972</v>
      </c>
      <c r="N17" s="27">
        <f t="shared" si="6"/>
        <v>-1.9000000000000057</v>
      </c>
      <c r="O17" s="101">
        <f t="shared" si="4"/>
        <v>4.3999999999999915</v>
      </c>
      <c r="P17" s="100">
        <f t="shared" si="7"/>
        <v>6.2999999999999972</v>
      </c>
      <c r="Q17" s="152">
        <f t="shared" ref="Q17" si="9">MEDIAN(P17,P18,P19)</f>
        <v>5.5999999999999943</v>
      </c>
      <c r="R17" s="27">
        <f t="shared" si="5"/>
        <v>7.1499999999999986</v>
      </c>
      <c r="S17" s="167">
        <f>AVERAGE(R17,R18,R19)</f>
        <v>6.8999999999999986</v>
      </c>
      <c r="T17" s="131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</row>
    <row r="18" spans="1:38" x14ac:dyDescent="0.25">
      <c r="A18" s="131"/>
      <c r="B18" s="131"/>
      <c r="C18" s="131"/>
      <c r="D18" s="18">
        <v>2</v>
      </c>
      <c r="E18" s="28">
        <v>89.5</v>
      </c>
      <c r="F18" s="25">
        <f t="shared" si="0"/>
        <v>-0.5</v>
      </c>
      <c r="G18" s="28">
        <v>91</v>
      </c>
      <c r="H18" s="25">
        <f t="shared" si="1"/>
        <v>1</v>
      </c>
      <c r="I18" s="28">
        <v>8</v>
      </c>
      <c r="J18" s="28">
        <v>92.4</v>
      </c>
      <c r="K18" s="25">
        <f t="shared" si="2"/>
        <v>2.4000000000000057</v>
      </c>
      <c r="L18" s="28">
        <v>88.4</v>
      </c>
      <c r="M18" s="25">
        <f t="shared" si="3"/>
        <v>-1.5999999999999943</v>
      </c>
      <c r="N18" s="27">
        <f t="shared" si="6"/>
        <v>-1.5</v>
      </c>
      <c r="O18" s="101">
        <f t="shared" si="4"/>
        <v>4</v>
      </c>
      <c r="P18" s="100">
        <f t="shared" si="7"/>
        <v>5.5</v>
      </c>
      <c r="Q18" s="153"/>
      <c r="R18" s="27">
        <f t="shared" si="5"/>
        <v>6.75</v>
      </c>
      <c r="S18" s="145"/>
      <c r="T18" s="131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</row>
    <row r="19" spans="1:38" x14ac:dyDescent="0.25">
      <c r="A19" s="132"/>
      <c r="B19" s="132"/>
      <c r="C19" s="132"/>
      <c r="D19" s="56">
        <v>3</v>
      </c>
      <c r="E19" s="30">
        <v>88.8</v>
      </c>
      <c r="F19" s="25">
        <f t="shared" si="0"/>
        <v>-1.2000000000000028</v>
      </c>
      <c r="G19" s="30">
        <v>91.1</v>
      </c>
      <c r="H19" s="25">
        <f t="shared" si="1"/>
        <v>1.0999999999999943</v>
      </c>
      <c r="I19" s="30">
        <v>8</v>
      </c>
      <c r="J19" s="30">
        <v>91.6</v>
      </c>
      <c r="K19" s="25">
        <f t="shared" si="2"/>
        <v>1.5999999999999943</v>
      </c>
      <c r="L19" s="30">
        <v>88.3</v>
      </c>
      <c r="M19" s="25">
        <f t="shared" si="3"/>
        <v>-1.7000000000000028</v>
      </c>
      <c r="N19" s="27">
        <f t="shared" si="6"/>
        <v>-2.2999999999999972</v>
      </c>
      <c r="O19" s="101">
        <f t="shared" si="4"/>
        <v>3.2999999999999972</v>
      </c>
      <c r="P19" s="100">
        <f t="shared" si="7"/>
        <v>5.5999999999999943</v>
      </c>
      <c r="Q19" s="154"/>
      <c r="R19" s="27">
        <f t="shared" si="5"/>
        <v>6.7999999999999972</v>
      </c>
      <c r="S19" s="148"/>
      <c r="T19" s="132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</row>
    <row r="20" spans="1:38" s="86" customFormat="1" x14ac:dyDescent="0.25">
      <c r="A20" s="133" t="s">
        <v>57</v>
      </c>
      <c r="B20" s="168">
        <v>1</v>
      </c>
      <c r="C20" s="142">
        <v>5.8</v>
      </c>
      <c r="D20" s="82">
        <v>1</v>
      </c>
      <c r="E20" s="83">
        <v>89.2</v>
      </c>
      <c r="F20" s="83">
        <f t="shared" si="0"/>
        <v>-0.79999999999999716</v>
      </c>
      <c r="G20" s="83">
        <v>90.3</v>
      </c>
      <c r="H20" s="83">
        <f t="shared" si="1"/>
        <v>0.29999999999999716</v>
      </c>
      <c r="I20" s="84">
        <v>4</v>
      </c>
      <c r="J20" s="83">
        <v>88.8</v>
      </c>
      <c r="K20" s="83">
        <f t="shared" si="2"/>
        <v>-1.2000000000000028</v>
      </c>
      <c r="L20" s="83">
        <v>87.1</v>
      </c>
      <c r="M20" s="83">
        <f t="shared" si="3"/>
        <v>-2.9000000000000057</v>
      </c>
      <c r="N20" s="88">
        <f t="shared" si="6"/>
        <v>-1.0999999999999943</v>
      </c>
      <c r="O20" s="99">
        <f t="shared" si="4"/>
        <v>1.7000000000000028</v>
      </c>
      <c r="P20" s="99">
        <f t="shared" si="7"/>
        <v>2.7999999999999972</v>
      </c>
      <c r="Q20" s="152">
        <f t="shared" ref="Q20" si="10">MEDIAN(P20,P21,P22)</f>
        <v>2.7999999999999972</v>
      </c>
      <c r="R20" s="83">
        <f t="shared" si="5"/>
        <v>3.3999999999999986</v>
      </c>
      <c r="S20" s="150">
        <f>AVERAGE(R20,R21,R22)</f>
        <v>4.0166666666666657</v>
      </c>
      <c r="T20" s="164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</row>
    <row r="21" spans="1:38" s="86" customFormat="1" ht="15.75" customHeight="1" x14ac:dyDescent="0.25">
      <c r="A21" s="131"/>
      <c r="B21" s="145"/>
      <c r="C21" s="131"/>
      <c r="D21" s="82">
        <v>2</v>
      </c>
      <c r="E21" s="83">
        <v>87.8</v>
      </c>
      <c r="F21" s="83">
        <f t="shared" si="0"/>
        <v>-2.2000000000000028</v>
      </c>
      <c r="G21" s="83">
        <v>89.8</v>
      </c>
      <c r="H21" s="83">
        <f t="shared" si="1"/>
        <v>-0.20000000000000284</v>
      </c>
      <c r="I21" s="84">
        <v>5</v>
      </c>
      <c r="J21" s="83">
        <v>88.6</v>
      </c>
      <c r="K21" s="83">
        <f t="shared" si="2"/>
        <v>-1.4000000000000057</v>
      </c>
      <c r="L21" s="83">
        <v>88.1</v>
      </c>
      <c r="M21" s="83">
        <f t="shared" si="3"/>
        <v>-1.9000000000000057</v>
      </c>
      <c r="N21" s="88">
        <f t="shared" si="6"/>
        <v>-2</v>
      </c>
      <c r="O21" s="99">
        <f t="shared" si="4"/>
        <v>0.5</v>
      </c>
      <c r="P21" s="99">
        <f t="shared" si="7"/>
        <v>2.5</v>
      </c>
      <c r="Q21" s="153"/>
      <c r="R21" s="83">
        <f t="shared" si="5"/>
        <v>3.75</v>
      </c>
      <c r="S21" s="131"/>
      <c r="T21" s="16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</row>
    <row r="22" spans="1:38" ht="15.75" customHeight="1" x14ac:dyDescent="0.25">
      <c r="A22" s="131"/>
      <c r="B22" s="146"/>
      <c r="C22" s="132"/>
      <c r="D22" s="9">
        <v>3</v>
      </c>
      <c r="E22" s="10">
        <v>87.6</v>
      </c>
      <c r="F22" s="10">
        <f t="shared" si="0"/>
        <v>-2.4000000000000057</v>
      </c>
      <c r="G22" s="10">
        <v>89.2</v>
      </c>
      <c r="H22" s="10">
        <f t="shared" si="1"/>
        <v>-0.79999999999999716</v>
      </c>
      <c r="I22" s="14">
        <v>6</v>
      </c>
      <c r="J22" s="10">
        <v>89.1</v>
      </c>
      <c r="K22" s="10">
        <f t="shared" si="2"/>
        <v>-0.90000000000000568</v>
      </c>
      <c r="L22" s="10">
        <v>86.9</v>
      </c>
      <c r="M22" s="10">
        <f t="shared" si="3"/>
        <v>-3.0999999999999943</v>
      </c>
      <c r="N22" s="23">
        <f t="shared" si="6"/>
        <v>-1.6000000000000085</v>
      </c>
      <c r="O22" s="100">
        <f t="shared" si="4"/>
        <v>2.1999999999999886</v>
      </c>
      <c r="P22" s="100">
        <f t="shared" si="7"/>
        <v>3.7999999999999972</v>
      </c>
      <c r="Q22" s="154"/>
      <c r="R22" s="10">
        <f t="shared" si="5"/>
        <v>4.8999999999999986</v>
      </c>
      <c r="S22" s="132"/>
      <c r="T22" s="165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5.75" customHeight="1" x14ac:dyDescent="0.25">
      <c r="A23" s="131"/>
      <c r="B23" s="142">
        <v>2</v>
      </c>
      <c r="C23" s="133">
        <v>5.9</v>
      </c>
      <c r="D23" s="31">
        <v>1</v>
      </c>
      <c r="E23" s="32">
        <v>89</v>
      </c>
      <c r="F23" s="32">
        <f t="shared" si="0"/>
        <v>-1</v>
      </c>
      <c r="G23" s="32">
        <v>88.1</v>
      </c>
      <c r="H23" s="32">
        <f t="shared" si="1"/>
        <v>-1.9000000000000057</v>
      </c>
      <c r="I23" s="33">
        <v>2</v>
      </c>
      <c r="J23" s="32">
        <v>89.9</v>
      </c>
      <c r="K23" s="32">
        <f t="shared" si="2"/>
        <v>-9.9999999999994316E-2</v>
      </c>
      <c r="L23" s="32">
        <v>87.9</v>
      </c>
      <c r="M23" s="32">
        <f t="shared" si="3"/>
        <v>-2.0999999999999943</v>
      </c>
      <c r="N23" s="34">
        <f t="shared" si="6"/>
        <v>0.90000000000000568</v>
      </c>
      <c r="O23" s="103">
        <f t="shared" si="4"/>
        <v>2</v>
      </c>
      <c r="P23" s="100">
        <f t="shared" si="7"/>
        <v>1.0999999999999943</v>
      </c>
      <c r="Q23" s="152">
        <f t="shared" ref="Q23" si="11">MEDIAN(P23,P24,P25)</f>
        <v>1.0999999999999943</v>
      </c>
      <c r="R23" s="34">
        <f t="shared" si="5"/>
        <v>1.5499999999999972</v>
      </c>
      <c r="S23" s="155">
        <f>AVERAGE(R23,R24,R25)</f>
        <v>1.3833333333333329</v>
      </c>
      <c r="T23" s="165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5.75" customHeight="1" x14ac:dyDescent="0.25">
      <c r="A24" s="131"/>
      <c r="B24" s="131"/>
      <c r="C24" s="131"/>
      <c r="D24" s="22">
        <v>2</v>
      </c>
      <c r="E24" s="10">
        <v>89.3</v>
      </c>
      <c r="F24" s="10">
        <f t="shared" si="0"/>
        <v>-0.70000000000000284</v>
      </c>
      <c r="G24" s="10">
        <v>88.6</v>
      </c>
      <c r="H24" s="10">
        <f t="shared" si="1"/>
        <v>-1.4000000000000057</v>
      </c>
      <c r="I24" s="14">
        <v>2</v>
      </c>
      <c r="J24" s="10">
        <v>91.3</v>
      </c>
      <c r="K24" s="10">
        <f t="shared" si="2"/>
        <v>1.2999999999999972</v>
      </c>
      <c r="L24" s="10">
        <v>87.8</v>
      </c>
      <c r="M24" s="10">
        <f t="shared" si="3"/>
        <v>-2.2000000000000028</v>
      </c>
      <c r="N24" s="23">
        <f t="shared" si="6"/>
        <v>0.70000000000000284</v>
      </c>
      <c r="O24" s="100">
        <f t="shared" si="4"/>
        <v>3.5</v>
      </c>
      <c r="P24" s="100">
        <f t="shared" si="7"/>
        <v>2.7999999999999972</v>
      </c>
      <c r="Q24" s="153"/>
      <c r="R24" s="23">
        <f t="shared" si="5"/>
        <v>2.3999999999999986</v>
      </c>
      <c r="S24" s="131"/>
      <c r="T24" s="165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5.75" customHeight="1" x14ac:dyDescent="0.25">
      <c r="A25" s="132"/>
      <c r="B25" s="132"/>
      <c r="C25" s="132"/>
      <c r="D25" s="22">
        <v>3</v>
      </c>
      <c r="E25" s="10">
        <v>90.6</v>
      </c>
      <c r="F25" s="10">
        <f t="shared" si="0"/>
        <v>0.59999999999999432</v>
      </c>
      <c r="G25" s="10">
        <v>88.2</v>
      </c>
      <c r="H25" s="10">
        <f t="shared" si="1"/>
        <v>-1.7999999999999972</v>
      </c>
      <c r="I25" s="14">
        <v>2</v>
      </c>
      <c r="J25" s="10">
        <v>89.8</v>
      </c>
      <c r="K25" s="10">
        <f t="shared" si="2"/>
        <v>-0.20000000000000284</v>
      </c>
      <c r="L25" s="10">
        <v>89</v>
      </c>
      <c r="M25" s="10">
        <f t="shared" si="3"/>
        <v>-1</v>
      </c>
      <c r="N25" s="23">
        <f t="shared" si="6"/>
        <v>2.3999999999999915</v>
      </c>
      <c r="O25" s="100">
        <f t="shared" si="4"/>
        <v>0.79999999999999716</v>
      </c>
      <c r="P25" s="100">
        <f t="shared" si="7"/>
        <v>-1.5999999999999943</v>
      </c>
      <c r="Q25" s="154"/>
      <c r="R25" s="23">
        <f t="shared" si="5"/>
        <v>0.20000000000000284</v>
      </c>
      <c r="S25" s="132"/>
      <c r="T25" s="166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s="86" customFormat="1" ht="15.75" customHeight="1" x14ac:dyDescent="0.25">
      <c r="A26" s="142" t="s">
        <v>55</v>
      </c>
      <c r="B26" s="142">
        <v>1</v>
      </c>
      <c r="C26" s="142">
        <v>5.7</v>
      </c>
      <c r="D26" s="87">
        <v>1</v>
      </c>
      <c r="E26" s="83">
        <v>86.9</v>
      </c>
      <c r="F26" s="83">
        <f t="shared" si="0"/>
        <v>-3.0999999999999943</v>
      </c>
      <c r="G26" s="83">
        <v>93</v>
      </c>
      <c r="H26" s="83">
        <f t="shared" si="1"/>
        <v>3</v>
      </c>
      <c r="I26" s="84">
        <v>16</v>
      </c>
      <c r="J26" s="83">
        <v>96.4</v>
      </c>
      <c r="K26" s="83">
        <f t="shared" si="2"/>
        <v>6.4000000000000057</v>
      </c>
      <c r="L26" s="83">
        <v>89.1</v>
      </c>
      <c r="M26" s="83">
        <f t="shared" si="3"/>
        <v>-0.90000000000000568</v>
      </c>
      <c r="N26" s="88">
        <f t="shared" si="6"/>
        <v>-6.0999999999999943</v>
      </c>
      <c r="O26" s="99">
        <f t="shared" si="4"/>
        <v>7.3000000000000114</v>
      </c>
      <c r="P26" s="99">
        <f t="shared" si="7"/>
        <v>13.400000000000006</v>
      </c>
      <c r="Q26" s="152">
        <f t="shared" ref="Q26" si="12">MEDIAN(P26,P27,P28)</f>
        <v>13.700000000000003</v>
      </c>
      <c r="R26" s="88">
        <f t="shared" si="5"/>
        <v>14.700000000000003</v>
      </c>
      <c r="S26" s="150">
        <f>AVERAGE(R26,R27,R28)</f>
        <v>14.816666666666668</v>
      </c>
      <c r="T26" s="130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</row>
    <row r="27" spans="1:38" s="86" customFormat="1" ht="15.75" customHeight="1" x14ac:dyDescent="0.25">
      <c r="A27" s="131"/>
      <c r="B27" s="131"/>
      <c r="C27" s="131"/>
      <c r="D27" s="87">
        <v>2</v>
      </c>
      <c r="E27" s="83">
        <v>86.9</v>
      </c>
      <c r="F27" s="83">
        <f t="shared" si="0"/>
        <v>-3.0999999999999943</v>
      </c>
      <c r="G27" s="83">
        <v>92.5</v>
      </c>
      <c r="H27" s="83">
        <f t="shared" si="1"/>
        <v>2.5</v>
      </c>
      <c r="I27" s="84">
        <v>15</v>
      </c>
      <c r="J27" s="83">
        <v>95.9</v>
      </c>
      <c r="K27" s="83">
        <f t="shared" si="2"/>
        <v>5.9000000000000057</v>
      </c>
      <c r="L27" s="83">
        <v>87.7</v>
      </c>
      <c r="M27" s="83">
        <f t="shared" si="3"/>
        <v>-2.2999999999999972</v>
      </c>
      <c r="N27" s="88">
        <f t="shared" si="6"/>
        <v>-5.5999999999999943</v>
      </c>
      <c r="O27" s="99">
        <f t="shared" si="4"/>
        <v>8.2000000000000028</v>
      </c>
      <c r="P27" s="99">
        <f t="shared" si="7"/>
        <v>13.799999999999997</v>
      </c>
      <c r="Q27" s="153"/>
      <c r="R27" s="88">
        <f t="shared" si="5"/>
        <v>14.399999999999999</v>
      </c>
      <c r="S27" s="131"/>
      <c r="T27" s="131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</row>
    <row r="28" spans="1:38" ht="15.75" customHeight="1" x14ac:dyDescent="0.25">
      <c r="A28" s="131"/>
      <c r="B28" s="132"/>
      <c r="C28" s="132"/>
      <c r="D28" s="22">
        <v>3</v>
      </c>
      <c r="E28" s="10">
        <v>87.1</v>
      </c>
      <c r="F28" s="10">
        <f t="shared" si="0"/>
        <v>-2.9000000000000057</v>
      </c>
      <c r="G28" s="10">
        <v>94.1</v>
      </c>
      <c r="H28" s="10">
        <f t="shared" si="1"/>
        <v>4.0999999999999943</v>
      </c>
      <c r="I28" s="14">
        <v>17</v>
      </c>
      <c r="J28" s="10">
        <v>95.8</v>
      </c>
      <c r="K28" s="10">
        <f t="shared" si="2"/>
        <v>5.7999999999999972</v>
      </c>
      <c r="L28" s="10">
        <v>89.1</v>
      </c>
      <c r="M28" s="10">
        <f t="shared" si="3"/>
        <v>-0.90000000000000568</v>
      </c>
      <c r="N28" s="23">
        <f t="shared" si="6"/>
        <v>-7</v>
      </c>
      <c r="O28" s="100">
        <f t="shared" si="4"/>
        <v>6.7000000000000028</v>
      </c>
      <c r="P28" s="100">
        <f t="shared" si="7"/>
        <v>13.700000000000003</v>
      </c>
      <c r="Q28" s="154"/>
      <c r="R28" s="23">
        <f t="shared" si="5"/>
        <v>15.350000000000001</v>
      </c>
      <c r="S28" s="132"/>
      <c r="T28" s="131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5.75" customHeight="1" x14ac:dyDescent="0.25">
      <c r="A29" s="131"/>
      <c r="B29" s="142">
        <v>2</v>
      </c>
      <c r="C29" s="142">
        <v>4.5</v>
      </c>
      <c r="D29" s="22">
        <v>1</v>
      </c>
      <c r="E29" s="10">
        <v>87.9</v>
      </c>
      <c r="F29" s="10">
        <f t="shared" si="0"/>
        <v>-2.0999999999999943</v>
      </c>
      <c r="G29" s="10">
        <v>90.3</v>
      </c>
      <c r="H29" s="10">
        <f t="shared" si="1"/>
        <v>0.29999999999999716</v>
      </c>
      <c r="I29" s="14">
        <v>14</v>
      </c>
      <c r="J29" s="10">
        <v>97.7</v>
      </c>
      <c r="K29" s="10">
        <f t="shared" si="2"/>
        <v>7.7000000000000028</v>
      </c>
      <c r="L29" s="10">
        <v>86.4</v>
      </c>
      <c r="M29" s="10">
        <f t="shared" si="3"/>
        <v>-3.5999999999999943</v>
      </c>
      <c r="N29" s="23">
        <f t="shared" si="6"/>
        <v>-2.3999999999999915</v>
      </c>
      <c r="O29" s="100">
        <f t="shared" si="4"/>
        <v>11.299999999999997</v>
      </c>
      <c r="P29" s="100">
        <f t="shared" si="7"/>
        <v>13.699999999999989</v>
      </c>
      <c r="Q29" s="152">
        <f t="shared" ref="Q29" si="13">MEDIAN(P29,P30,P31)</f>
        <v>13.699999999999989</v>
      </c>
      <c r="R29" s="23">
        <f t="shared" si="5"/>
        <v>13.849999999999994</v>
      </c>
      <c r="S29" s="150">
        <f>AVERAGE(R29,R30,R31)</f>
        <v>14.349999999999996</v>
      </c>
      <c r="T29" s="131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5.75" customHeight="1" x14ac:dyDescent="0.25">
      <c r="A30" s="131"/>
      <c r="B30" s="131"/>
      <c r="C30" s="131"/>
      <c r="D30" s="22">
        <v>2</v>
      </c>
      <c r="E30" s="10">
        <v>88.3</v>
      </c>
      <c r="F30" s="10">
        <f t="shared" si="0"/>
        <v>-1.7000000000000028</v>
      </c>
      <c r="G30" s="10">
        <v>90.1</v>
      </c>
      <c r="H30" s="10">
        <f t="shared" si="1"/>
        <v>9.9999999999994316E-2</v>
      </c>
      <c r="I30" s="14">
        <v>15</v>
      </c>
      <c r="J30" s="10">
        <v>98.3</v>
      </c>
      <c r="K30" s="10">
        <f t="shared" si="2"/>
        <v>8.2999999999999972</v>
      </c>
      <c r="L30" s="10">
        <v>87.4</v>
      </c>
      <c r="M30" s="10">
        <f t="shared" si="3"/>
        <v>-2.5999999999999943</v>
      </c>
      <c r="N30" s="23">
        <f t="shared" si="6"/>
        <v>-1.7999999999999972</v>
      </c>
      <c r="O30" s="100">
        <f t="shared" si="4"/>
        <v>10.899999999999991</v>
      </c>
      <c r="P30" s="100">
        <f t="shared" si="7"/>
        <v>12.699999999999989</v>
      </c>
      <c r="Q30" s="153"/>
      <c r="R30" s="23">
        <f t="shared" si="5"/>
        <v>13.849999999999994</v>
      </c>
      <c r="S30" s="131"/>
      <c r="T30" s="131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5.75" customHeight="1" x14ac:dyDescent="0.25">
      <c r="A31" s="141"/>
      <c r="B31" s="132"/>
      <c r="C31" s="132"/>
      <c r="D31" s="22">
        <v>3</v>
      </c>
      <c r="E31" s="10">
        <v>88.6</v>
      </c>
      <c r="F31" s="10">
        <f t="shared" si="0"/>
        <v>-1.4000000000000057</v>
      </c>
      <c r="G31" s="10">
        <v>91.3</v>
      </c>
      <c r="H31" s="10">
        <f t="shared" si="1"/>
        <v>1.2999999999999972</v>
      </c>
      <c r="I31" s="14">
        <v>16</v>
      </c>
      <c r="J31" s="10">
        <v>98.4</v>
      </c>
      <c r="K31" s="10">
        <f t="shared" si="2"/>
        <v>8.4000000000000057</v>
      </c>
      <c r="L31" s="10">
        <v>86.4</v>
      </c>
      <c r="M31" s="10">
        <f t="shared" si="3"/>
        <v>-3.5999999999999943</v>
      </c>
      <c r="N31" s="23">
        <f t="shared" si="6"/>
        <v>-2.7000000000000028</v>
      </c>
      <c r="O31" s="100">
        <f t="shared" si="4"/>
        <v>12</v>
      </c>
      <c r="P31" s="100">
        <f t="shared" si="7"/>
        <v>14.700000000000003</v>
      </c>
      <c r="Q31" s="154"/>
      <c r="R31" s="23">
        <f t="shared" si="5"/>
        <v>15.350000000000001</v>
      </c>
      <c r="S31" s="132"/>
      <c r="T31" s="13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s="86" customFormat="1" ht="15.75" customHeight="1" x14ac:dyDescent="0.25">
      <c r="A32" s="149" t="s">
        <v>30</v>
      </c>
      <c r="B32" s="133">
        <v>1</v>
      </c>
      <c r="C32" s="133">
        <v>5.6</v>
      </c>
      <c r="D32" s="82">
        <v>1</v>
      </c>
      <c r="E32" s="83">
        <v>85.5</v>
      </c>
      <c r="F32" s="83">
        <f t="shared" si="0"/>
        <v>-4.5</v>
      </c>
      <c r="G32" s="83">
        <v>85</v>
      </c>
      <c r="H32" s="83">
        <f t="shared" si="1"/>
        <v>-5</v>
      </c>
      <c r="I32" s="84">
        <v>4</v>
      </c>
      <c r="J32" s="83">
        <v>84.6</v>
      </c>
      <c r="K32" s="83">
        <f t="shared" si="2"/>
        <v>-5.4000000000000057</v>
      </c>
      <c r="L32" s="83">
        <v>85.2</v>
      </c>
      <c r="M32" s="83">
        <f t="shared" si="3"/>
        <v>-4.7999999999999972</v>
      </c>
      <c r="N32" s="88">
        <f t="shared" si="6"/>
        <v>0.5</v>
      </c>
      <c r="O32" s="99">
        <f t="shared" si="4"/>
        <v>-0.60000000000000853</v>
      </c>
      <c r="P32" s="99">
        <f t="shared" si="7"/>
        <v>-1.1000000000000085</v>
      </c>
      <c r="Q32" s="152">
        <f t="shared" ref="Q32" si="14">MEDIAN(P32,P33,P34)</f>
        <v>0</v>
      </c>
      <c r="R32" s="83">
        <f t="shared" si="5"/>
        <v>1.4499999999999957</v>
      </c>
      <c r="S32" s="155">
        <f>AVERAGE(R32,R33,R34)</f>
        <v>1.833333333333331</v>
      </c>
      <c r="T32" s="161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</row>
    <row r="33" spans="1:38" s="86" customFormat="1" ht="15.75" customHeight="1" x14ac:dyDescent="0.25">
      <c r="A33" s="131"/>
      <c r="B33" s="131"/>
      <c r="C33" s="131"/>
      <c r="D33" s="82">
        <v>2</v>
      </c>
      <c r="E33" s="83">
        <v>85.5</v>
      </c>
      <c r="F33" s="83">
        <f t="shared" si="0"/>
        <v>-4.5</v>
      </c>
      <c r="G33" s="83">
        <v>86.5</v>
      </c>
      <c r="H33" s="83">
        <f t="shared" si="1"/>
        <v>-3.5</v>
      </c>
      <c r="I33" s="84">
        <v>4</v>
      </c>
      <c r="J33" s="83">
        <v>84.9</v>
      </c>
      <c r="K33" s="83">
        <f t="shared" si="2"/>
        <v>-5.0999999999999943</v>
      </c>
      <c r="L33" s="83">
        <v>85.9</v>
      </c>
      <c r="M33" s="83">
        <f t="shared" si="3"/>
        <v>-4.0999999999999943</v>
      </c>
      <c r="N33" s="88">
        <f t="shared" si="6"/>
        <v>-1</v>
      </c>
      <c r="O33" s="99">
        <f t="shared" si="4"/>
        <v>-1</v>
      </c>
      <c r="P33" s="99">
        <f t="shared" si="7"/>
        <v>0</v>
      </c>
      <c r="Q33" s="153"/>
      <c r="R33" s="83">
        <f t="shared" si="5"/>
        <v>2</v>
      </c>
      <c r="S33" s="131"/>
      <c r="T33" s="131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</row>
    <row r="34" spans="1:38" ht="15.75" customHeight="1" x14ac:dyDescent="0.25">
      <c r="A34" s="131"/>
      <c r="B34" s="132"/>
      <c r="C34" s="132"/>
      <c r="D34" s="9">
        <v>3</v>
      </c>
      <c r="E34" s="10">
        <v>85.8</v>
      </c>
      <c r="F34" s="10">
        <f t="shared" si="0"/>
        <v>-4.2000000000000028</v>
      </c>
      <c r="G34" s="10">
        <v>86.3</v>
      </c>
      <c r="H34" s="10">
        <f t="shared" si="1"/>
        <v>-3.7000000000000028</v>
      </c>
      <c r="I34" s="14">
        <v>4</v>
      </c>
      <c r="J34" s="10">
        <v>85.5</v>
      </c>
      <c r="K34" s="10">
        <f t="shared" si="2"/>
        <v>-4.5</v>
      </c>
      <c r="L34" s="10">
        <v>85.9</v>
      </c>
      <c r="M34" s="10">
        <f t="shared" si="3"/>
        <v>-4.0999999999999943</v>
      </c>
      <c r="N34" s="23">
        <f t="shared" si="6"/>
        <v>-0.5</v>
      </c>
      <c r="O34" s="100">
        <f t="shared" si="4"/>
        <v>-0.40000000000000568</v>
      </c>
      <c r="P34" s="100">
        <f t="shared" ref="P34:P65" si="15">O34-N34</f>
        <v>9.9999999999994316E-2</v>
      </c>
      <c r="Q34" s="154"/>
      <c r="R34" s="10">
        <f t="shared" ref="R34:R65" si="16">(P34+I34)/2</f>
        <v>2.0499999999999972</v>
      </c>
      <c r="S34" s="132"/>
      <c r="T34" s="131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5.75" customHeight="1" x14ac:dyDescent="0.25">
      <c r="A35" s="131"/>
      <c r="B35" s="142">
        <v>2</v>
      </c>
      <c r="C35" s="142">
        <v>5.8</v>
      </c>
      <c r="D35" s="22">
        <v>1</v>
      </c>
      <c r="E35" s="35"/>
      <c r="F35" s="35">
        <v>-5.6</v>
      </c>
      <c r="G35" s="35"/>
      <c r="H35" s="35">
        <v>-3.3</v>
      </c>
      <c r="I35" s="36">
        <v>4</v>
      </c>
      <c r="J35" s="35"/>
      <c r="K35" s="35">
        <v>-5.4</v>
      </c>
      <c r="L35" s="35"/>
      <c r="M35" s="35">
        <v>-4</v>
      </c>
      <c r="N35" s="23">
        <f t="shared" si="6"/>
        <v>-2.2999999999999998</v>
      </c>
      <c r="O35" s="100">
        <f t="shared" si="4"/>
        <v>-1.4000000000000004</v>
      </c>
      <c r="P35" s="100">
        <f t="shared" si="15"/>
        <v>0.89999999999999947</v>
      </c>
      <c r="Q35" s="152">
        <f t="shared" ref="Q35" si="17">MEDIAN(P35,P36,P37)</f>
        <v>1.4000000000000004</v>
      </c>
      <c r="R35" s="10">
        <f t="shared" si="16"/>
        <v>2.4499999999999997</v>
      </c>
      <c r="S35" s="150">
        <f>AVERAGE(R35,R36,R37)</f>
        <v>2.9666666666666663</v>
      </c>
      <c r="T35" s="162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5.75" customHeight="1" x14ac:dyDescent="0.25">
      <c r="A36" s="131"/>
      <c r="B36" s="131"/>
      <c r="C36" s="131"/>
      <c r="D36" s="31">
        <v>2</v>
      </c>
      <c r="E36" s="38"/>
      <c r="F36" s="38">
        <v>-6.3</v>
      </c>
      <c r="G36" s="38"/>
      <c r="H36" s="38">
        <v>-4.0999999999999996</v>
      </c>
      <c r="I36" s="39">
        <v>5</v>
      </c>
      <c r="J36" s="38"/>
      <c r="K36" s="38">
        <v>-4.9000000000000004</v>
      </c>
      <c r="L36" s="38"/>
      <c r="M36" s="38">
        <v>-4.2</v>
      </c>
      <c r="N36" s="23">
        <f t="shared" si="6"/>
        <v>-2.2000000000000002</v>
      </c>
      <c r="O36" s="100">
        <f t="shared" si="4"/>
        <v>-0.70000000000000018</v>
      </c>
      <c r="P36" s="100">
        <f t="shared" si="15"/>
        <v>1.5</v>
      </c>
      <c r="Q36" s="153"/>
      <c r="R36" s="10">
        <f t="shared" si="16"/>
        <v>3.25</v>
      </c>
      <c r="S36" s="131"/>
      <c r="T36" s="162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5.75" customHeight="1" x14ac:dyDescent="0.25">
      <c r="A37" s="132"/>
      <c r="B37" s="132"/>
      <c r="C37" s="132"/>
      <c r="D37" s="31">
        <v>3</v>
      </c>
      <c r="E37" s="38"/>
      <c r="F37" s="38">
        <v>-6.2</v>
      </c>
      <c r="G37" s="38"/>
      <c r="H37" s="38">
        <v>-4</v>
      </c>
      <c r="I37" s="39">
        <v>5</v>
      </c>
      <c r="J37" s="38"/>
      <c r="K37" s="38">
        <v>-5.2</v>
      </c>
      <c r="L37" s="38"/>
      <c r="M37" s="38">
        <v>-4.4000000000000004</v>
      </c>
      <c r="N37" s="23">
        <f t="shared" si="6"/>
        <v>-2.2000000000000002</v>
      </c>
      <c r="O37" s="100">
        <f t="shared" si="4"/>
        <v>-0.79999999999999982</v>
      </c>
      <c r="P37" s="100">
        <f t="shared" si="15"/>
        <v>1.4000000000000004</v>
      </c>
      <c r="Q37" s="154"/>
      <c r="R37" s="10">
        <f t="shared" si="16"/>
        <v>3.2</v>
      </c>
      <c r="S37" s="132"/>
      <c r="T37" s="163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s="86" customFormat="1" ht="15.75" customHeight="1" x14ac:dyDescent="0.25">
      <c r="A38" s="144" t="s">
        <v>51</v>
      </c>
      <c r="B38" s="147">
        <v>1</v>
      </c>
      <c r="C38" s="142">
        <v>4.2</v>
      </c>
      <c r="D38" s="87">
        <v>1</v>
      </c>
      <c r="E38" s="83">
        <v>89.1</v>
      </c>
      <c r="F38" s="83">
        <f t="shared" ref="F38:F52" si="18">(E38-90)</f>
        <v>-0.90000000000000568</v>
      </c>
      <c r="G38" s="83">
        <v>87.3</v>
      </c>
      <c r="H38" s="83">
        <f t="shared" ref="H38:H52" si="19">(G38-90)</f>
        <v>-2.7000000000000028</v>
      </c>
      <c r="I38" s="84">
        <v>5</v>
      </c>
      <c r="J38" s="83">
        <v>92.9</v>
      </c>
      <c r="K38" s="83">
        <f t="shared" ref="K38:K52" si="20">(J38-90)</f>
        <v>2.9000000000000057</v>
      </c>
      <c r="L38" s="83">
        <v>83.7</v>
      </c>
      <c r="M38" s="83">
        <f t="shared" ref="M38:M52" si="21">(L38-90)</f>
        <v>-6.2999999999999972</v>
      </c>
      <c r="N38" s="88">
        <f t="shared" si="6"/>
        <v>1.7999999999999972</v>
      </c>
      <c r="O38" s="99">
        <f t="shared" si="4"/>
        <v>9.2000000000000028</v>
      </c>
      <c r="P38" s="99">
        <f t="shared" si="15"/>
        <v>7.4000000000000057</v>
      </c>
      <c r="Q38" s="152">
        <f t="shared" ref="Q38" si="22">MEDIAN(P38,P39,P40)</f>
        <v>6.1000000000000085</v>
      </c>
      <c r="R38" s="88">
        <f t="shared" si="16"/>
        <v>6.2000000000000028</v>
      </c>
      <c r="S38" s="156">
        <f>AVERAGE(R38,R39,R40)</f>
        <v>5.416666666666667</v>
      </c>
      <c r="T38" s="140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</row>
    <row r="39" spans="1:38" s="86" customFormat="1" ht="15.75" customHeight="1" x14ac:dyDescent="0.25">
      <c r="A39" s="145"/>
      <c r="B39" s="145"/>
      <c r="C39" s="131"/>
      <c r="D39" s="87">
        <v>2</v>
      </c>
      <c r="E39" s="83">
        <v>89.5</v>
      </c>
      <c r="F39" s="83">
        <f t="shared" si="18"/>
        <v>-0.5</v>
      </c>
      <c r="G39" s="83">
        <v>87.5</v>
      </c>
      <c r="H39" s="83">
        <f t="shared" si="19"/>
        <v>-2.5</v>
      </c>
      <c r="I39" s="84">
        <v>4</v>
      </c>
      <c r="J39" s="83">
        <v>91.7</v>
      </c>
      <c r="K39" s="83">
        <f t="shared" si="20"/>
        <v>1.7000000000000028</v>
      </c>
      <c r="L39" s="83">
        <v>83.6</v>
      </c>
      <c r="M39" s="83">
        <f t="shared" si="21"/>
        <v>-6.4000000000000057</v>
      </c>
      <c r="N39" s="88">
        <f t="shared" si="6"/>
        <v>2</v>
      </c>
      <c r="O39" s="99">
        <f t="shared" si="4"/>
        <v>8.1000000000000085</v>
      </c>
      <c r="P39" s="99">
        <f t="shared" si="15"/>
        <v>6.1000000000000085</v>
      </c>
      <c r="Q39" s="153"/>
      <c r="R39" s="88">
        <f t="shared" si="16"/>
        <v>5.0500000000000043</v>
      </c>
      <c r="S39" s="157"/>
      <c r="T39" s="131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</row>
    <row r="40" spans="1:38" ht="15.75" customHeight="1" x14ac:dyDescent="0.25">
      <c r="A40" s="145"/>
      <c r="B40" s="148"/>
      <c r="C40" s="132"/>
      <c r="D40" s="22">
        <v>3</v>
      </c>
      <c r="E40" s="10">
        <v>89.7</v>
      </c>
      <c r="F40" s="10">
        <f t="shared" si="18"/>
        <v>-0.29999999999999716</v>
      </c>
      <c r="G40" s="10">
        <v>87.1</v>
      </c>
      <c r="H40" s="10">
        <f t="shared" si="19"/>
        <v>-2.9000000000000057</v>
      </c>
      <c r="I40" s="14">
        <v>4</v>
      </c>
      <c r="J40" s="10">
        <v>91.5</v>
      </c>
      <c r="K40" s="10">
        <f t="shared" si="20"/>
        <v>1.5</v>
      </c>
      <c r="L40" s="10">
        <v>82.9</v>
      </c>
      <c r="M40" s="10">
        <f t="shared" si="21"/>
        <v>-7.0999999999999943</v>
      </c>
      <c r="N40" s="23">
        <f t="shared" si="6"/>
        <v>2.6000000000000085</v>
      </c>
      <c r="O40" s="100">
        <f t="shared" si="4"/>
        <v>8.5999999999999943</v>
      </c>
      <c r="P40" s="100">
        <f t="shared" si="15"/>
        <v>5.9999999999999858</v>
      </c>
      <c r="Q40" s="154"/>
      <c r="R40" s="23">
        <f t="shared" si="16"/>
        <v>4.9999999999999929</v>
      </c>
      <c r="S40" s="158"/>
      <c r="T40" s="131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5.75" customHeight="1" x14ac:dyDescent="0.25">
      <c r="A41" s="145"/>
      <c r="B41" s="142">
        <v>2</v>
      </c>
      <c r="C41" s="142">
        <v>4.8</v>
      </c>
      <c r="D41" s="9">
        <v>1</v>
      </c>
      <c r="E41" s="10">
        <v>88</v>
      </c>
      <c r="F41" s="10">
        <f t="shared" si="18"/>
        <v>-2</v>
      </c>
      <c r="G41" s="10">
        <v>89.8</v>
      </c>
      <c r="H41" s="10">
        <f t="shared" si="19"/>
        <v>-0.20000000000000284</v>
      </c>
      <c r="I41" s="14">
        <v>9</v>
      </c>
      <c r="J41" s="10">
        <v>91.2</v>
      </c>
      <c r="K41" s="10">
        <f t="shared" si="20"/>
        <v>1.2000000000000028</v>
      </c>
      <c r="L41" s="10">
        <v>85.6</v>
      </c>
      <c r="M41" s="10">
        <f t="shared" si="21"/>
        <v>-4.4000000000000057</v>
      </c>
      <c r="N41" s="23">
        <f t="shared" si="6"/>
        <v>-1.7999999999999972</v>
      </c>
      <c r="O41" s="100">
        <f t="shared" si="4"/>
        <v>5.6000000000000085</v>
      </c>
      <c r="P41" s="100">
        <f t="shared" si="15"/>
        <v>7.4000000000000057</v>
      </c>
      <c r="Q41" s="152">
        <f t="shared" ref="Q41" si="23">MEDIAN(P41,P42,P43)</f>
        <v>7.2999999999999972</v>
      </c>
      <c r="R41" s="23">
        <f t="shared" si="16"/>
        <v>8.2000000000000028</v>
      </c>
      <c r="S41" s="156">
        <f>AVERAGE(R41,R42,R43)</f>
        <v>7.6666666666666687</v>
      </c>
      <c r="T41" s="131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.75" customHeight="1" x14ac:dyDescent="0.25">
      <c r="A42" s="145"/>
      <c r="B42" s="131"/>
      <c r="C42" s="131"/>
      <c r="D42" s="9">
        <v>2</v>
      </c>
      <c r="E42" s="10">
        <v>86.9</v>
      </c>
      <c r="F42" s="10">
        <f t="shared" si="18"/>
        <v>-3.0999999999999943</v>
      </c>
      <c r="G42" s="10">
        <v>88.4</v>
      </c>
      <c r="H42" s="10">
        <f t="shared" si="19"/>
        <v>-1.5999999999999943</v>
      </c>
      <c r="I42" s="14">
        <v>8</v>
      </c>
      <c r="J42" s="10">
        <v>90.9</v>
      </c>
      <c r="K42" s="10">
        <f t="shared" si="20"/>
        <v>0.90000000000000568</v>
      </c>
      <c r="L42" s="10">
        <v>86.1</v>
      </c>
      <c r="M42" s="10">
        <f t="shared" si="21"/>
        <v>-3.9000000000000057</v>
      </c>
      <c r="N42" s="23">
        <f t="shared" si="6"/>
        <v>-1.5</v>
      </c>
      <c r="O42" s="100">
        <f t="shared" si="4"/>
        <v>4.8000000000000114</v>
      </c>
      <c r="P42" s="100">
        <f t="shared" si="15"/>
        <v>6.3000000000000114</v>
      </c>
      <c r="Q42" s="153"/>
      <c r="R42" s="23">
        <f t="shared" si="16"/>
        <v>7.1500000000000057</v>
      </c>
      <c r="S42" s="157"/>
      <c r="T42" s="131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5.75" customHeight="1" x14ac:dyDescent="0.25">
      <c r="A43" s="146"/>
      <c r="B43" s="132"/>
      <c r="C43" s="132"/>
      <c r="D43" s="9">
        <v>3</v>
      </c>
      <c r="E43" s="10">
        <v>87.1</v>
      </c>
      <c r="F43" s="10">
        <f t="shared" si="18"/>
        <v>-2.9000000000000057</v>
      </c>
      <c r="G43" s="10">
        <v>88.1</v>
      </c>
      <c r="H43" s="10">
        <f t="shared" si="19"/>
        <v>-1.9000000000000057</v>
      </c>
      <c r="I43" s="14">
        <v>8</v>
      </c>
      <c r="J43" s="10">
        <v>91.8</v>
      </c>
      <c r="K43" s="10">
        <f t="shared" si="20"/>
        <v>1.7999999999999972</v>
      </c>
      <c r="L43" s="10">
        <v>85.5</v>
      </c>
      <c r="M43" s="10">
        <f t="shared" si="21"/>
        <v>-4.5</v>
      </c>
      <c r="N43" s="23">
        <f t="shared" si="6"/>
        <v>-1</v>
      </c>
      <c r="O43" s="100">
        <f t="shared" si="4"/>
        <v>6.2999999999999972</v>
      </c>
      <c r="P43" s="100">
        <f t="shared" si="15"/>
        <v>7.2999999999999972</v>
      </c>
      <c r="Q43" s="154"/>
      <c r="R43" s="23">
        <f t="shared" si="16"/>
        <v>7.6499999999999986</v>
      </c>
      <c r="S43" s="158"/>
      <c r="T43" s="14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s="86" customFormat="1" ht="15.75" customHeight="1" x14ac:dyDescent="0.25">
      <c r="A44" s="143" t="s">
        <v>43</v>
      </c>
      <c r="B44" s="133">
        <v>1</v>
      </c>
      <c r="C44" s="142">
        <v>6.6</v>
      </c>
      <c r="D44" s="82">
        <v>1</v>
      </c>
      <c r="E44" s="83">
        <v>86.8</v>
      </c>
      <c r="F44" s="83">
        <f t="shared" si="18"/>
        <v>-3.2000000000000028</v>
      </c>
      <c r="G44" s="83">
        <v>88.1</v>
      </c>
      <c r="H44" s="83">
        <f t="shared" si="19"/>
        <v>-1.9000000000000057</v>
      </c>
      <c r="I44" s="84">
        <v>11</v>
      </c>
      <c r="J44" s="83">
        <v>92.5</v>
      </c>
      <c r="K44" s="83">
        <f t="shared" si="20"/>
        <v>2.5</v>
      </c>
      <c r="L44" s="83">
        <v>86.1</v>
      </c>
      <c r="M44" s="83">
        <f t="shared" si="21"/>
        <v>-3.9000000000000057</v>
      </c>
      <c r="N44" s="88">
        <f t="shared" si="6"/>
        <v>-1.2999999999999972</v>
      </c>
      <c r="O44" s="99">
        <f t="shared" si="4"/>
        <v>6.4000000000000057</v>
      </c>
      <c r="P44" s="99">
        <f t="shared" si="15"/>
        <v>7.7000000000000028</v>
      </c>
      <c r="Q44" s="152">
        <f t="shared" ref="Q44" si="24">MEDIAN(P44,P45,P46)</f>
        <v>7.4999999999999858</v>
      </c>
      <c r="R44" s="83">
        <f t="shared" si="16"/>
        <v>9.3500000000000014</v>
      </c>
      <c r="S44" s="155">
        <f>AVERAGE(R44,R45,R46)</f>
        <v>9.2166666666666632</v>
      </c>
      <c r="T44" s="139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</row>
    <row r="45" spans="1:38" s="86" customFormat="1" ht="15.75" customHeight="1" x14ac:dyDescent="0.25">
      <c r="A45" s="131"/>
      <c r="B45" s="131"/>
      <c r="C45" s="131"/>
      <c r="D45" s="82">
        <v>2</v>
      </c>
      <c r="E45" s="83">
        <v>88.2</v>
      </c>
      <c r="F45" s="83">
        <f t="shared" si="18"/>
        <v>-1.7999999999999972</v>
      </c>
      <c r="G45" s="83">
        <v>88.8</v>
      </c>
      <c r="H45" s="83">
        <f t="shared" si="19"/>
        <v>-1.2000000000000028</v>
      </c>
      <c r="I45" s="84">
        <v>12</v>
      </c>
      <c r="J45" s="83">
        <v>91.8</v>
      </c>
      <c r="K45" s="83">
        <f t="shared" si="20"/>
        <v>1.7999999999999972</v>
      </c>
      <c r="L45" s="83">
        <v>87.3</v>
      </c>
      <c r="M45" s="83">
        <f t="shared" si="21"/>
        <v>-2.7000000000000028</v>
      </c>
      <c r="N45" s="88">
        <f t="shared" si="6"/>
        <v>-0.59999999999999432</v>
      </c>
      <c r="O45" s="99">
        <f t="shared" si="4"/>
        <v>4.5</v>
      </c>
      <c r="P45" s="99">
        <f t="shared" si="15"/>
        <v>5.0999999999999943</v>
      </c>
      <c r="Q45" s="153"/>
      <c r="R45" s="83">
        <f t="shared" si="16"/>
        <v>8.5499999999999972</v>
      </c>
      <c r="S45" s="131"/>
      <c r="T45" s="139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</row>
    <row r="46" spans="1:38" ht="15.75" customHeight="1" x14ac:dyDescent="0.25">
      <c r="A46" s="131"/>
      <c r="B46" s="132"/>
      <c r="C46" s="132"/>
      <c r="D46" s="9">
        <v>3</v>
      </c>
      <c r="E46" s="10">
        <v>89.4</v>
      </c>
      <c r="F46" s="10">
        <f t="shared" si="18"/>
        <v>-0.59999999999999432</v>
      </c>
      <c r="G46" s="10">
        <v>91.1</v>
      </c>
      <c r="H46" s="10">
        <f t="shared" si="19"/>
        <v>1.0999999999999943</v>
      </c>
      <c r="I46" s="14">
        <v>12</v>
      </c>
      <c r="J46" s="10">
        <v>92.8</v>
      </c>
      <c r="K46" s="10">
        <f t="shared" si="20"/>
        <v>2.7999999999999972</v>
      </c>
      <c r="L46" s="10">
        <v>87</v>
      </c>
      <c r="M46" s="10">
        <f t="shared" si="21"/>
        <v>-3</v>
      </c>
      <c r="N46" s="23">
        <f t="shared" si="6"/>
        <v>-1.6999999999999886</v>
      </c>
      <c r="O46" s="100">
        <f t="shared" si="4"/>
        <v>5.7999999999999972</v>
      </c>
      <c r="P46" s="100">
        <f t="shared" si="15"/>
        <v>7.4999999999999858</v>
      </c>
      <c r="Q46" s="154"/>
      <c r="R46" s="10">
        <f t="shared" si="16"/>
        <v>9.7499999999999929</v>
      </c>
      <c r="S46" s="132"/>
      <c r="T46" s="139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5.75" customHeight="1" x14ac:dyDescent="0.25">
      <c r="A47" s="131"/>
      <c r="B47" s="142">
        <v>2</v>
      </c>
      <c r="C47" s="142">
        <v>5.9</v>
      </c>
      <c r="D47" s="9">
        <v>1</v>
      </c>
      <c r="E47" s="10">
        <v>89.7</v>
      </c>
      <c r="F47" s="10">
        <f t="shared" si="18"/>
        <v>-0.29999999999999716</v>
      </c>
      <c r="G47" s="10">
        <v>89.6</v>
      </c>
      <c r="H47" s="10">
        <f t="shared" si="19"/>
        <v>-0.40000000000000568</v>
      </c>
      <c r="I47" s="14">
        <v>15</v>
      </c>
      <c r="J47" s="10">
        <v>92.9</v>
      </c>
      <c r="K47" s="10">
        <f t="shared" si="20"/>
        <v>2.9000000000000057</v>
      </c>
      <c r="L47" s="10">
        <v>86</v>
      </c>
      <c r="M47" s="10">
        <f t="shared" si="21"/>
        <v>-4</v>
      </c>
      <c r="N47" s="23">
        <f t="shared" si="6"/>
        <v>0.10000000000000853</v>
      </c>
      <c r="O47" s="100">
        <f t="shared" si="4"/>
        <v>6.9000000000000057</v>
      </c>
      <c r="P47" s="100">
        <f t="shared" si="15"/>
        <v>6.7999999999999972</v>
      </c>
      <c r="Q47" s="152">
        <f t="shared" ref="Q47" si="25">MEDIAN(P47,P48,P49)</f>
        <v>6.7999999999999972</v>
      </c>
      <c r="R47" s="10">
        <f t="shared" si="16"/>
        <v>10.899999999999999</v>
      </c>
      <c r="S47" s="150">
        <f>AVERAGE(R47,R48,R49)</f>
        <v>10.516666666666666</v>
      </c>
      <c r="T47" s="139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5.75" customHeight="1" x14ac:dyDescent="0.25">
      <c r="A48" s="131"/>
      <c r="B48" s="131"/>
      <c r="C48" s="131"/>
      <c r="D48" s="9">
        <v>2</v>
      </c>
      <c r="E48" s="10">
        <v>89.5</v>
      </c>
      <c r="F48" s="10">
        <f t="shared" si="18"/>
        <v>-0.5</v>
      </c>
      <c r="G48" s="10">
        <v>88.5</v>
      </c>
      <c r="H48" s="10">
        <f t="shared" si="19"/>
        <v>-1.5</v>
      </c>
      <c r="I48" s="14">
        <v>13</v>
      </c>
      <c r="J48" s="10">
        <v>91.4</v>
      </c>
      <c r="K48" s="10">
        <f t="shared" si="20"/>
        <v>1.4000000000000057</v>
      </c>
      <c r="L48" s="10">
        <v>85.2</v>
      </c>
      <c r="M48" s="10">
        <f t="shared" si="21"/>
        <v>-4.7999999999999972</v>
      </c>
      <c r="N48" s="23">
        <f t="shared" si="6"/>
        <v>1</v>
      </c>
      <c r="O48" s="100">
        <f t="shared" si="4"/>
        <v>6.2000000000000028</v>
      </c>
      <c r="P48" s="100">
        <f t="shared" si="15"/>
        <v>5.2000000000000028</v>
      </c>
      <c r="Q48" s="153"/>
      <c r="R48" s="10">
        <f t="shared" si="16"/>
        <v>9.1000000000000014</v>
      </c>
      <c r="S48" s="131"/>
      <c r="T48" s="139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15.75" customHeight="1" x14ac:dyDescent="0.25">
      <c r="A49" s="132"/>
      <c r="B49" s="132"/>
      <c r="C49" s="132"/>
      <c r="D49" s="9">
        <v>3</v>
      </c>
      <c r="E49" s="10">
        <v>88.9</v>
      </c>
      <c r="F49" s="10">
        <f t="shared" si="18"/>
        <v>-1.0999999999999943</v>
      </c>
      <c r="G49" s="10">
        <v>88.9</v>
      </c>
      <c r="H49" s="10">
        <f t="shared" si="19"/>
        <v>-1.0999999999999943</v>
      </c>
      <c r="I49" s="14">
        <v>16</v>
      </c>
      <c r="J49" s="10">
        <v>92.8</v>
      </c>
      <c r="K49" s="10">
        <f t="shared" si="20"/>
        <v>2.7999999999999972</v>
      </c>
      <c r="L49" s="10">
        <v>85.7</v>
      </c>
      <c r="M49" s="10">
        <f t="shared" si="21"/>
        <v>-4.2999999999999972</v>
      </c>
      <c r="N49" s="23">
        <f t="shared" si="6"/>
        <v>0</v>
      </c>
      <c r="O49" s="100">
        <f t="shared" si="4"/>
        <v>7.0999999999999943</v>
      </c>
      <c r="P49" s="100">
        <f t="shared" si="15"/>
        <v>7.0999999999999943</v>
      </c>
      <c r="Q49" s="154"/>
      <c r="R49" s="10">
        <f t="shared" si="16"/>
        <v>11.549999999999997</v>
      </c>
      <c r="S49" s="132"/>
      <c r="T49" s="139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s="86" customFormat="1" ht="15.75" customHeight="1" x14ac:dyDescent="0.25">
      <c r="A50" s="143" t="s">
        <v>34</v>
      </c>
      <c r="B50" s="142">
        <v>1</v>
      </c>
      <c r="C50" s="142">
        <v>5.4</v>
      </c>
      <c r="D50" s="82">
        <v>1</v>
      </c>
      <c r="E50" s="83">
        <v>86.8</v>
      </c>
      <c r="F50" s="83">
        <f t="shared" si="18"/>
        <v>-3.2000000000000028</v>
      </c>
      <c r="G50" s="83">
        <v>91.6</v>
      </c>
      <c r="H50" s="83">
        <f t="shared" si="19"/>
        <v>1.5999999999999943</v>
      </c>
      <c r="I50" s="84">
        <v>9</v>
      </c>
      <c r="J50" s="83">
        <v>91.2</v>
      </c>
      <c r="K50" s="83">
        <f t="shared" si="20"/>
        <v>1.2000000000000028</v>
      </c>
      <c r="L50" s="83">
        <v>87</v>
      </c>
      <c r="M50" s="83">
        <f t="shared" si="21"/>
        <v>-3</v>
      </c>
      <c r="N50" s="88">
        <f t="shared" si="6"/>
        <v>-4.7999999999999972</v>
      </c>
      <c r="O50" s="99">
        <f t="shared" si="4"/>
        <v>4.2000000000000028</v>
      </c>
      <c r="P50" s="99">
        <f t="shared" si="15"/>
        <v>9</v>
      </c>
      <c r="Q50" s="152">
        <f t="shared" ref="Q50" si="26">MEDIAN(P50,P51,P52)</f>
        <v>7.7999999999999829</v>
      </c>
      <c r="R50" s="83">
        <f t="shared" si="16"/>
        <v>9</v>
      </c>
      <c r="S50" s="150">
        <f>AVERAGE(R50,R51,R52)</f>
        <v>8.61666666666666</v>
      </c>
      <c r="T50" s="151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</row>
    <row r="51" spans="1:38" s="86" customFormat="1" ht="15.75" customHeight="1" x14ac:dyDescent="0.25">
      <c r="A51" s="131"/>
      <c r="B51" s="131"/>
      <c r="C51" s="131"/>
      <c r="D51" s="82">
        <v>2</v>
      </c>
      <c r="E51" s="83">
        <v>87.4</v>
      </c>
      <c r="F51" s="83">
        <f t="shared" si="18"/>
        <v>-2.5999999999999943</v>
      </c>
      <c r="G51" s="83">
        <v>91.6</v>
      </c>
      <c r="H51" s="83">
        <f t="shared" si="19"/>
        <v>1.5999999999999943</v>
      </c>
      <c r="I51" s="84">
        <v>9</v>
      </c>
      <c r="J51" s="83">
        <v>90.6</v>
      </c>
      <c r="K51" s="83">
        <f t="shared" si="20"/>
        <v>0.59999999999999432</v>
      </c>
      <c r="L51" s="83">
        <v>87.9</v>
      </c>
      <c r="M51" s="83">
        <f t="shared" si="21"/>
        <v>-2.0999999999999943</v>
      </c>
      <c r="N51" s="88">
        <f t="shared" si="6"/>
        <v>-4.1999999999999886</v>
      </c>
      <c r="O51" s="99">
        <f t="shared" si="4"/>
        <v>2.6999999999999886</v>
      </c>
      <c r="P51" s="99">
        <f t="shared" si="15"/>
        <v>6.8999999999999773</v>
      </c>
      <c r="Q51" s="153"/>
      <c r="R51" s="83">
        <f t="shared" si="16"/>
        <v>7.9499999999999886</v>
      </c>
      <c r="S51" s="131"/>
      <c r="T51" s="131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</row>
    <row r="52" spans="1:38" ht="15.75" customHeight="1" x14ac:dyDescent="0.25">
      <c r="A52" s="131"/>
      <c r="B52" s="132"/>
      <c r="C52" s="132"/>
      <c r="D52" s="9">
        <v>3</v>
      </c>
      <c r="E52" s="10">
        <v>87.9</v>
      </c>
      <c r="F52" s="10">
        <f t="shared" si="18"/>
        <v>-2.0999999999999943</v>
      </c>
      <c r="G52" s="10">
        <v>92</v>
      </c>
      <c r="H52" s="10">
        <f t="shared" si="19"/>
        <v>2</v>
      </c>
      <c r="I52" s="14">
        <v>10</v>
      </c>
      <c r="J52" s="10">
        <v>90.6</v>
      </c>
      <c r="K52" s="10">
        <f t="shared" si="20"/>
        <v>0.59999999999999432</v>
      </c>
      <c r="L52" s="10">
        <v>86.9</v>
      </c>
      <c r="M52" s="10">
        <f t="shared" si="21"/>
        <v>-3.0999999999999943</v>
      </c>
      <c r="N52" s="23">
        <f t="shared" si="6"/>
        <v>-4.0999999999999943</v>
      </c>
      <c r="O52" s="100">
        <f t="shared" si="4"/>
        <v>3.6999999999999886</v>
      </c>
      <c r="P52" s="100">
        <f t="shared" si="15"/>
        <v>7.7999999999999829</v>
      </c>
      <c r="Q52" s="154"/>
      <c r="R52" s="10">
        <f t="shared" si="16"/>
        <v>8.8999999999999915</v>
      </c>
      <c r="S52" s="132"/>
      <c r="T52" s="131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15.75" customHeight="1" x14ac:dyDescent="0.25">
      <c r="A53" s="131"/>
      <c r="B53" s="142">
        <v>2</v>
      </c>
      <c r="C53" s="142">
        <v>5.8</v>
      </c>
      <c r="D53" s="9">
        <v>1</v>
      </c>
      <c r="E53" s="10"/>
      <c r="F53" s="10">
        <v>-3.8</v>
      </c>
      <c r="G53" s="10"/>
      <c r="H53" s="10">
        <v>0.6</v>
      </c>
      <c r="I53" s="14">
        <v>7</v>
      </c>
      <c r="J53" s="10"/>
      <c r="K53" s="10">
        <v>-2</v>
      </c>
      <c r="L53" s="10"/>
      <c r="M53" s="10">
        <v>-5.7</v>
      </c>
      <c r="N53" s="23">
        <f t="shared" si="6"/>
        <v>-4.3999999999999995</v>
      </c>
      <c r="O53" s="100">
        <f t="shared" si="4"/>
        <v>3.7</v>
      </c>
      <c r="P53" s="100">
        <f t="shared" si="15"/>
        <v>8.1</v>
      </c>
      <c r="Q53" s="152">
        <f t="shared" ref="Q53" si="27">MEDIAN(P53,P54,P55)</f>
        <v>8.1999999999999993</v>
      </c>
      <c r="R53" s="10">
        <f t="shared" si="16"/>
        <v>7.55</v>
      </c>
      <c r="S53" s="150">
        <f>AVERAGE(R53,R54,R55)</f>
        <v>7.55</v>
      </c>
      <c r="T53" s="131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15.75" customHeight="1" x14ac:dyDescent="0.25">
      <c r="A54" s="131"/>
      <c r="B54" s="131"/>
      <c r="C54" s="131"/>
      <c r="D54" s="9">
        <v>2</v>
      </c>
      <c r="E54" s="10"/>
      <c r="F54" s="10">
        <v>-3.3</v>
      </c>
      <c r="G54" s="10"/>
      <c r="H54" s="10">
        <v>1.8</v>
      </c>
      <c r="I54" s="14">
        <v>7</v>
      </c>
      <c r="J54" s="10"/>
      <c r="K54" s="10">
        <v>-2.4</v>
      </c>
      <c r="L54" s="10"/>
      <c r="M54" s="10">
        <v>-5.5</v>
      </c>
      <c r="N54" s="23">
        <f t="shared" si="6"/>
        <v>-5.0999999999999996</v>
      </c>
      <c r="O54" s="100">
        <f t="shared" si="4"/>
        <v>3.1</v>
      </c>
      <c r="P54" s="100">
        <f t="shared" si="15"/>
        <v>8.1999999999999993</v>
      </c>
      <c r="Q54" s="153"/>
      <c r="R54" s="10">
        <f t="shared" si="16"/>
        <v>7.6</v>
      </c>
      <c r="S54" s="131"/>
      <c r="T54" s="131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ht="15.75" customHeight="1" x14ac:dyDescent="0.25">
      <c r="A55" s="132"/>
      <c r="B55" s="132"/>
      <c r="C55" s="132"/>
      <c r="D55" s="9">
        <v>3</v>
      </c>
      <c r="E55" s="10"/>
      <c r="F55" s="10">
        <v>-4.0999999999999996</v>
      </c>
      <c r="G55" s="10"/>
      <c r="H55" s="10">
        <v>0.9</v>
      </c>
      <c r="I55" s="14">
        <v>6</v>
      </c>
      <c r="J55" s="10"/>
      <c r="K55" s="10">
        <v>-1.4</v>
      </c>
      <c r="L55" s="10"/>
      <c r="M55" s="10">
        <v>-5.4</v>
      </c>
      <c r="N55" s="23">
        <f t="shared" si="6"/>
        <v>-5</v>
      </c>
      <c r="O55" s="100">
        <f t="shared" si="4"/>
        <v>4</v>
      </c>
      <c r="P55" s="100">
        <f t="shared" si="15"/>
        <v>9</v>
      </c>
      <c r="Q55" s="154"/>
      <c r="R55" s="10">
        <f t="shared" si="16"/>
        <v>7.5</v>
      </c>
      <c r="S55" s="132"/>
      <c r="T55" s="132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s="86" customFormat="1" ht="15.75" customHeight="1" x14ac:dyDescent="0.25">
      <c r="A56" s="143" t="s">
        <v>49</v>
      </c>
      <c r="B56" s="142">
        <v>1</v>
      </c>
      <c r="C56" s="142">
        <v>6.8</v>
      </c>
      <c r="D56" s="82">
        <v>1</v>
      </c>
      <c r="E56" s="83">
        <v>89.7</v>
      </c>
      <c r="F56" s="83">
        <f t="shared" ref="F56:F85" si="28">(E56-90)</f>
        <v>-0.29999999999999716</v>
      </c>
      <c r="G56" s="83">
        <v>87.2</v>
      </c>
      <c r="H56" s="83">
        <f t="shared" ref="H56:H85" si="29">(G56-90)</f>
        <v>-2.7999999999999972</v>
      </c>
      <c r="I56" s="84">
        <v>11</v>
      </c>
      <c r="J56" s="83">
        <v>90.9</v>
      </c>
      <c r="K56" s="83">
        <f t="shared" ref="K56:K85" si="30">(J56-90)</f>
        <v>0.90000000000000568</v>
      </c>
      <c r="L56" s="83">
        <v>81.900000000000006</v>
      </c>
      <c r="M56" s="83">
        <f t="shared" ref="M56:M85" si="31">(L56-90)</f>
        <v>-8.0999999999999943</v>
      </c>
      <c r="N56" s="88">
        <f t="shared" si="6"/>
        <v>2.5</v>
      </c>
      <c r="O56" s="99">
        <f t="shared" si="4"/>
        <v>9</v>
      </c>
      <c r="P56" s="99">
        <f t="shared" si="15"/>
        <v>6.5</v>
      </c>
      <c r="Q56" s="152">
        <f t="shared" ref="Q56" si="32">MEDIAN(P56,P57,P58)</f>
        <v>6.5</v>
      </c>
      <c r="R56" s="83">
        <f t="shared" si="16"/>
        <v>8.75</v>
      </c>
      <c r="S56" s="150">
        <f>AVERAGE(R56,R57,R58)</f>
        <v>9.1999999999999975</v>
      </c>
      <c r="T56" s="130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</row>
    <row r="57" spans="1:38" s="86" customFormat="1" ht="15.75" customHeight="1" x14ac:dyDescent="0.25">
      <c r="A57" s="131"/>
      <c r="B57" s="131"/>
      <c r="C57" s="131"/>
      <c r="D57" s="82">
        <v>2</v>
      </c>
      <c r="E57" s="83">
        <v>89.5</v>
      </c>
      <c r="F57" s="83">
        <f t="shared" si="28"/>
        <v>-0.5</v>
      </c>
      <c r="G57" s="83">
        <v>87.1</v>
      </c>
      <c r="H57" s="83">
        <f t="shared" si="29"/>
        <v>-2.9000000000000057</v>
      </c>
      <c r="I57" s="84">
        <v>11</v>
      </c>
      <c r="J57" s="83">
        <v>91.1</v>
      </c>
      <c r="K57" s="83">
        <f t="shared" si="30"/>
        <v>1.0999999999999943</v>
      </c>
      <c r="L57" s="83">
        <v>82.4</v>
      </c>
      <c r="M57" s="83">
        <f t="shared" si="31"/>
        <v>-7.5999999999999943</v>
      </c>
      <c r="N57" s="88">
        <f t="shared" si="6"/>
        <v>2.4000000000000057</v>
      </c>
      <c r="O57" s="99">
        <f t="shared" si="4"/>
        <v>8.6999999999999886</v>
      </c>
      <c r="P57" s="99">
        <f t="shared" si="15"/>
        <v>6.2999999999999829</v>
      </c>
      <c r="Q57" s="153"/>
      <c r="R57" s="83">
        <f t="shared" si="16"/>
        <v>8.6499999999999915</v>
      </c>
      <c r="S57" s="131"/>
      <c r="T57" s="131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</row>
    <row r="58" spans="1:38" ht="15.75" customHeight="1" x14ac:dyDescent="0.25">
      <c r="A58" s="131"/>
      <c r="B58" s="132"/>
      <c r="C58" s="132"/>
      <c r="D58" s="9">
        <v>3</v>
      </c>
      <c r="E58" s="10">
        <v>88.3</v>
      </c>
      <c r="F58" s="10">
        <f t="shared" si="28"/>
        <v>-1.7000000000000028</v>
      </c>
      <c r="G58" s="10">
        <v>88.6</v>
      </c>
      <c r="H58" s="10">
        <f t="shared" si="29"/>
        <v>-1.4000000000000057</v>
      </c>
      <c r="I58" s="14">
        <v>12</v>
      </c>
      <c r="J58" s="10">
        <v>91.4</v>
      </c>
      <c r="K58" s="10">
        <f t="shared" si="30"/>
        <v>1.4000000000000057</v>
      </c>
      <c r="L58" s="10">
        <v>83.3</v>
      </c>
      <c r="M58" s="10">
        <f t="shared" si="31"/>
        <v>-6.7000000000000028</v>
      </c>
      <c r="N58" s="23">
        <f t="shared" si="6"/>
        <v>-0.29999999999999716</v>
      </c>
      <c r="O58" s="100">
        <f t="shared" si="4"/>
        <v>8.1000000000000085</v>
      </c>
      <c r="P58" s="100">
        <f t="shared" si="15"/>
        <v>8.4000000000000057</v>
      </c>
      <c r="Q58" s="154"/>
      <c r="R58" s="10">
        <f t="shared" si="16"/>
        <v>10.200000000000003</v>
      </c>
      <c r="S58" s="132"/>
      <c r="T58" s="131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ht="15.75" customHeight="1" x14ac:dyDescent="0.25">
      <c r="A59" s="131"/>
      <c r="B59" s="142">
        <v>2</v>
      </c>
      <c r="C59" s="142">
        <v>6.4</v>
      </c>
      <c r="D59" s="9">
        <v>1</v>
      </c>
      <c r="E59" s="10">
        <v>89.7</v>
      </c>
      <c r="F59" s="10">
        <f t="shared" si="28"/>
        <v>-0.29999999999999716</v>
      </c>
      <c r="G59" s="10">
        <v>89</v>
      </c>
      <c r="H59" s="10">
        <f t="shared" si="29"/>
        <v>-1</v>
      </c>
      <c r="I59" s="14">
        <v>12</v>
      </c>
      <c r="J59" s="10">
        <v>92.5</v>
      </c>
      <c r="K59" s="10">
        <f t="shared" si="30"/>
        <v>2.5</v>
      </c>
      <c r="L59" s="10">
        <v>82</v>
      </c>
      <c r="M59" s="10">
        <f t="shared" si="31"/>
        <v>-8</v>
      </c>
      <c r="N59" s="23">
        <f t="shared" si="6"/>
        <v>0.70000000000000284</v>
      </c>
      <c r="O59" s="100">
        <f t="shared" si="4"/>
        <v>10.5</v>
      </c>
      <c r="P59" s="100">
        <f t="shared" si="15"/>
        <v>9.7999999999999972</v>
      </c>
      <c r="Q59" s="152">
        <f t="shared" ref="Q59" si="33">MEDIAN(P59,P60,P61)</f>
        <v>9.5000000000000142</v>
      </c>
      <c r="R59" s="10">
        <f t="shared" si="16"/>
        <v>10.899999999999999</v>
      </c>
      <c r="S59" s="150">
        <f>AVERAGE(R59,R60,R61)</f>
        <v>9.5166666666666675</v>
      </c>
      <c r="T59" s="131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ht="15.75" customHeight="1" x14ac:dyDescent="0.25">
      <c r="A60" s="131"/>
      <c r="B60" s="131"/>
      <c r="C60" s="131"/>
      <c r="D60" s="9">
        <v>2</v>
      </c>
      <c r="E60" s="10">
        <v>88.8</v>
      </c>
      <c r="F60" s="10">
        <f t="shared" si="28"/>
        <v>-1.2000000000000028</v>
      </c>
      <c r="G60" s="10">
        <v>88.5</v>
      </c>
      <c r="H60" s="10">
        <f t="shared" si="29"/>
        <v>-1.5</v>
      </c>
      <c r="I60" s="14">
        <v>9</v>
      </c>
      <c r="J60" s="10">
        <v>91.4</v>
      </c>
      <c r="K60" s="10">
        <f t="shared" si="30"/>
        <v>1.4000000000000057</v>
      </c>
      <c r="L60" s="10">
        <v>81.599999999999994</v>
      </c>
      <c r="M60" s="10">
        <f t="shared" si="31"/>
        <v>-8.4000000000000057</v>
      </c>
      <c r="N60" s="23">
        <f t="shared" si="6"/>
        <v>0.29999999999999716</v>
      </c>
      <c r="O60" s="100">
        <f t="shared" si="4"/>
        <v>9.8000000000000114</v>
      </c>
      <c r="P60" s="100">
        <f t="shared" si="15"/>
        <v>9.5000000000000142</v>
      </c>
      <c r="Q60" s="153"/>
      <c r="R60" s="10">
        <f t="shared" si="16"/>
        <v>9.2500000000000071</v>
      </c>
      <c r="S60" s="131"/>
      <c r="T60" s="131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ht="15.75" customHeight="1" x14ac:dyDescent="0.25">
      <c r="A61" s="132"/>
      <c r="B61" s="132"/>
      <c r="C61" s="132"/>
      <c r="D61" s="9">
        <v>3</v>
      </c>
      <c r="E61" s="10">
        <v>89.8</v>
      </c>
      <c r="F61" s="10">
        <f t="shared" si="28"/>
        <v>-0.20000000000000284</v>
      </c>
      <c r="G61" s="10">
        <v>89.2</v>
      </c>
      <c r="H61" s="10">
        <f t="shared" si="29"/>
        <v>-0.79999999999999716</v>
      </c>
      <c r="I61" s="14">
        <v>9</v>
      </c>
      <c r="J61" s="10">
        <v>90.8</v>
      </c>
      <c r="K61" s="10">
        <f t="shared" si="30"/>
        <v>0.79999999999999716</v>
      </c>
      <c r="L61" s="10">
        <v>82.4</v>
      </c>
      <c r="M61" s="10">
        <f t="shared" si="31"/>
        <v>-7.5999999999999943</v>
      </c>
      <c r="N61" s="23">
        <f t="shared" si="6"/>
        <v>0.59999999999999432</v>
      </c>
      <c r="O61" s="100">
        <f t="shared" si="4"/>
        <v>8.3999999999999915</v>
      </c>
      <c r="P61" s="100">
        <f t="shared" si="15"/>
        <v>7.7999999999999972</v>
      </c>
      <c r="Q61" s="154"/>
      <c r="R61" s="10">
        <f t="shared" si="16"/>
        <v>8.3999999999999986</v>
      </c>
      <c r="S61" s="132"/>
      <c r="T61" s="132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s="86" customFormat="1" ht="15.75" customHeight="1" x14ac:dyDescent="0.25">
      <c r="A62" s="143" t="s">
        <v>41</v>
      </c>
      <c r="B62" s="142">
        <v>1</v>
      </c>
      <c r="C62" s="142">
        <v>6.4</v>
      </c>
      <c r="D62" s="82">
        <v>1</v>
      </c>
      <c r="E62" s="83">
        <v>88</v>
      </c>
      <c r="F62" s="83">
        <f t="shared" si="28"/>
        <v>-2</v>
      </c>
      <c r="G62" s="83">
        <v>89.5</v>
      </c>
      <c r="H62" s="83">
        <f t="shared" si="29"/>
        <v>-0.5</v>
      </c>
      <c r="I62" s="84">
        <v>9</v>
      </c>
      <c r="J62" s="83">
        <v>91.2</v>
      </c>
      <c r="K62" s="83">
        <f t="shared" si="30"/>
        <v>1.2000000000000028</v>
      </c>
      <c r="L62" s="83">
        <v>84.7</v>
      </c>
      <c r="M62" s="83">
        <f t="shared" si="31"/>
        <v>-5.2999999999999972</v>
      </c>
      <c r="N62" s="88">
        <f t="shared" si="6"/>
        <v>-1.5</v>
      </c>
      <c r="O62" s="99">
        <f t="shared" si="4"/>
        <v>6.5</v>
      </c>
      <c r="P62" s="99">
        <f t="shared" si="15"/>
        <v>8</v>
      </c>
      <c r="Q62" s="152">
        <f t="shared" ref="Q62" si="34">MEDIAN(P62,P63,P64)</f>
        <v>8</v>
      </c>
      <c r="R62" s="83">
        <f t="shared" si="16"/>
        <v>8.5</v>
      </c>
      <c r="S62" s="150">
        <f>AVERAGE(R62,R63,R64)</f>
        <v>8.9500000000000011</v>
      </c>
      <c r="T62" s="130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</row>
    <row r="63" spans="1:38" s="86" customFormat="1" ht="15.75" customHeight="1" x14ac:dyDescent="0.25">
      <c r="A63" s="131"/>
      <c r="B63" s="131"/>
      <c r="C63" s="131"/>
      <c r="D63" s="82">
        <v>2</v>
      </c>
      <c r="E63" s="83">
        <v>87.2</v>
      </c>
      <c r="F63" s="83">
        <f t="shared" si="28"/>
        <v>-2.7999999999999972</v>
      </c>
      <c r="G63" s="83">
        <v>91.2</v>
      </c>
      <c r="H63" s="83">
        <f t="shared" si="29"/>
        <v>1.2000000000000028</v>
      </c>
      <c r="I63" s="84">
        <v>10</v>
      </c>
      <c r="J63" s="83">
        <v>88.1</v>
      </c>
      <c r="K63" s="83">
        <f t="shared" si="30"/>
        <v>-1.9000000000000057</v>
      </c>
      <c r="L63" s="83">
        <v>84.6</v>
      </c>
      <c r="M63" s="83">
        <f t="shared" si="31"/>
        <v>-5.4000000000000057</v>
      </c>
      <c r="N63" s="88">
        <f t="shared" si="6"/>
        <v>-4</v>
      </c>
      <c r="O63" s="99">
        <f t="shared" si="4"/>
        <v>3.5</v>
      </c>
      <c r="P63" s="99">
        <f t="shared" si="15"/>
        <v>7.5</v>
      </c>
      <c r="Q63" s="153"/>
      <c r="R63" s="83">
        <f t="shared" si="16"/>
        <v>8.75</v>
      </c>
      <c r="S63" s="131"/>
      <c r="T63" s="131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</row>
    <row r="64" spans="1:38" ht="15.75" customHeight="1" x14ac:dyDescent="0.25">
      <c r="A64" s="131"/>
      <c r="B64" s="132"/>
      <c r="C64" s="132"/>
      <c r="D64" s="9">
        <v>3</v>
      </c>
      <c r="E64" s="10">
        <v>86.8</v>
      </c>
      <c r="F64" s="10">
        <f t="shared" si="28"/>
        <v>-3.2000000000000028</v>
      </c>
      <c r="G64" s="10">
        <v>91.3</v>
      </c>
      <c r="H64" s="10">
        <f t="shared" si="29"/>
        <v>1.2999999999999972</v>
      </c>
      <c r="I64" s="14">
        <v>9</v>
      </c>
      <c r="J64" s="10">
        <v>89.7</v>
      </c>
      <c r="K64" s="10">
        <f t="shared" si="30"/>
        <v>-0.29999999999999716</v>
      </c>
      <c r="L64" s="10">
        <v>84</v>
      </c>
      <c r="M64" s="10">
        <f t="shared" si="31"/>
        <v>-6</v>
      </c>
      <c r="N64" s="23">
        <f t="shared" si="6"/>
        <v>-4.5</v>
      </c>
      <c r="O64" s="100">
        <f t="shared" si="4"/>
        <v>5.7000000000000028</v>
      </c>
      <c r="P64" s="100">
        <f t="shared" si="15"/>
        <v>10.200000000000003</v>
      </c>
      <c r="Q64" s="154"/>
      <c r="R64" s="10">
        <f t="shared" si="16"/>
        <v>9.6000000000000014</v>
      </c>
      <c r="S64" s="132"/>
      <c r="T64" s="131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5.75" customHeight="1" x14ac:dyDescent="0.25">
      <c r="A65" s="131"/>
      <c r="B65" s="142">
        <v>2</v>
      </c>
      <c r="C65" s="142">
        <v>5.9</v>
      </c>
      <c r="D65" s="9">
        <v>1</v>
      </c>
      <c r="E65" s="10">
        <v>88.1</v>
      </c>
      <c r="F65" s="10">
        <f t="shared" si="28"/>
        <v>-1.9000000000000057</v>
      </c>
      <c r="G65" s="10">
        <v>92.1</v>
      </c>
      <c r="H65" s="10">
        <f t="shared" si="29"/>
        <v>2.0999999999999943</v>
      </c>
      <c r="I65" s="14">
        <v>17</v>
      </c>
      <c r="J65" s="10">
        <v>93.6</v>
      </c>
      <c r="K65" s="10">
        <f t="shared" si="30"/>
        <v>3.5999999999999943</v>
      </c>
      <c r="L65" s="10">
        <v>88.2</v>
      </c>
      <c r="M65" s="10">
        <f t="shared" si="31"/>
        <v>-1.7999999999999972</v>
      </c>
      <c r="N65" s="23">
        <f t="shared" si="6"/>
        <v>-4</v>
      </c>
      <c r="O65" s="100">
        <f t="shared" si="4"/>
        <v>5.3999999999999915</v>
      </c>
      <c r="P65" s="100">
        <f t="shared" si="15"/>
        <v>9.3999999999999915</v>
      </c>
      <c r="Q65" s="152">
        <f t="shared" ref="Q65" si="35">MEDIAN(P65,P66,P67)</f>
        <v>9.0999999999999943</v>
      </c>
      <c r="R65" s="10">
        <f t="shared" si="16"/>
        <v>13.199999999999996</v>
      </c>
      <c r="S65" s="150">
        <f>AVERAGE(R65,R66,R67)</f>
        <v>12.949999999999998</v>
      </c>
      <c r="T65" s="131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ht="15.75" customHeight="1" x14ac:dyDescent="0.25">
      <c r="A66" s="131"/>
      <c r="B66" s="131"/>
      <c r="C66" s="131"/>
      <c r="D66" s="9">
        <v>2</v>
      </c>
      <c r="E66" s="10">
        <v>89.5</v>
      </c>
      <c r="F66" s="10">
        <f t="shared" si="28"/>
        <v>-0.5</v>
      </c>
      <c r="G66" s="10">
        <v>93</v>
      </c>
      <c r="H66" s="10">
        <f t="shared" si="29"/>
        <v>3</v>
      </c>
      <c r="I66" s="14">
        <v>14</v>
      </c>
      <c r="J66" s="10">
        <v>93.8</v>
      </c>
      <c r="K66" s="10">
        <f t="shared" si="30"/>
        <v>3.7999999999999972</v>
      </c>
      <c r="L66" s="10">
        <v>88.2</v>
      </c>
      <c r="M66" s="10">
        <f t="shared" si="31"/>
        <v>-1.7999999999999972</v>
      </c>
      <c r="N66" s="23">
        <f t="shared" si="6"/>
        <v>-3.5</v>
      </c>
      <c r="O66" s="100">
        <f t="shared" si="4"/>
        <v>5.5999999999999943</v>
      </c>
      <c r="P66" s="100">
        <f t="shared" ref="P66:P97" si="36">O66-N66</f>
        <v>9.0999999999999943</v>
      </c>
      <c r="Q66" s="153"/>
      <c r="R66" s="10">
        <f t="shared" ref="R66:R97" si="37">(P66+I66)/2</f>
        <v>11.549999999999997</v>
      </c>
      <c r="S66" s="131"/>
      <c r="T66" s="131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ht="15.75" customHeight="1" x14ac:dyDescent="0.25">
      <c r="A67" s="132"/>
      <c r="B67" s="132"/>
      <c r="C67" s="132"/>
      <c r="D67" s="9">
        <v>3</v>
      </c>
      <c r="E67" s="10">
        <v>88.8</v>
      </c>
      <c r="F67" s="10">
        <f t="shared" si="28"/>
        <v>-1.2000000000000028</v>
      </c>
      <c r="G67" s="10">
        <v>92.6</v>
      </c>
      <c r="H67" s="10">
        <f t="shared" si="29"/>
        <v>2.5999999999999943</v>
      </c>
      <c r="I67" s="14">
        <v>20</v>
      </c>
      <c r="J67" s="10">
        <v>91</v>
      </c>
      <c r="K67" s="10">
        <f t="shared" si="30"/>
        <v>1</v>
      </c>
      <c r="L67" s="10">
        <v>86.6</v>
      </c>
      <c r="M67" s="10">
        <f t="shared" si="31"/>
        <v>-3.4000000000000057</v>
      </c>
      <c r="N67" s="23">
        <f t="shared" si="6"/>
        <v>-3.7999999999999972</v>
      </c>
      <c r="O67" s="100">
        <f t="shared" si="4"/>
        <v>4.4000000000000057</v>
      </c>
      <c r="P67" s="100">
        <f t="shared" si="36"/>
        <v>8.2000000000000028</v>
      </c>
      <c r="Q67" s="154"/>
      <c r="R67" s="10">
        <f t="shared" si="37"/>
        <v>14.100000000000001</v>
      </c>
      <c r="S67" s="132"/>
      <c r="T67" s="132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s="86" customFormat="1" ht="15.75" customHeight="1" x14ac:dyDescent="0.25">
      <c r="A68" s="134" t="s">
        <v>91</v>
      </c>
      <c r="B68" s="134">
        <v>1</v>
      </c>
      <c r="C68" s="134">
        <v>4.0999999999999996</v>
      </c>
      <c r="D68" s="82">
        <v>1</v>
      </c>
      <c r="E68" s="83">
        <v>89.7</v>
      </c>
      <c r="F68" s="83">
        <f t="shared" si="28"/>
        <v>-0.29999999999999716</v>
      </c>
      <c r="G68" s="83">
        <v>91.4</v>
      </c>
      <c r="H68" s="83">
        <f t="shared" si="29"/>
        <v>1.4000000000000057</v>
      </c>
      <c r="I68" s="84">
        <v>9</v>
      </c>
      <c r="J68" s="83">
        <v>91.4</v>
      </c>
      <c r="K68" s="83">
        <f t="shared" si="30"/>
        <v>1.4000000000000057</v>
      </c>
      <c r="L68" s="83">
        <v>88</v>
      </c>
      <c r="M68" s="83">
        <f t="shared" si="31"/>
        <v>-2</v>
      </c>
      <c r="N68" s="88">
        <f t="shared" si="6"/>
        <v>-1.7000000000000028</v>
      </c>
      <c r="O68" s="99">
        <f t="shared" si="4"/>
        <v>3.4000000000000057</v>
      </c>
      <c r="P68" s="99">
        <f t="shared" si="36"/>
        <v>5.1000000000000085</v>
      </c>
      <c r="Q68" s="152">
        <f t="shared" ref="Q68" si="38">MEDIAN(P68,P69,P70)</f>
        <v>6.3000000000000114</v>
      </c>
      <c r="R68" s="83">
        <f t="shared" si="37"/>
        <v>7.0500000000000043</v>
      </c>
      <c r="S68" s="150">
        <f t="shared" ref="S68" si="39">AVERAGE(R68,R69,R70)</f>
        <v>7.7166666666666686</v>
      </c>
      <c r="T68" s="130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</row>
    <row r="69" spans="1:38" s="86" customFormat="1" ht="15.75" customHeight="1" x14ac:dyDescent="0.25">
      <c r="A69" s="135"/>
      <c r="B69" s="135"/>
      <c r="C69" s="135"/>
      <c r="D69" s="82">
        <v>2</v>
      </c>
      <c r="E69" s="83">
        <v>89.8</v>
      </c>
      <c r="F69" s="83">
        <f t="shared" si="28"/>
        <v>-0.20000000000000284</v>
      </c>
      <c r="G69" s="83">
        <v>92.4</v>
      </c>
      <c r="H69" s="83">
        <f t="shared" si="29"/>
        <v>2.4000000000000057</v>
      </c>
      <c r="I69" s="84">
        <v>10</v>
      </c>
      <c r="J69" s="83">
        <v>92.8</v>
      </c>
      <c r="K69" s="83">
        <f t="shared" si="30"/>
        <v>2.7999999999999972</v>
      </c>
      <c r="L69" s="83">
        <v>89.1</v>
      </c>
      <c r="M69" s="83">
        <f t="shared" si="31"/>
        <v>-0.90000000000000568</v>
      </c>
      <c r="N69" s="88">
        <f t="shared" si="6"/>
        <v>-2.6000000000000085</v>
      </c>
      <c r="O69" s="99">
        <f t="shared" si="4"/>
        <v>3.7000000000000028</v>
      </c>
      <c r="P69" s="99">
        <f t="shared" si="36"/>
        <v>6.3000000000000114</v>
      </c>
      <c r="Q69" s="153"/>
      <c r="R69" s="83">
        <f t="shared" si="37"/>
        <v>8.1500000000000057</v>
      </c>
      <c r="S69" s="131"/>
      <c r="T69" s="131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</row>
    <row r="70" spans="1:38" ht="15.75" customHeight="1" x14ac:dyDescent="0.25">
      <c r="A70" s="135"/>
      <c r="B70" s="136"/>
      <c r="C70" s="136"/>
      <c r="D70" s="9">
        <v>3</v>
      </c>
      <c r="E70" s="10">
        <v>89.9</v>
      </c>
      <c r="F70" s="10">
        <f t="shared" si="28"/>
        <v>-9.9999999999994316E-2</v>
      </c>
      <c r="G70" s="10">
        <v>93.1</v>
      </c>
      <c r="H70" s="10">
        <f t="shared" si="29"/>
        <v>3.0999999999999943</v>
      </c>
      <c r="I70" s="14">
        <v>9</v>
      </c>
      <c r="J70" s="10">
        <v>93</v>
      </c>
      <c r="K70" s="10">
        <f t="shared" si="30"/>
        <v>3</v>
      </c>
      <c r="L70" s="10">
        <v>89.3</v>
      </c>
      <c r="M70" s="10">
        <f t="shared" si="31"/>
        <v>-0.70000000000000284</v>
      </c>
      <c r="N70" s="23">
        <f t="shared" si="6"/>
        <v>-3.1999999999999886</v>
      </c>
      <c r="O70" s="100">
        <f t="shared" si="4"/>
        <v>3.7000000000000028</v>
      </c>
      <c r="P70" s="100">
        <f t="shared" si="36"/>
        <v>6.8999999999999915</v>
      </c>
      <c r="Q70" s="154"/>
      <c r="R70" s="10">
        <f t="shared" si="37"/>
        <v>7.9499999999999957</v>
      </c>
      <c r="S70" s="132"/>
      <c r="T70" s="131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ht="15.75" customHeight="1" x14ac:dyDescent="0.25">
      <c r="A71" s="135"/>
      <c r="B71" s="138">
        <v>2</v>
      </c>
      <c r="C71" s="138">
        <v>4.5</v>
      </c>
      <c r="D71" s="9">
        <v>1</v>
      </c>
      <c r="E71" s="10">
        <v>91.5</v>
      </c>
      <c r="F71" s="10">
        <f t="shared" si="28"/>
        <v>1.5</v>
      </c>
      <c r="G71" s="10">
        <v>92.8</v>
      </c>
      <c r="H71" s="10">
        <f t="shared" si="29"/>
        <v>2.7999999999999972</v>
      </c>
      <c r="I71" s="14">
        <v>11</v>
      </c>
      <c r="J71" s="10">
        <v>93.5</v>
      </c>
      <c r="K71" s="10">
        <f t="shared" si="30"/>
        <v>3.5</v>
      </c>
      <c r="L71" s="10">
        <v>88.7</v>
      </c>
      <c r="M71" s="10">
        <f t="shared" si="31"/>
        <v>-1.2999999999999972</v>
      </c>
      <c r="N71" s="23">
        <f t="shared" si="6"/>
        <v>-1.2999999999999972</v>
      </c>
      <c r="O71" s="100">
        <f t="shared" si="4"/>
        <v>4.7999999999999972</v>
      </c>
      <c r="P71" s="100">
        <f t="shared" si="36"/>
        <v>6.0999999999999943</v>
      </c>
      <c r="Q71" s="152">
        <f t="shared" ref="Q71" si="40">MEDIAN(P71,P72,P73)</f>
        <v>6.0999999999999943</v>
      </c>
      <c r="R71" s="10">
        <f t="shared" si="37"/>
        <v>8.5499999999999972</v>
      </c>
      <c r="S71" s="150">
        <f t="shared" ref="S71" si="41">AVERAGE(R71,R72,R73)</f>
        <v>9.6666666666666661</v>
      </c>
      <c r="T71" s="131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ht="15.75" customHeight="1" x14ac:dyDescent="0.25">
      <c r="A72" s="135"/>
      <c r="B72" s="135"/>
      <c r="C72" s="135"/>
      <c r="D72" s="9">
        <v>2</v>
      </c>
      <c r="E72" s="10">
        <v>90.3</v>
      </c>
      <c r="F72" s="10">
        <f t="shared" si="28"/>
        <v>0.29999999999999716</v>
      </c>
      <c r="G72" s="10">
        <v>92.7</v>
      </c>
      <c r="H72" s="10">
        <f t="shared" si="29"/>
        <v>2.7000000000000028</v>
      </c>
      <c r="I72" s="14">
        <v>15</v>
      </c>
      <c r="J72" s="10">
        <v>94.1</v>
      </c>
      <c r="K72" s="10">
        <f t="shared" si="30"/>
        <v>4.0999999999999943</v>
      </c>
      <c r="L72" s="10">
        <v>88.6</v>
      </c>
      <c r="M72" s="10">
        <f t="shared" si="31"/>
        <v>-1.4000000000000057</v>
      </c>
      <c r="N72" s="23">
        <f t="shared" si="6"/>
        <v>-2.4000000000000057</v>
      </c>
      <c r="O72" s="100">
        <f t="shared" si="4"/>
        <v>5.5</v>
      </c>
      <c r="P72" s="100">
        <f t="shared" si="36"/>
        <v>7.9000000000000057</v>
      </c>
      <c r="Q72" s="153"/>
      <c r="R72" s="10">
        <f t="shared" si="37"/>
        <v>11.450000000000003</v>
      </c>
      <c r="S72" s="131"/>
      <c r="T72" s="131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ht="15.75" customHeight="1" x14ac:dyDescent="0.25">
      <c r="A73" s="136"/>
      <c r="B73" s="136"/>
      <c r="C73" s="136"/>
      <c r="D73" s="9">
        <v>3</v>
      </c>
      <c r="E73" s="10">
        <v>90.3</v>
      </c>
      <c r="F73" s="10">
        <f t="shared" si="28"/>
        <v>0.29999999999999716</v>
      </c>
      <c r="G73" s="10">
        <v>91.3</v>
      </c>
      <c r="H73" s="10">
        <f t="shared" si="29"/>
        <v>1.2999999999999972</v>
      </c>
      <c r="I73" s="14">
        <v>12</v>
      </c>
      <c r="J73" s="10">
        <v>93.7</v>
      </c>
      <c r="K73" s="10">
        <f t="shared" si="30"/>
        <v>3.7000000000000028</v>
      </c>
      <c r="L73" s="10">
        <v>88.7</v>
      </c>
      <c r="M73" s="10">
        <f t="shared" si="31"/>
        <v>-1.2999999999999972</v>
      </c>
      <c r="N73" s="23">
        <f t="shared" si="6"/>
        <v>-1</v>
      </c>
      <c r="O73" s="100">
        <f t="shared" si="4"/>
        <v>5</v>
      </c>
      <c r="P73" s="100">
        <f t="shared" si="36"/>
        <v>6</v>
      </c>
      <c r="Q73" s="154"/>
      <c r="R73" s="10">
        <f t="shared" si="37"/>
        <v>9</v>
      </c>
      <c r="S73" s="132"/>
      <c r="T73" s="132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s="86" customFormat="1" ht="15.75" customHeight="1" x14ac:dyDescent="0.25">
      <c r="A74" s="135" t="s">
        <v>90</v>
      </c>
      <c r="B74" s="135">
        <v>1</v>
      </c>
      <c r="C74" s="138">
        <v>4.4000000000000004</v>
      </c>
      <c r="D74" s="82">
        <v>1</v>
      </c>
      <c r="E74" s="83">
        <v>88.4</v>
      </c>
      <c r="F74" s="83">
        <f t="shared" si="28"/>
        <v>-1.5999999999999943</v>
      </c>
      <c r="G74" s="83">
        <v>97.1</v>
      </c>
      <c r="H74" s="83">
        <f t="shared" si="29"/>
        <v>7.0999999999999943</v>
      </c>
      <c r="I74" s="84">
        <v>10</v>
      </c>
      <c r="J74" s="83">
        <v>92.4</v>
      </c>
      <c r="K74" s="83">
        <f t="shared" si="30"/>
        <v>2.4000000000000057</v>
      </c>
      <c r="L74" s="83">
        <v>90.1</v>
      </c>
      <c r="M74" s="83">
        <f t="shared" si="31"/>
        <v>9.9999999999994316E-2</v>
      </c>
      <c r="N74" s="88">
        <f t="shared" si="6"/>
        <v>-8.6999999999999886</v>
      </c>
      <c r="O74" s="99">
        <f t="shared" si="4"/>
        <v>2.3000000000000114</v>
      </c>
      <c r="P74" s="99">
        <f t="shared" si="36"/>
        <v>11</v>
      </c>
      <c r="Q74" s="152">
        <f t="shared" ref="Q74" si="42">MEDIAN(P74,P75,P76)</f>
        <v>11</v>
      </c>
      <c r="R74" s="83">
        <f t="shared" si="37"/>
        <v>10.5</v>
      </c>
      <c r="S74" s="150">
        <f t="shared" ref="S74" si="43">AVERAGE(R74,R75,R76)</f>
        <v>10.283333333333333</v>
      </c>
      <c r="T74" s="134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</row>
    <row r="75" spans="1:38" s="86" customFormat="1" ht="15.75" customHeight="1" x14ac:dyDescent="0.25">
      <c r="A75" s="135"/>
      <c r="B75" s="135"/>
      <c r="C75" s="135"/>
      <c r="D75" s="82">
        <v>2</v>
      </c>
      <c r="E75" s="83">
        <v>87.9</v>
      </c>
      <c r="F75" s="83">
        <f t="shared" si="28"/>
        <v>-2.0999999999999943</v>
      </c>
      <c r="G75" s="83">
        <v>96.4</v>
      </c>
      <c r="H75" s="83">
        <f t="shared" si="29"/>
        <v>6.4000000000000057</v>
      </c>
      <c r="I75" s="84">
        <v>9</v>
      </c>
      <c r="J75" s="83">
        <v>93.3</v>
      </c>
      <c r="K75" s="83">
        <f t="shared" si="30"/>
        <v>3.2999999999999972</v>
      </c>
      <c r="L75" s="83">
        <v>89.6</v>
      </c>
      <c r="M75" s="83">
        <f t="shared" si="31"/>
        <v>-0.40000000000000568</v>
      </c>
      <c r="N75" s="88">
        <f t="shared" si="6"/>
        <v>-8.5</v>
      </c>
      <c r="O75" s="99">
        <f t="shared" si="4"/>
        <v>3.7000000000000028</v>
      </c>
      <c r="P75" s="99">
        <f t="shared" si="36"/>
        <v>12.200000000000003</v>
      </c>
      <c r="Q75" s="153"/>
      <c r="R75" s="83">
        <f t="shared" si="37"/>
        <v>10.600000000000001</v>
      </c>
      <c r="S75" s="131"/>
      <c r="T75" s="13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</row>
    <row r="76" spans="1:38" ht="15.75" customHeight="1" x14ac:dyDescent="0.25">
      <c r="A76" s="135"/>
      <c r="B76" s="136"/>
      <c r="C76" s="136"/>
      <c r="D76" s="9">
        <v>3</v>
      </c>
      <c r="E76" s="10">
        <v>88.6</v>
      </c>
      <c r="F76" s="10">
        <f t="shared" si="28"/>
        <v>-1.4000000000000057</v>
      </c>
      <c r="G76" s="10">
        <v>96.1</v>
      </c>
      <c r="H76" s="10">
        <f t="shared" si="29"/>
        <v>6.0999999999999943</v>
      </c>
      <c r="I76" s="14">
        <v>9</v>
      </c>
      <c r="J76" s="10">
        <v>93.9</v>
      </c>
      <c r="K76" s="10">
        <f t="shared" si="30"/>
        <v>3.9000000000000057</v>
      </c>
      <c r="L76" s="10">
        <v>90.9</v>
      </c>
      <c r="M76" s="10">
        <f t="shared" si="31"/>
        <v>0.90000000000000568</v>
      </c>
      <c r="N76" s="23">
        <f t="shared" si="6"/>
        <v>-7.5</v>
      </c>
      <c r="O76" s="100">
        <f t="shared" si="4"/>
        <v>3</v>
      </c>
      <c r="P76" s="100">
        <f t="shared" si="36"/>
        <v>10.5</v>
      </c>
      <c r="Q76" s="154"/>
      <c r="R76" s="10">
        <f t="shared" si="37"/>
        <v>9.75</v>
      </c>
      <c r="S76" s="132"/>
      <c r="T76" s="135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ht="15.75" customHeight="1" x14ac:dyDescent="0.25">
      <c r="A77" s="135"/>
      <c r="B77" s="138">
        <v>2</v>
      </c>
      <c r="C77" s="138">
        <v>3.8</v>
      </c>
      <c r="D77" s="9">
        <v>1</v>
      </c>
      <c r="E77" s="10">
        <v>89.7</v>
      </c>
      <c r="F77" s="10">
        <f t="shared" si="28"/>
        <v>-0.29999999999999716</v>
      </c>
      <c r="G77" s="10">
        <v>93.9</v>
      </c>
      <c r="H77" s="10">
        <f t="shared" si="29"/>
        <v>3.9000000000000057</v>
      </c>
      <c r="I77" s="14">
        <v>9</v>
      </c>
      <c r="J77" s="10">
        <v>94.3</v>
      </c>
      <c r="K77" s="10">
        <f t="shared" si="30"/>
        <v>4.2999999999999972</v>
      </c>
      <c r="L77" s="10">
        <v>89.5</v>
      </c>
      <c r="M77" s="10">
        <f t="shared" si="31"/>
        <v>-0.5</v>
      </c>
      <c r="N77" s="23">
        <f t="shared" si="6"/>
        <v>-4.2000000000000028</v>
      </c>
      <c r="O77" s="100">
        <f t="shared" si="4"/>
        <v>4.7999999999999972</v>
      </c>
      <c r="P77" s="100">
        <f t="shared" si="36"/>
        <v>9</v>
      </c>
      <c r="Q77" s="152">
        <f t="shared" ref="Q77" si="44">MEDIAN(P77,P78,P79)</f>
        <v>9</v>
      </c>
      <c r="R77" s="10">
        <f t="shared" si="37"/>
        <v>9</v>
      </c>
      <c r="S77" s="150">
        <f t="shared" ref="S77" si="45">AVERAGE(R77,R78,R79)</f>
        <v>8.65</v>
      </c>
      <c r="T77" s="135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ht="15.75" customHeight="1" x14ac:dyDescent="0.25">
      <c r="A78" s="135"/>
      <c r="B78" s="135"/>
      <c r="C78" s="135"/>
      <c r="D78" s="9">
        <v>2</v>
      </c>
      <c r="E78" s="10">
        <v>89</v>
      </c>
      <c r="F78" s="10">
        <f t="shared" si="28"/>
        <v>-1</v>
      </c>
      <c r="G78" s="10">
        <v>94.7</v>
      </c>
      <c r="H78" s="10">
        <f t="shared" si="29"/>
        <v>4.7000000000000028</v>
      </c>
      <c r="I78" s="14">
        <v>9</v>
      </c>
      <c r="J78" s="10">
        <v>93.9</v>
      </c>
      <c r="K78" s="10">
        <f t="shared" si="30"/>
        <v>3.9000000000000057</v>
      </c>
      <c r="L78" s="10">
        <v>90.5</v>
      </c>
      <c r="M78" s="10">
        <f t="shared" si="31"/>
        <v>0.5</v>
      </c>
      <c r="N78" s="23">
        <f t="shared" si="6"/>
        <v>-5.7000000000000028</v>
      </c>
      <c r="O78" s="100">
        <f t="shared" si="4"/>
        <v>3.4000000000000057</v>
      </c>
      <c r="P78" s="100">
        <f t="shared" si="36"/>
        <v>9.1000000000000085</v>
      </c>
      <c r="Q78" s="153"/>
      <c r="R78" s="10">
        <f t="shared" si="37"/>
        <v>9.0500000000000043</v>
      </c>
      <c r="S78" s="131"/>
      <c r="T78" s="135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ht="15.75" customHeight="1" x14ac:dyDescent="0.25">
      <c r="A79" s="137"/>
      <c r="B79" s="136"/>
      <c r="C79" s="136"/>
      <c r="D79" s="9">
        <v>3</v>
      </c>
      <c r="E79" s="10">
        <v>89.1</v>
      </c>
      <c r="F79" s="10">
        <f t="shared" si="28"/>
        <v>-0.90000000000000568</v>
      </c>
      <c r="G79" s="10">
        <v>93.6</v>
      </c>
      <c r="H79" s="10">
        <f t="shared" si="29"/>
        <v>3.5999999999999943</v>
      </c>
      <c r="I79" s="14">
        <v>8</v>
      </c>
      <c r="J79" s="10">
        <v>93.2</v>
      </c>
      <c r="K79" s="10">
        <f t="shared" si="30"/>
        <v>3.2000000000000028</v>
      </c>
      <c r="L79" s="10">
        <v>89.9</v>
      </c>
      <c r="M79" s="10">
        <f t="shared" si="31"/>
        <v>-9.9999999999994316E-2</v>
      </c>
      <c r="N79" s="23">
        <f t="shared" si="6"/>
        <v>-4.5</v>
      </c>
      <c r="O79" s="100">
        <f t="shared" si="4"/>
        <v>3.2999999999999972</v>
      </c>
      <c r="P79" s="100">
        <f t="shared" si="36"/>
        <v>7.7999999999999972</v>
      </c>
      <c r="Q79" s="154"/>
      <c r="R79" s="10">
        <f t="shared" si="37"/>
        <v>7.8999999999999986</v>
      </c>
      <c r="S79" s="132"/>
      <c r="T79" s="136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s="86" customFormat="1" ht="15.75" customHeight="1" x14ac:dyDescent="0.25">
      <c r="A80" s="143" t="s">
        <v>62</v>
      </c>
      <c r="B80" s="133">
        <v>1</v>
      </c>
      <c r="C80" s="133">
        <v>5.5</v>
      </c>
      <c r="D80" s="82">
        <v>1</v>
      </c>
      <c r="E80" s="83">
        <v>85.7</v>
      </c>
      <c r="F80" s="83">
        <f t="shared" si="28"/>
        <v>-4.2999999999999972</v>
      </c>
      <c r="G80" s="83">
        <v>92.8</v>
      </c>
      <c r="H80" s="83">
        <f t="shared" si="29"/>
        <v>2.7999999999999972</v>
      </c>
      <c r="I80" s="84">
        <v>9</v>
      </c>
      <c r="J80" s="83">
        <v>92.6</v>
      </c>
      <c r="K80" s="83">
        <f t="shared" si="30"/>
        <v>2.5999999999999943</v>
      </c>
      <c r="L80" s="83">
        <v>89.8</v>
      </c>
      <c r="M80" s="83">
        <f t="shared" si="31"/>
        <v>-0.20000000000000284</v>
      </c>
      <c r="N80" s="88">
        <f t="shared" si="6"/>
        <v>-7.0999999999999943</v>
      </c>
      <c r="O80" s="99">
        <f t="shared" si="4"/>
        <v>2.7999999999999972</v>
      </c>
      <c r="P80" s="99">
        <f t="shared" si="36"/>
        <v>9.8999999999999915</v>
      </c>
      <c r="Q80" s="152">
        <f t="shared" ref="Q80" si="46">MEDIAN(P80,P81,P82)</f>
        <v>9.8999999999999915</v>
      </c>
      <c r="R80" s="83">
        <f t="shared" si="37"/>
        <v>9.4499999999999957</v>
      </c>
      <c r="S80" s="155">
        <f>AVERAGE(R80,R81,R82)</f>
        <v>8.5333333333333332</v>
      </c>
      <c r="T80" s="13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</row>
    <row r="81" spans="1:38" s="86" customFormat="1" ht="15.75" customHeight="1" x14ac:dyDescent="0.25">
      <c r="A81" s="131"/>
      <c r="B81" s="131"/>
      <c r="C81" s="131"/>
      <c r="D81" s="82">
        <v>2</v>
      </c>
      <c r="E81" s="83">
        <v>86.3</v>
      </c>
      <c r="F81" s="83">
        <f t="shared" si="28"/>
        <v>-3.7000000000000028</v>
      </c>
      <c r="G81" s="83">
        <v>92.8</v>
      </c>
      <c r="H81" s="83">
        <f t="shared" si="29"/>
        <v>2.7999999999999972</v>
      </c>
      <c r="I81" s="84">
        <v>8</v>
      </c>
      <c r="J81" s="83">
        <v>93</v>
      </c>
      <c r="K81" s="83">
        <f t="shared" si="30"/>
        <v>3</v>
      </c>
      <c r="L81" s="83">
        <v>89.6</v>
      </c>
      <c r="M81" s="83">
        <f t="shared" si="31"/>
        <v>-0.40000000000000568</v>
      </c>
      <c r="N81" s="88">
        <f t="shared" si="6"/>
        <v>-6.5</v>
      </c>
      <c r="O81" s="99">
        <f t="shared" si="4"/>
        <v>3.4000000000000057</v>
      </c>
      <c r="P81" s="99">
        <f t="shared" si="36"/>
        <v>9.9000000000000057</v>
      </c>
      <c r="Q81" s="153"/>
      <c r="R81" s="83">
        <f t="shared" si="37"/>
        <v>8.9500000000000028</v>
      </c>
      <c r="S81" s="131"/>
      <c r="T81" s="13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</row>
    <row r="82" spans="1:38" ht="15.75" customHeight="1" x14ac:dyDescent="0.25">
      <c r="A82" s="131"/>
      <c r="B82" s="132"/>
      <c r="C82" s="132"/>
      <c r="D82" s="9">
        <v>3</v>
      </c>
      <c r="E82" s="10">
        <v>87.8</v>
      </c>
      <c r="F82" s="10">
        <f t="shared" si="28"/>
        <v>-2.2000000000000028</v>
      </c>
      <c r="G82" s="10">
        <v>92</v>
      </c>
      <c r="H82" s="10">
        <f t="shared" si="29"/>
        <v>2</v>
      </c>
      <c r="I82" s="14">
        <v>7</v>
      </c>
      <c r="J82" s="10">
        <v>92.9</v>
      </c>
      <c r="K82" s="10">
        <f t="shared" si="30"/>
        <v>2.9000000000000057</v>
      </c>
      <c r="L82" s="10">
        <v>89.7</v>
      </c>
      <c r="M82" s="10">
        <f t="shared" si="31"/>
        <v>-0.29999999999999716</v>
      </c>
      <c r="N82" s="23">
        <f t="shared" si="6"/>
        <v>-4.2000000000000028</v>
      </c>
      <c r="O82" s="100">
        <f t="shared" si="4"/>
        <v>3.2000000000000028</v>
      </c>
      <c r="P82" s="100">
        <f t="shared" si="36"/>
        <v>7.4000000000000057</v>
      </c>
      <c r="Q82" s="154"/>
      <c r="R82" s="10">
        <f t="shared" si="37"/>
        <v>7.2000000000000028</v>
      </c>
      <c r="S82" s="132"/>
      <c r="T82" s="135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ht="15.75" customHeight="1" x14ac:dyDescent="0.25">
      <c r="A83" s="131"/>
      <c r="B83" s="142">
        <v>2</v>
      </c>
      <c r="C83" s="142">
        <v>5.6</v>
      </c>
      <c r="D83" s="9">
        <v>1</v>
      </c>
      <c r="E83" s="10">
        <v>86.9</v>
      </c>
      <c r="F83" s="10">
        <f t="shared" si="28"/>
        <v>-3.0999999999999943</v>
      </c>
      <c r="G83" s="10">
        <v>93.6</v>
      </c>
      <c r="H83" s="10">
        <f t="shared" si="29"/>
        <v>3.5999999999999943</v>
      </c>
      <c r="I83" s="14">
        <v>11</v>
      </c>
      <c r="J83" s="10">
        <v>90.5</v>
      </c>
      <c r="K83" s="10">
        <f t="shared" si="30"/>
        <v>0.5</v>
      </c>
      <c r="L83" s="10">
        <v>90.7</v>
      </c>
      <c r="M83" s="10">
        <f t="shared" si="31"/>
        <v>0.70000000000000284</v>
      </c>
      <c r="N83" s="23">
        <f t="shared" si="6"/>
        <v>-6.6999999999999886</v>
      </c>
      <c r="O83" s="100">
        <f t="shared" si="4"/>
        <v>-0.20000000000000284</v>
      </c>
      <c r="P83" s="100">
        <f t="shared" si="36"/>
        <v>6.4999999999999858</v>
      </c>
      <c r="Q83" s="152">
        <f t="shared" ref="Q83" si="47">MEDIAN(P83,P84,P85)</f>
        <v>6.6000000000000085</v>
      </c>
      <c r="R83" s="10">
        <f t="shared" si="37"/>
        <v>8.7499999999999929</v>
      </c>
      <c r="S83" s="150">
        <f>AVERAGE(R83,R84,R85)</f>
        <v>8.1499999999999986</v>
      </c>
      <c r="T83" s="135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ht="15.75" customHeight="1" x14ac:dyDescent="0.25">
      <c r="A84" s="131"/>
      <c r="B84" s="131"/>
      <c r="C84" s="131"/>
      <c r="D84" s="9">
        <v>2</v>
      </c>
      <c r="E84" s="10">
        <v>87.1</v>
      </c>
      <c r="F84" s="10">
        <f t="shared" si="28"/>
        <v>-2.9000000000000057</v>
      </c>
      <c r="G84" s="10">
        <v>94.3</v>
      </c>
      <c r="H84" s="10">
        <f t="shared" si="29"/>
        <v>4.2999999999999972</v>
      </c>
      <c r="I84" s="14">
        <v>9</v>
      </c>
      <c r="J84" s="10">
        <v>89.9</v>
      </c>
      <c r="K84" s="10">
        <f t="shared" si="30"/>
        <v>-9.9999999999994316E-2</v>
      </c>
      <c r="L84" s="10">
        <v>90.5</v>
      </c>
      <c r="M84" s="10">
        <f t="shared" si="31"/>
        <v>0.5</v>
      </c>
      <c r="N84" s="23">
        <f t="shared" ref="N84:N85" si="48">F84-H84</f>
        <v>-7.2000000000000028</v>
      </c>
      <c r="O84" s="100">
        <f t="shared" ref="O84:O85" si="49">K84-M84</f>
        <v>-0.59999999999999432</v>
      </c>
      <c r="P84" s="100">
        <f t="shared" si="36"/>
        <v>6.6000000000000085</v>
      </c>
      <c r="Q84" s="153"/>
      <c r="R84" s="10">
        <f t="shared" si="37"/>
        <v>7.8000000000000043</v>
      </c>
      <c r="S84" s="131"/>
      <c r="T84" s="135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ht="15.75" customHeight="1" x14ac:dyDescent="0.25">
      <c r="A85" s="132"/>
      <c r="B85" s="132"/>
      <c r="C85" s="132"/>
      <c r="D85" s="9">
        <v>3</v>
      </c>
      <c r="E85" s="10">
        <v>87.6</v>
      </c>
      <c r="F85" s="10">
        <f t="shared" si="28"/>
        <v>-2.4000000000000057</v>
      </c>
      <c r="G85" s="10">
        <v>94.8</v>
      </c>
      <c r="H85" s="10">
        <f t="shared" si="29"/>
        <v>4.7999999999999972</v>
      </c>
      <c r="I85" s="14">
        <v>9</v>
      </c>
      <c r="J85" s="10">
        <v>90.3</v>
      </c>
      <c r="K85" s="10">
        <f t="shared" si="30"/>
        <v>0.29999999999999716</v>
      </c>
      <c r="L85" s="10">
        <v>90.7</v>
      </c>
      <c r="M85" s="10">
        <f t="shared" si="31"/>
        <v>0.70000000000000284</v>
      </c>
      <c r="N85" s="23">
        <f t="shared" si="48"/>
        <v>-7.2000000000000028</v>
      </c>
      <c r="O85" s="100">
        <f t="shared" si="49"/>
        <v>-0.40000000000000568</v>
      </c>
      <c r="P85" s="100">
        <f t="shared" si="36"/>
        <v>6.7999999999999972</v>
      </c>
      <c r="Q85" s="154"/>
      <c r="R85" s="10">
        <f t="shared" si="37"/>
        <v>7.8999999999999986</v>
      </c>
      <c r="S85" s="132"/>
      <c r="T85" s="137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s="86" customFormat="1" ht="15.75" customHeight="1" x14ac:dyDescent="0.25">
      <c r="A86" s="143" t="s">
        <v>36</v>
      </c>
      <c r="B86" s="142">
        <v>1</v>
      </c>
      <c r="C86" s="142">
        <v>4.3</v>
      </c>
      <c r="D86" s="82">
        <v>1</v>
      </c>
      <c r="E86" s="83">
        <v>89</v>
      </c>
      <c r="F86" s="83">
        <f t="shared" ref="F86:F97" si="50">(E86-90)</f>
        <v>-1</v>
      </c>
      <c r="G86" s="83">
        <v>90.1</v>
      </c>
      <c r="H86" s="83">
        <f t="shared" ref="H86:H97" si="51">(G86-90)</f>
        <v>9.9999999999994316E-2</v>
      </c>
      <c r="I86" s="84">
        <v>8</v>
      </c>
      <c r="J86" s="83">
        <v>92.4</v>
      </c>
      <c r="K86" s="83">
        <f t="shared" ref="K86:K97" si="52">(J86-90)</f>
        <v>2.4000000000000057</v>
      </c>
      <c r="L86" s="83">
        <v>86</v>
      </c>
      <c r="M86" s="83">
        <f t="shared" ref="M86:M97" si="53">(L86-90)</f>
        <v>-4</v>
      </c>
      <c r="N86" s="88">
        <f t="shared" ref="N86:N115" si="54">F86-H86</f>
        <v>-1.0999999999999943</v>
      </c>
      <c r="O86" s="99">
        <f t="shared" ref="O86:O115" si="55">K86-M86</f>
        <v>6.4000000000000057</v>
      </c>
      <c r="P86" s="99">
        <f t="shared" si="36"/>
        <v>7.5</v>
      </c>
      <c r="Q86" s="152">
        <f t="shared" ref="Q86" si="56">MEDIAN(P86,P87,P88)</f>
        <v>5.4000000000000199</v>
      </c>
      <c r="R86" s="83">
        <f t="shared" si="37"/>
        <v>7.75</v>
      </c>
      <c r="S86" s="150">
        <f>AVERAGE(R86,R87,R88)</f>
        <v>6.9666666666666712</v>
      </c>
      <c r="T86" s="130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</row>
    <row r="87" spans="1:38" s="86" customFormat="1" ht="15.75" customHeight="1" x14ac:dyDescent="0.25">
      <c r="A87" s="131"/>
      <c r="B87" s="131"/>
      <c r="C87" s="131"/>
      <c r="D87" s="82">
        <v>2</v>
      </c>
      <c r="E87" s="83">
        <v>90.6</v>
      </c>
      <c r="F87" s="83">
        <f t="shared" si="50"/>
        <v>0.59999999999999432</v>
      </c>
      <c r="G87" s="83">
        <v>90.5</v>
      </c>
      <c r="H87" s="83">
        <f t="shared" si="51"/>
        <v>0.5</v>
      </c>
      <c r="I87" s="84">
        <v>8</v>
      </c>
      <c r="J87" s="83">
        <v>90.9</v>
      </c>
      <c r="K87" s="83">
        <f t="shared" si="52"/>
        <v>0.90000000000000568</v>
      </c>
      <c r="L87" s="83">
        <v>85.9</v>
      </c>
      <c r="M87" s="83">
        <f t="shared" si="53"/>
        <v>-4.0999999999999943</v>
      </c>
      <c r="N87" s="88">
        <f t="shared" si="54"/>
        <v>9.9999999999994316E-2</v>
      </c>
      <c r="O87" s="99">
        <f t="shared" si="55"/>
        <v>5</v>
      </c>
      <c r="P87" s="99">
        <f t="shared" si="36"/>
        <v>4.9000000000000057</v>
      </c>
      <c r="Q87" s="153"/>
      <c r="R87" s="83">
        <f t="shared" si="37"/>
        <v>6.4500000000000028</v>
      </c>
      <c r="S87" s="131"/>
      <c r="T87" s="131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</row>
    <row r="88" spans="1:38" ht="15.75" customHeight="1" x14ac:dyDescent="0.25">
      <c r="A88" s="131"/>
      <c r="B88" s="132"/>
      <c r="C88" s="132"/>
      <c r="D88" s="9">
        <v>3</v>
      </c>
      <c r="E88" s="10">
        <v>89.6</v>
      </c>
      <c r="F88" s="10">
        <f t="shared" si="50"/>
        <v>-0.40000000000000568</v>
      </c>
      <c r="G88" s="10">
        <v>90.2</v>
      </c>
      <c r="H88" s="10">
        <f t="shared" si="51"/>
        <v>0.20000000000000284</v>
      </c>
      <c r="I88" s="14">
        <v>8</v>
      </c>
      <c r="J88" s="10">
        <v>91.9</v>
      </c>
      <c r="K88" s="10">
        <f t="shared" si="52"/>
        <v>1.9000000000000057</v>
      </c>
      <c r="L88" s="10">
        <v>87.1</v>
      </c>
      <c r="M88" s="10">
        <f t="shared" si="53"/>
        <v>-2.9000000000000057</v>
      </c>
      <c r="N88" s="23">
        <f t="shared" si="54"/>
        <v>-0.60000000000000853</v>
      </c>
      <c r="O88" s="100">
        <f t="shared" si="55"/>
        <v>4.8000000000000114</v>
      </c>
      <c r="P88" s="100">
        <f t="shared" si="36"/>
        <v>5.4000000000000199</v>
      </c>
      <c r="Q88" s="154"/>
      <c r="R88" s="10">
        <f t="shared" si="37"/>
        <v>6.7000000000000099</v>
      </c>
      <c r="S88" s="132"/>
      <c r="T88" s="131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ht="15.75" customHeight="1" x14ac:dyDescent="0.25">
      <c r="A89" s="131"/>
      <c r="B89" s="142">
        <v>2</v>
      </c>
      <c r="C89" s="142">
        <v>4</v>
      </c>
      <c r="D89" s="9">
        <v>1</v>
      </c>
      <c r="E89" s="10">
        <v>90.1</v>
      </c>
      <c r="F89" s="10">
        <f t="shared" si="50"/>
        <v>9.9999999999994316E-2</v>
      </c>
      <c r="G89" s="10">
        <v>92.9</v>
      </c>
      <c r="H89" s="10">
        <f t="shared" si="51"/>
        <v>2.9000000000000057</v>
      </c>
      <c r="I89" s="14">
        <v>8</v>
      </c>
      <c r="J89" s="10">
        <v>96.1</v>
      </c>
      <c r="K89" s="10">
        <f t="shared" si="52"/>
        <v>6.0999999999999943</v>
      </c>
      <c r="L89" s="10">
        <v>92</v>
      </c>
      <c r="M89" s="10">
        <f t="shared" si="53"/>
        <v>2</v>
      </c>
      <c r="N89" s="23">
        <f t="shared" si="54"/>
        <v>-2.8000000000000114</v>
      </c>
      <c r="O89" s="100">
        <f t="shared" si="55"/>
        <v>4.0999999999999943</v>
      </c>
      <c r="P89" s="100">
        <f t="shared" si="36"/>
        <v>6.9000000000000057</v>
      </c>
      <c r="Q89" s="152">
        <f t="shared" ref="Q89" si="57">MEDIAN(P89,P90,P91)</f>
        <v>5.6999999999999886</v>
      </c>
      <c r="R89" s="10">
        <f t="shared" si="37"/>
        <v>7.4500000000000028</v>
      </c>
      <c r="S89" s="150">
        <f>AVERAGE(R89,R90,R91)</f>
        <v>6.4000000000000012</v>
      </c>
      <c r="T89" s="131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ht="15.75" customHeight="1" x14ac:dyDescent="0.25">
      <c r="A90" s="131"/>
      <c r="B90" s="131"/>
      <c r="C90" s="131"/>
      <c r="D90" s="9">
        <v>2</v>
      </c>
      <c r="E90" s="10">
        <v>91.6</v>
      </c>
      <c r="F90" s="10">
        <f t="shared" si="50"/>
        <v>1.5999999999999943</v>
      </c>
      <c r="G90" s="10">
        <v>92.7</v>
      </c>
      <c r="H90" s="10">
        <f t="shared" si="51"/>
        <v>2.7000000000000028</v>
      </c>
      <c r="I90" s="14">
        <v>7</v>
      </c>
      <c r="J90" s="10">
        <v>96.5</v>
      </c>
      <c r="K90" s="10">
        <f t="shared" si="52"/>
        <v>6.5</v>
      </c>
      <c r="L90" s="10">
        <v>92.8</v>
      </c>
      <c r="M90" s="10">
        <f t="shared" si="53"/>
        <v>2.7999999999999972</v>
      </c>
      <c r="N90" s="23">
        <f t="shared" si="54"/>
        <v>-1.1000000000000085</v>
      </c>
      <c r="O90" s="100">
        <f t="shared" si="55"/>
        <v>3.7000000000000028</v>
      </c>
      <c r="P90" s="100">
        <f t="shared" si="36"/>
        <v>4.8000000000000114</v>
      </c>
      <c r="Q90" s="153"/>
      <c r="R90" s="10">
        <f t="shared" si="37"/>
        <v>5.9000000000000057</v>
      </c>
      <c r="S90" s="131"/>
      <c r="T90" s="131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ht="15.75" customHeight="1" x14ac:dyDescent="0.25">
      <c r="A91" s="132"/>
      <c r="B91" s="132"/>
      <c r="C91" s="132"/>
      <c r="D91" s="9">
        <v>3</v>
      </c>
      <c r="E91" s="10">
        <v>91.4</v>
      </c>
      <c r="F91" s="10">
        <f t="shared" si="50"/>
        <v>1.4000000000000057</v>
      </c>
      <c r="G91" s="10">
        <v>93.3</v>
      </c>
      <c r="H91" s="10">
        <f t="shared" si="51"/>
        <v>3.2999999999999972</v>
      </c>
      <c r="I91" s="14">
        <v>6</v>
      </c>
      <c r="J91" s="10">
        <v>96.7</v>
      </c>
      <c r="K91" s="10">
        <f t="shared" si="52"/>
        <v>6.7000000000000028</v>
      </c>
      <c r="L91" s="10">
        <v>92.9</v>
      </c>
      <c r="M91" s="10">
        <f t="shared" si="53"/>
        <v>2.9000000000000057</v>
      </c>
      <c r="N91" s="23">
        <f t="shared" si="54"/>
        <v>-1.8999999999999915</v>
      </c>
      <c r="O91" s="100">
        <f t="shared" si="55"/>
        <v>3.7999999999999972</v>
      </c>
      <c r="P91" s="100">
        <f t="shared" si="36"/>
        <v>5.6999999999999886</v>
      </c>
      <c r="Q91" s="154"/>
      <c r="R91" s="10">
        <f t="shared" si="37"/>
        <v>5.8499999999999943</v>
      </c>
      <c r="S91" s="132"/>
      <c r="T91" s="132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s="86" customFormat="1" ht="15.75" customHeight="1" x14ac:dyDescent="0.25">
      <c r="A92" s="143" t="s">
        <v>53</v>
      </c>
      <c r="B92" s="142">
        <v>1</v>
      </c>
      <c r="C92" s="142">
        <v>5.0999999999999996</v>
      </c>
      <c r="D92" s="82">
        <v>1</v>
      </c>
      <c r="E92" s="83">
        <v>89.6</v>
      </c>
      <c r="F92" s="83">
        <f t="shared" si="50"/>
        <v>-0.40000000000000568</v>
      </c>
      <c r="G92" s="83">
        <v>92.1</v>
      </c>
      <c r="H92" s="83">
        <f t="shared" si="51"/>
        <v>2.0999999999999943</v>
      </c>
      <c r="I92" s="84">
        <v>13</v>
      </c>
      <c r="J92" s="83">
        <v>93.4</v>
      </c>
      <c r="K92" s="83">
        <f t="shared" si="52"/>
        <v>3.4000000000000057</v>
      </c>
      <c r="L92" s="83">
        <v>86.8</v>
      </c>
      <c r="M92" s="83">
        <f t="shared" si="53"/>
        <v>-3.2000000000000028</v>
      </c>
      <c r="N92" s="88">
        <f t="shared" si="54"/>
        <v>-2.5</v>
      </c>
      <c r="O92" s="99">
        <f t="shared" si="55"/>
        <v>6.6000000000000085</v>
      </c>
      <c r="P92" s="99">
        <f t="shared" si="36"/>
        <v>9.1000000000000085</v>
      </c>
      <c r="Q92" s="152">
        <f t="shared" ref="Q92" si="58">MEDIAN(P92,P93,P94)</f>
        <v>6.9000000000000057</v>
      </c>
      <c r="R92" s="83">
        <f t="shared" si="37"/>
        <v>11.050000000000004</v>
      </c>
      <c r="S92" s="156">
        <f>AVERAGE(R92,R93,R94)</f>
        <v>9.8000000000000025</v>
      </c>
      <c r="T92" s="130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</row>
    <row r="93" spans="1:38" s="86" customFormat="1" ht="15.75" customHeight="1" x14ac:dyDescent="0.25">
      <c r="A93" s="131"/>
      <c r="B93" s="131"/>
      <c r="C93" s="131"/>
      <c r="D93" s="82">
        <v>2</v>
      </c>
      <c r="E93" s="83">
        <v>89.3</v>
      </c>
      <c r="F93" s="83">
        <f t="shared" si="50"/>
        <v>-0.70000000000000284</v>
      </c>
      <c r="G93" s="83">
        <v>91.9</v>
      </c>
      <c r="H93" s="83">
        <f t="shared" si="51"/>
        <v>1.9000000000000057</v>
      </c>
      <c r="I93" s="84">
        <v>13</v>
      </c>
      <c r="J93" s="83">
        <v>92.1</v>
      </c>
      <c r="K93" s="83">
        <f t="shared" si="52"/>
        <v>2.0999999999999943</v>
      </c>
      <c r="L93" s="83">
        <v>87.8</v>
      </c>
      <c r="M93" s="83">
        <f t="shared" si="53"/>
        <v>-2.2000000000000028</v>
      </c>
      <c r="N93" s="88">
        <f t="shared" si="54"/>
        <v>-2.6000000000000085</v>
      </c>
      <c r="O93" s="99">
        <f t="shared" si="55"/>
        <v>4.2999999999999972</v>
      </c>
      <c r="P93" s="99">
        <f t="shared" si="36"/>
        <v>6.9000000000000057</v>
      </c>
      <c r="Q93" s="153"/>
      <c r="R93" s="83">
        <f t="shared" si="37"/>
        <v>9.9500000000000028</v>
      </c>
      <c r="S93" s="157"/>
      <c r="T93" s="131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</row>
    <row r="94" spans="1:38" ht="15.75" customHeight="1" x14ac:dyDescent="0.25">
      <c r="A94" s="131"/>
      <c r="B94" s="132"/>
      <c r="C94" s="132"/>
      <c r="D94" s="9">
        <v>3</v>
      </c>
      <c r="E94" s="10">
        <v>89.5</v>
      </c>
      <c r="F94" s="10">
        <f t="shared" si="50"/>
        <v>-0.5</v>
      </c>
      <c r="G94" s="10">
        <v>91.1</v>
      </c>
      <c r="H94" s="10">
        <f t="shared" si="51"/>
        <v>1.0999999999999943</v>
      </c>
      <c r="I94" s="14">
        <v>11</v>
      </c>
      <c r="J94" s="10">
        <v>92.8</v>
      </c>
      <c r="K94" s="10">
        <f t="shared" si="52"/>
        <v>2.7999999999999972</v>
      </c>
      <c r="L94" s="10">
        <v>88.6</v>
      </c>
      <c r="M94" s="10">
        <f t="shared" si="53"/>
        <v>-1.4000000000000057</v>
      </c>
      <c r="N94" s="23">
        <f t="shared" si="54"/>
        <v>-1.5999999999999943</v>
      </c>
      <c r="O94" s="100">
        <f t="shared" si="55"/>
        <v>4.2000000000000028</v>
      </c>
      <c r="P94" s="100">
        <f t="shared" si="36"/>
        <v>5.7999999999999972</v>
      </c>
      <c r="Q94" s="154"/>
      <c r="R94" s="10">
        <f t="shared" si="37"/>
        <v>8.3999999999999986</v>
      </c>
      <c r="S94" s="158"/>
      <c r="T94" s="131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ht="15.75" customHeight="1" x14ac:dyDescent="0.25">
      <c r="A95" s="131"/>
      <c r="B95" s="133">
        <v>2</v>
      </c>
      <c r="C95" s="133">
        <v>5.4</v>
      </c>
      <c r="D95" s="9">
        <v>1</v>
      </c>
      <c r="E95" s="10">
        <v>90.5</v>
      </c>
      <c r="F95" s="10">
        <f t="shared" si="50"/>
        <v>0.5</v>
      </c>
      <c r="G95" s="10">
        <v>93</v>
      </c>
      <c r="H95" s="10">
        <f t="shared" si="51"/>
        <v>3</v>
      </c>
      <c r="I95" s="14">
        <v>14</v>
      </c>
      <c r="J95" s="10">
        <v>94.3</v>
      </c>
      <c r="K95" s="10">
        <f t="shared" si="52"/>
        <v>4.2999999999999972</v>
      </c>
      <c r="L95" s="10">
        <v>87.7</v>
      </c>
      <c r="M95" s="10">
        <f t="shared" si="53"/>
        <v>-2.2999999999999972</v>
      </c>
      <c r="N95" s="23">
        <f t="shared" si="54"/>
        <v>-2.5</v>
      </c>
      <c r="O95" s="100">
        <f t="shared" si="55"/>
        <v>6.5999999999999943</v>
      </c>
      <c r="P95" s="100">
        <f t="shared" si="36"/>
        <v>9.0999999999999943</v>
      </c>
      <c r="Q95" s="152">
        <f t="shared" ref="Q95" si="59">MEDIAN(P95,P96,P97)</f>
        <v>6.8999999999999915</v>
      </c>
      <c r="R95" s="10">
        <f t="shared" si="37"/>
        <v>11.549999999999997</v>
      </c>
      <c r="S95" s="156">
        <f>AVERAGE(R95,R96,R97)</f>
        <v>10.299999999999997</v>
      </c>
      <c r="T95" s="131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ht="15.75" customHeight="1" x14ac:dyDescent="0.25">
      <c r="A96" s="131"/>
      <c r="B96" s="131"/>
      <c r="C96" s="131"/>
      <c r="D96" s="9">
        <v>2</v>
      </c>
      <c r="E96" s="10">
        <v>90.2</v>
      </c>
      <c r="F96" s="10">
        <f t="shared" si="50"/>
        <v>0.20000000000000284</v>
      </c>
      <c r="G96" s="10">
        <v>92.8</v>
      </c>
      <c r="H96" s="10">
        <f t="shared" si="51"/>
        <v>2.7999999999999972</v>
      </c>
      <c r="I96" s="14">
        <v>12</v>
      </c>
      <c r="J96" s="10">
        <v>93</v>
      </c>
      <c r="K96" s="10">
        <f t="shared" si="52"/>
        <v>3</v>
      </c>
      <c r="L96" s="10">
        <v>88.7</v>
      </c>
      <c r="M96" s="10">
        <f t="shared" si="53"/>
        <v>-1.2999999999999972</v>
      </c>
      <c r="N96" s="23">
        <f t="shared" si="54"/>
        <v>-2.5999999999999943</v>
      </c>
      <c r="O96" s="100">
        <f t="shared" si="55"/>
        <v>4.2999999999999972</v>
      </c>
      <c r="P96" s="100">
        <f t="shared" si="36"/>
        <v>6.8999999999999915</v>
      </c>
      <c r="Q96" s="153"/>
      <c r="R96" s="10">
        <f t="shared" si="37"/>
        <v>9.4499999999999957</v>
      </c>
      <c r="S96" s="157"/>
      <c r="T96" s="131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ht="15.75" customHeight="1" x14ac:dyDescent="0.25">
      <c r="A97" s="132"/>
      <c r="B97" s="132"/>
      <c r="C97" s="132"/>
      <c r="D97" s="9">
        <v>3</v>
      </c>
      <c r="E97" s="10">
        <v>90.4</v>
      </c>
      <c r="F97" s="10">
        <f t="shared" si="50"/>
        <v>0.40000000000000568</v>
      </c>
      <c r="G97" s="10">
        <v>92</v>
      </c>
      <c r="H97" s="10">
        <f t="shared" si="51"/>
        <v>2</v>
      </c>
      <c r="I97" s="14">
        <v>14</v>
      </c>
      <c r="J97" s="10">
        <v>93.7</v>
      </c>
      <c r="K97" s="10">
        <f t="shared" si="52"/>
        <v>3.7000000000000028</v>
      </c>
      <c r="L97" s="10">
        <v>89.5</v>
      </c>
      <c r="M97" s="10">
        <f t="shared" si="53"/>
        <v>-0.5</v>
      </c>
      <c r="N97" s="23">
        <f t="shared" si="54"/>
        <v>-1.5999999999999943</v>
      </c>
      <c r="O97" s="100">
        <f t="shared" si="55"/>
        <v>4.2000000000000028</v>
      </c>
      <c r="P97" s="100">
        <f t="shared" si="36"/>
        <v>5.7999999999999972</v>
      </c>
      <c r="Q97" s="154"/>
      <c r="R97" s="10">
        <f t="shared" si="37"/>
        <v>9.8999999999999986</v>
      </c>
      <c r="S97" s="158"/>
      <c r="T97" s="141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s="86" customFormat="1" ht="15.75" customHeight="1" x14ac:dyDescent="0.25">
      <c r="A98" s="143" t="s">
        <v>83</v>
      </c>
      <c r="B98" s="142">
        <v>1</v>
      </c>
      <c r="C98" s="142">
        <v>5.5</v>
      </c>
      <c r="D98" s="82">
        <v>1</v>
      </c>
      <c r="E98" s="83"/>
      <c r="F98" s="83">
        <v>-5</v>
      </c>
      <c r="G98" s="83"/>
      <c r="H98" s="83">
        <v>1.9</v>
      </c>
      <c r="I98" s="84">
        <v>6</v>
      </c>
      <c r="J98" s="83"/>
      <c r="K98" s="83">
        <v>-2.4</v>
      </c>
      <c r="L98" s="83"/>
      <c r="M98" s="83">
        <v>-2.2000000000000002</v>
      </c>
      <c r="N98" s="88">
        <f t="shared" si="54"/>
        <v>-6.9</v>
      </c>
      <c r="O98" s="99">
        <f t="shared" si="55"/>
        <v>-0.19999999999999973</v>
      </c>
      <c r="P98" s="99">
        <f t="shared" ref="P98:P129" si="60">O98-N98</f>
        <v>6.7000000000000011</v>
      </c>
      <c r="Q98" s="152">
        <f t="shared" ref="Q98" si="61">MEDIAN(P98,P99,P100)</f>
        <v>8.1</v>
      </c>
      <c r="R98" s="83">
        <f t="shared" ref="R98:R133" si="62">(P98+I98)/2</f>
        <v>6.3500000000000005</v>
      </c>
      <c r="S98" s="150">
        <f>AVERAGE(R98,R99,R100)</f>
        <v>6.95</v>
      </c>
      <c r="T98" s="139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</row>
    <row r="99" spans="1:38" s="86" customFormat="1" ht="15.75" customHeight="1" x14ac:dyDescent="0.25">
      <c r="A99" s="131"/>
      <c r="B99" s="131"/>
      <c r="C99" s="131"/>
      <c r="D99" s="82">
        <v>2</v>
      </c>
      <c r="E99" s="83"/>
      <c r="F99" s="83">
        <v>-6.4</v>
      </c>
      <c r="G99" s="83"/>
      <c r="H99" s="83">
        <v>2.9</v>
      </c>
      <c r="I99" s="84">
        <v>5</v>
      </c>
      <c r="J99" s="83"/>
      <c r="K99" s="83">
        <v>-2.7</v>
      </c>
      <c r="L99" s="83"/>
      <c r="M99" s="83">
        <v>-2.2999999999999998</v>
      </c>
      <c r="N99" s="88">
        <f t="shared" si="54"/>
        <v>-9.3000000000000007</v>
      </c>
      <c r="O99" s="99">
        <f t="shared" si="55"/>
        <v>-0.40000000000000036</v>
      </c>
      <c r="P99" s="99">
        <f t="shared" si="60"/>
        <v>8.9</v>
      </c>
      <c r="Q99" s="153"/>
      <c r="R99" s="83">
        <f t="shared" si="62"/>
        <v>6.95</v>
      </c>
      <c r="S99" s="131"/>
      <c r="T99" s="139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</row>
    <row r="100" spans="1:38" ht="15.75" customHeight="1" x14ac:dyDescent="0.25">
      <c r="A100" s="131"/>
      <c r="B100" s="132"/>
      <c r="C100" s="132"/>
      <c r="D100" s="9">
        <v>3</v>
      </c>
      <c r="E100" s="10"/>
      <c r="F100" s="10">
        <v>-6.3</v>
      </c>
      <c r="G100" s="10"/>
      <c r="H100" s="10">
        <v>2.7</v>
      </c>
      <c r="I100" s="14">
        <v>7</v>
      </c>
      <c r="J100" s="10"/>
      <c r="K100" s="10">
        <v>-2.4</v>
      </c>
      <c r="L100" s="10"/>
      <c r="M100" s="10">
        <v>-1.5</v>
      </c>
      <c r="N100" s="23">
        <f t="shared" si="54"/>
        <v>-9</v>
      </c>
      <c r="O100" s="100">
        <f t="shared" si="55"/>
        <v>-0.89999999999999991</v>
      </c>
      <c r="P100" s="100">
        <f t="shared" si="60"/>
        <v>8.1</v>
      </c>
      <c r="Q100" s="154"/>
      <c r="R100" s="10">
        <f t="shared" si="62"/>
        <v>7.55</v>
      </c>
      <c r="S100" s="132"/>
      <c r="T100" s="139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5.75" customHeight="1" x14ac:dyDescent="0.25">
      <c r="A101" s="131"/>
      <c r="B101" s="142">
        <v>2</v>
      </c>
      <c r="C101" s="142">
        <v>5.7</v>
      </c>
      <c r="D101" s="9">
        <v>1</v>
      </c>
      <c r="E101" s="10">
        <v>86.8</v>
      </c>
      <c r="F101" s="10">
        <f t="shared" ref="F101:F115" si="63">(E101-90)</f>
        <v>-3.2000000000000028</v>
      </c>
      <c r="G101" s="10">
        <v>90.6</v>
      </c>
      <c r="H101" s="10">
        <f t="shared" ref="H101:H115" si="64">(G101-90)</f>
        <v>0.59999999999999432</v>
      </c>
      <c r="I101" s="14">
        <v>7</v>
      </c>
      <c r="J101" s="10">
        <v>88.2</v>
      </c>
      <c r="K101" s="10">
        <f t="shared" ref="K101:K115" si="65">(J101-90)</f>
        <v>-1.7999999999999972</v>
      </c>
      <c r="L101" s="10">
        <v>87</v>
      </c>
      <c r="M101" s="10">
        <f t="shared" ref="M101:M115" si="66">(L101-90)</f>
        <v>-3</v>
      </c>
      <c r="N101" s="23">
        <f t="shared" si="54"/>
        <v>-3.7999999999999972</v>
      </c>
      <c r="O101" s="100">
        <f t="shared" si="55"/>
        <v>1.2000000000000028</v>
      </c>
      <c r="P101" s="100">
        <f t="shared" si="60"/>
        <v>5</v>
      </c>
      <c r="Q101" s="152">
        <f t="shared" ref="Q101" si="67">MEDIAN(P101,P102,P103)</f>
        <v>5.3999999999999773</v>
      </c>
      <c r="R101" s="10">
        <f t="shared" si="62"/>
        <v>6</v>
      </c>
      <c r="S101" s="150">
        <f>AVERAGE(R101,R102,R103)</f>
        <v>6.4166666666666616</v>
      </c>
      <c r="T101" s="139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5.75" customHeight="1" x14ac:dyDescent="0.25">
      <c r="A102" s="131"/>
      <c r="B102" s="131"/>
      <c r="C102" s="131"/>
      <c r="D102" s="9">
        <v>2</v>
      </c>
      <c r="E102" s="10">
        <v>87.4</v>
      </c>
      <c r="F102" s="10">
        <f t="shared" si="63"/>
        <v>-2.5999999999999943</v>
      </c>
      <c r="G102" s="10">
        <v>90.6</v>
      </c>
      <c r="H102" s="10">
        <f t="shared" si="64"/>
        <v>0.59999999999999432</v>
      </c>
      <c r="I102" s="14">
        <v>7</v>
      </c>
      <c r="J102" s="10">
        <v>89.6</v>
      </c>
      <c r="K102" s="10">
        <f t="shared" si="65"/>
        <v>-0.40000000000000568</v>
      </c>
      <c r="L102" s="10">
        <v>87.4</v>
      </c>
      <c r="M102" s="10">
        <f t="shared" si="66"/>
        <v>-2.5999999999999943</v>
      </c>
      <c r="N102" s="23">
        <f t="shared" si="54"/>
        <v>-3.1999999999999886</v>
      </c>
      <c r="O102" s="100">
        <f t="shared" si="55"/>
        <v>2.1999999999999886</v>
      </c>
      <c r="P102" s="100">
        <f t="shared" si="60"/>
        <v>5.3999999999999773</v>
      </c>
      <c r="Q102" s="153"/>
      <c r="R102" s="10">
        <f t="shared" si="62"/>
        <v>6.1999999999999886</v>
      </c>
      <c r="S102" s="131"/>
      <c r="T102" s="139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5.75" customHeight="1" x14ac:dyDescent="0.25">
      <c r="A103" s="132"/>
      <c r="B103" s="132"/>
      <c r="C103" s="132"/>
      <c r="D103" s="9">
        <v>3</v>
      </c>
      <c r="E103" s="10">
        <v>85.9</v>
      </c>
      <c r="F103" s="10">
        <f t="shared" si="63"/>
        <v>-4.0999999999999943</v>
      </c>
      <c r="G103" s="10">
        <v>90.3</v>
      </c>
      <c r="H103" s="10">
        <f t="shared" si="64"/>
        <v>0.29999999999999716</v>
      </c>
      <c r="I103" s="14">
        <v>7</v>
      </c>
      <c r="J103" s="10">
        <v>89.9</v>
      </c>
      <c r="K103" s="10">
        <f t="shared" si="65"/>
        <v>-9.9999999999994316E-2</v>
      </c>
      <c r="L103" s="10">
        <v>87.2</v>
      </c>
      <c r="M103" s="10">
        <f t="shared" si="66"/>
        <v>-2.7999999999999972</v>
      </c>
      <c r="N103" s="23">
        <f t="shared" si="54"/>
        <v>-4.3999999999999915</v>
      </c>
      <c r="O103" s="100">
        <f t="shared" si="55"/>
        <v>2.7000000000000028</v>
      </c>
      <c r="P103" s="100">
        <f t="shared" si="60"/>
        <v>7.0999999999999943</v>
      </c>
      <c r="Q103" s="154"/>
      <c r="R103" s="10">
        <f t="shared" si="62"/>
        <v>7.0499999999999972</v>
      </c>
      <c r="S103" s="132"/>
      <c r="T103" s="139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s="86" customFormat="1" ht="15.75" customHeight="1" x14ac:dyDescent="0.25">
      <c r="A104" s="143" t="s">
        <v>39</v>
      </c>
      <c r="B104" s="142">
        <v>1</v>
      </c>
      <c r="C104" s="142">
        <v>5.5</v>
      </c>
      <c r="D104" s="82">
        <v>1</v>
      </c>
      <c r="E104" s="83">
        <v>89.4</v>
      </c>
      <c r="F104" s="83">
        <f t="shared" si="63"/>
        <v>-0.59999999999999432</v>
      </c>
      <c r="G104" s="83">
        <v>90.2</v>
      </c>
      <c r="H104" s="83">
        <f t="shared" si="64"/>
        <v>0.20000000000000284</v>
      </c>
      <c r="I104" s="84">
        <v>6</v>
      </c>
      <c r="J104" s="83">
        <v>92.2</v>
      </c>
      <c r="K104" s="83">
        <f t="shared" si="65"/>
        <v>2.2000000000000028</v>
      </c>
      <c r="L104" s="83">
        <v>87.3</v>
      </c>
      <c r="M104" s="83">
        <f t="shared" si="66"/>
        <v>-2.7000000000000028</v>
      </c>
      <c r="N104" s="88">
        <f t="shared" si="54"/>
        <v>-0.79999999999999716</v>
      </c>
      <c r="O104" s="99">
        <f t="shared" si="55"/>
        <v>4.9000000000000057</v>
      </c>
      <c r="P104" s="99">
        <f t="shared" si="60"/>
        <v>5.7000000000000028</v>
      </c>
      <c r="Q104" s="152">
        <f t="shared" ref="Q104" si="68">MEDIAN(P104,P105,P106)</f>
        <v>5.7000000000000028</v>
      </c>
      <c r="R104" s="83">
        <f t="shared" si="62"/>
        <v>5.8500000000000014</v>
      </c>
      <c r="S104" s="150">
        <f>AVERAGE(R104,R105,R106)</f>
        <v>5.5500000000000016</v>
      </c>
      <c r="T104" s="151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</row>
    <row r="105" spans="1:38" s="86" customFormat="1" ht="15.75" customHeight="1" x14ac:dyDescent="0.25">
      <c r="A105" s="131"/>
      <c r="B105" s="131"/>
      <c r="C105" s="131"/>
      <c r="D105" s="82">
        <v>2</v>
      </c>
      <c r="E105" s="83">
        <v>89.6</v>
      </c>
      <c r="F105" s="83">
        <f t="shared" si="63"/>
        <v>-0.40000000000000568</v>
      </c>
      <c r="G105" s="83">
        <v>90.5</v>
      </c>
      <c r="H105" s="83">
        <f t="shared" si="64"/>
        <v>0.5</v>
      </c>
      <c r="I105" s="84">
        <v>7</v>
      </c>
      <c r="J105" s="83">
        <v>91.3</v>
      </c>
      <c r="K105" s="83">
        <f t="shared" si="65"/>
        <v>1.2999999999999972</v>
      </c>
      <c r="L105" s="83">
        <v>86.2</v>
      </c>
      <c r="M105" s="83">
        <f t="shared" si="66"/>
        <v>-3.7999999999999972</v>
      </c>
      <c r="N105" s="88">
        <f t="shared" si="54"/>
        <v>-0.90000000000000568</v>
      </c>
      <c r="O105" s="99">
        <f t="shared" si="55"/>
        <v>5.0999999999999943</v>
      </c>
      <c r="P105" s="99">
        <f t="shared" si="60"/>
        <v>6</v>
      </c>
      <c r="Q105" s="153"/>
      <c r="R105" s="83">
        <f t="shared" si="62"/>
        <v>6.5</v>
      </c>
      <c r="S105" s="131"/>
      <c r="T105" s="131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</row>
    <row r="106" spans="1:38" ht="15.75" customHeight="1" x14ac:dyDescent="0.25">
      <c r="A106" s="131"/>
      <c r="B106" s="132"/>
      <c r="C106" s="132"/>
      <c r="D106" s="9">
        <v>3</v>
      </c>
      <c r="E106" s="10">
        <v>90.3</v>
      </c>
      <c r="F106" s="10">
        <f t="shared" si="63"/>
        <v>0.29999999999999716</v>
      </c>
      <c r="G106" s="10">
        <v>89.6</v>
      </c>
      <c r="H106" s="10">
        <f t="shared" si="64"/>
        <v>-0.40000000000000568</v>
      </c>
      <c r="I106" s="14">
        <v>7</v>
      </c>
      <c r="J106" s="10">
        <v>90.4</v>
      </c>
      <c r="K106" s="10">
        <f t="shared" si="65"/>
        <v>0.40000000000000568</v>
      </c>
      <c r="L106" s="10">
        <v>88.1</v>
      </c>
      <c r="M106" s="10">
        <f t="shared" si="66"/>
        <v>-1.9000000000000057</v>
      </c>
      <c r="N106" s="23">
        <f t="shared" si="54"/>
        <v>0.70000000000000284</v>
      </c>
      <c r="O106" s="100">
        <f t="shared" si="55"/>
        <v>2.3000000000000114</v>
      </c>
      <c r="P106" s="100">
        <f t="shared" si="60"/>
        <v>1.6000000000000085</v>
      </c>
      <c r="Q106" s="154"/>
      <c r="R106" s="10">
        <f t="shared" si="62"/>
        <v>4.3000000000000043</v>
      </c>
      <c r="S106" s="132"/>
      <c r="T106" s="131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ht="15.75" customHeight="1" x14ac:dyDescent="0.25">
      <c r="A107" s="131"/>
      <c r="B107" s="142">
        <v>2</v>
      </c>
      <c r="C107" s="142">
        <v>4.5999999999999996</v>
      </c>
      <c r="D107" s="9">
        <v>1</v>
      </c>
      <c r="E107" s="10">
        <v>85.8</v>
      </c>
      <c r="F107" s="10">
        <f t="shared" si="63"/>
        <v>-4.2000000000000028</v>
      </c>
      <c r="G107" s="10">
        <v>89.9</v>
      </c>
      <c r="H107" s="10">
        <f t="shared" si="64"/>
        <v>-9.9999999999994316E-2</v>
      </c>
      <c r="I107" s="14">
        <v>8</v>
      </c>
      <c r="J107" s="10">
        <v>88.3</v>
      </c>
      <c r="K107" s="10">
        <f t="shared" si="65"/>
        <v>-1.7000000000000028</v>
      </c>
      <c r="L107" s="10">
        <v>85.7</v>
      </c>
      <c r="M107" s="10">
        <f t="shared" si="66"/>
        <v>-4.2999999999999972</v>
      </c>
      <c r="N107" s="23">
        <f t="shared" si="54"/>
        <v>-4.1000000000000085</v>
      </c>
      <c r="O107" s="100">
        <f t="shared" si="55"/>
        <v>2.5999999999999943</v>
      </c>
      <c r="P107" s="100">
        <f t="shared" si="60"/>
        <v>6.7000000000000028</v>
      </c>
      <c r="Q107" s="152">
        <f t="shared" ref="Q107" si="69">MEDIAN(P107,P108,P109)</f>
        <v>6</v>
      </c>
      <c r="R107" s="10">
        <f t="shared" si="62"/>
        <v>7.3500000000000014</v>
      </c>
      <c r="S107" s="150">
        <f>AVERAGE(R107,R108,R109)</f>
        <v>7.1500000000000012</v>
      </c>
      <c r="T107" s="131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ht="15.75" customHeight="1" x14ac:dyDescent="0.25">
      <c r="A108" s="131"/>
      <c r="B108" s="131"/>
      <c r="C108" s="131"/>
      <c r="D108" s="9">
        <v>2</v>
      </c>
      <c r="E108" s="10">
        <v>85.7</v>
      </c>
      <c r="F108" s="10">
        <f t="shared" si="63"/>
        <v>-4.2999999999999972</v>
      </c>
      <c r="G108" s="10">
        <v>88.9</v>
      </c>
      <c r="H108" s="10">
        <f t="shared" si="64"/>
        <v>-1.0999999999999943</v>
      </c>
      <c r="I108" s="14">
        <v>9</v>
      </c>
      <c r="J108" s="10">
        <v>89</v>
      </c>
      <c r="K108" s="10">
        <f t="shared" si="65"/>
        <v>-1</v>
      </c>
      <c r="L108" s="10">
        <v>86.2</v>
      </c>
      <c r="M108" s="10">
        <f t="shared" si="66"/>
        <v>-3.7999999999999972</v>
      </c>
      <c r="N108" s="23">
        <f t="shared" si="54"/>
        <v>-3.2000000000000028</v>
      </c>
      <c r="O108" s="100">
        <f t="shared" si="55"/>
        <v>2.7999999999999972</v>
      </c>
      <c r="P108" s="100">
        <f t="shared" si="60"/>
        <v>6</v>
      </c>
      <c r="Q108" s="153"/>
      <c r="R108" s="10">
        <f t="shared" si="62"/>
        <v>7.5</v>
      </c>
      <c r="S108" s="131"/>
      <c r="T108" s="131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ht="15.75" customHeight="1" x14ac:dyDescent="0.25">
      <c r="A109" s="132"/>
      <c r="B109" s="132"/>
      <c r="C109" s="132"/>
      <c r="D109" s="9">
        <v>3</v>
      </c>
      <c r="E109" s="10">
        <v>86.1</v>
      </c>
      <c r="F109" s="10">
        <f t="shared" si="63"/>
        <v>-3.9000000000000057</v>
      </c>
      <c r="G109" s="10">
        <v>88.6</v>
      </c>
      <c r="H109" s="10">
        <f t="shared" si="64"/>
        <v>-1.4000000000000057</v>
      </c>
      <c r="I109" s="14">
        <v>8</v>
      </c>
      <c r="J109" s="10">
        <v>88.7</v>
      </c>
      <c r="K109" s="10">
        <f t="shared" si="65"/>
        <v>-1.2999999999999972</v>
      </c>
      <c r="L109" s="10">
        <v>86</v>
      </c>
      <c r="M109" s="10">
        <f t="shared" si="66"/>
        <v>-4</v>
      </c>
      <c r="N109" s="23">
        <f t="shared" si="54"/>
        <v>-2.5</v>
      </c>
      <c r="O109" s="100">
        <f t="shared" si="55"/>
        <v>2.7000000000000028</v>
      </c>
      <c r="P109" s="100">
        <f t="shared" si="60"/>
        <v>5.2000000000000028</v>
      </c>
      <c r="Q109" s="154"/>
      <c r="R109" s="10">
        <f t="shared" si="62"/>
        <v>6.6000000000000014</v>
      </c>
      <c r="S109" s="132"/>
      <c r="T109" s="132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s="86" customFormat="1" ht="15.75" customHeight="1" x14ac:dyDescent="0.25">
      <c r="A110" s="143" t="s">
        <v>45</v>
      </c>
      <c r="B110" s="142">
        <v>1</v>
      </c>
      <c r="C110" s="142">
        <v>6.8</v>
      </c>
      <c r="D110" s="82">
        <v>1</v>
      </c>
      <c r="E110" s="83">
        <v>84.1</v>
      </c>
      <c r="F110" s="83">
        <f t="shared" si="63"/>
        <v>-5.9000000000000057</v>
      </c>
      <c r="G110" s="83">
        <v>81.2</v>
      </c>
      <c r="H110" s="83">
        <f t="shared" si="64"/>
        <v>-8.7999999999999972</v>
      </c>
      <c r="I110" s="84">
        <v>2</v>
      </c>
      <c r="J110" s="83">
        <v>84.2</v>
      </c>
      <c r="K110" s="83">
        <f t="shared" si="65"/>
        <v>-5.7999999999999972</v>
      </c>
      <c r="L110" s="83">
        <v>81</v>
      </c>
      <c r="M110" s="83">
        <f t="shared" si="66"/>
        <v>-9</v>
      </c>
      <c r="N110" s="88">
        <f t="shared" si="54"/>
        <v>2.8999999999999915</v>
      </c>
      <c r="O110" s="99">
        <f t="shared" si="55"/>
        <v>3.2000000000000028</v>
      </c>
      <c r="P110" s="99">
        <f t="shared" si="60"/>
        <v>0.30000000000001137</v>
      </c>
      <c r="Q110" s="152">
        <f t="shared" ref="Q110" si="70">MEDIAN(P110,P111,P112)</f>
        <v>0.30000000000001137</v>
      </c>
      <c r="R110" s="83">
        <f t="shared" si="62"/>
        <v>1.1500000000000057</v>
      </c>
      <c r="S110" s="150">
        <f>AVERAGE(R110,R111,R112)</f>
        <v>0.85000000000000142</v>
      </c>
      <c r="T110" s="130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</row>
    <row r="111" spans="1:38" s="86" customFormat="1" ht="15.75" customHeight="1" x14ac:dyDescent="0.25">
      <c r="A111" s="131"/>
      <c r="B111" s="131"/>
      <c r="C111" s="131"/>
      <c r="D111" s="82">
        <v>2</v>
      </c>
      <c r="E111" s="83">
        <v>83.4</v>
      </c>
      <c r="F111" s="83">
        <f t="shared" si="63"/>
        <v>-6.5999999999999943</v>
      </c>
      <c r="G111" s="83">
        <v>80.7</v>
      </c>
      <c r="H111" s="83">
        <f t="shared" si="64"/>
        <v>-9.2999999999999972</v>
      </c>
      <c r="I111" s="84">
        <v>1</v>
      </c>
      <c r="J111" s="83">
        <v>83.3</v>
      </c>
      <c r="K111" s="83">
        <f t="shared" si="65"/>
        <v>-6.7000000000000028</v>
      </c>
      <c r="L111" s="83">
        <v>81.099999999999994</v>
      </c>
      <c r="M111" s="83">
        <f t="shared" si="66"/>
        <v>-8.9000000000000057</v>
      </c>
      <c r="N111" s="88">
        <f t="shared" si="54"/>
        <v>2.7000000000000028</v>
      </c>
      <c r="O111" s="99">
        <f t="shared" si="55"/>
        <v>2.2000000000000028</v>
      </c>
      <c r="P111" s="99">
        <f t="shared" si="60"/>
        <v>-0.5</v>
      </c>
      <c r="Q111" s="153"/>
      <c r="R111" s="83">
        <f t="shared" si="62"/>
        <v>0.25</v>
      </c>
      <c r="S111" s="131"/>
      <c r="T111" s="131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</row>
    <row r="112" spans="1:38" ht="15.75" customHeight="1" x14ac:dyDescent="0.25">
      <c r="A112" s="131"/>
      <c r="B112" s="132"/>
      <c r="C112" s="132"/>
      <c r="D112" s="9">
        <v>3</v>
      </c>
      <c r="E112" s="10">
        <v>83.4</v>
      </c>
      <c r="F112" s="10">
        <f t="shared" si="63"/>
        <v>-6.5999999999999943</v>
      </c>
      <c r="G112" s="10">
        <v>81.099999999999994</v>
      </c>
      <c r="H112" s="10">
        <f t="shared" si="64"/>
        <v>-8.9000000000000057</v>
      </c>
      <c r="I112" s="14">
        <v>1</v>
      </c>
      <c r="J112" s="10">
        <v>84.2</v>
      </c>
      <c r="K112" s="10">
        <f t="shared" si="65"/>
        <v>-5.7999999999999972</v>
      </c>
      <c r="L112" s="10">
        <v>80.599999999999994</v>
      </c>
      <c r="M112" s="10">
        <f t="shared" si="66"/>
        <v>-9.4000000000000057</v>
      </c>
      <c r="N112" s="23">
        <f t="shared" si="54"/>
        <v>2.3000000000000114</v>
      </c>
      <c r="O112" s="100">
        <f t="shared" si="55"/>
        <v>3.6000000000000085</v>
      </c>
      <c r="P112" s="100">
        <f t="shared" si="60"/>
        <v>1.2999999999999972</v>
      </c>
      <c r="Q112" s="154"/>
      <c r="R112" s="10">
        <f t="shared" si="62"/>
        <v>1.1499999999999986</v>
      </c>
      <c r="S112" s="132"/>
      <c r="T112" s="131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ht="15.75" customHeight="1" x14ac:dyDescent="0.25">
      <c r="A113" s="131"/>
      <c r="B113" s="142">
        <v>2</v>
      </c>
      <c r="C113" s="142">
        <v>6.6</v>
      </c>
      <c r="D113" s="9">
        <v>1</v>
      </c>
      <c r="E113" s="10">
        <v>84.4</v>
      </c>
      <c r="F113" s="10">
        <f t="shared" si="63"/>
        <v>-5.5999999999999943</v>
      </c>
      <c r="G113" s="10">
        <v>82.7</v>
      </c>
      <c r="H113" s="10">
        <f t="shared" si="64"/>
        <v>-7.2999999999999972</v>
      </c>
      <c r="I113" s="14">
        <v>1</v>
      </c>
      <c r="J113" s="10">
        <v>83</v>
      </c>
      <c r="K113" s="10">
        <f t="shared" si="65"/>
        <v>-7</v>
      </c>
      <c r="L113" s="10">
        <v>84.5</v>
      </c>
      <c r="M113" s="10">
        <f t="shared" si="66"/>
        <v>-5.5</v>
      </c>
      <c r="N113" s="23">
        <f t="shared" si="54"/>
        <v>1.7000000000000028</v>
      </c>
      <c r="O113" s="100">
        <f t="shared" si="55"/>
        <v>-1.5</v>
      </c>
      <c r="P113" s="100">
        <f t="shared" si="60"/>
        <v>-3.2000000000000028</v>
      </c>
      <c r="Q113" s="152">
        <f t="shared" ref="Q113" si="71">MEDIAN(P113,P114,P115)</f>
        <v>-3.2000000000000028</v>
      </c>
      <c r="R113" s="10">
        <f t="shared" si="62"/>
        <v>-1.1000000000000014</v>
      </c>
      <c r="S113" s="150">
        <f>AVERAGE(R113,R114,R115)</f>
        <v>-0.79999999999999949</v>
      </c>
      <c r="T113" s="131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ht="15.75" customHeight="1" x14ac:dyDescent="0.25">
      <c r="A114" s="131"/>
      <c r="B114" s="131"/>
      <c r="C114" s="131"/>
      <c r="D114" s="9">
        <v>2</v>
      </c>
      <c r="E114" s="10">
        <v>84</v>
      </c>
      <c r="F114" s="10">
        <f t="shared" si="63"/>
        <v>-6</v>
      </c>
      <c r="G114" s="10">
        <v>83.1</v>
      </c>
      <c r="H114" s="10">
        <f t="shared" si="64"/>
        <v>-6.9000000000000057</v>
      </c>
      <c r="I114" s="14">
        <v>2</v>
      </c>
      <c r="J114" s="10">
        <v>82.9</v>
      </c>
      <c r="K114" s="10">
        <f t="shared" si="65"/>
        <v>-7.0999999999999943</v>
      </c>
      <c r="L114" s="10">
        <v>83.7</v>
      </c>
      <c r="M114" s="10">
        <f t="shared" si="66"/>
        <v>-6.2999999999999972</v>
      </c>
      <c r="N114" s="23">
        <f t="shared" si="54"/>
        <v>0.90000000000000568</v>
      </c>
      <c r="O114" s="100">
        <f t="shared" si="55"/>
        <v>-0.79999999999999716</v>
      </c>
      <c r="P114" s="100">
        <f t="shared" si="60"/>
        <v>-1.7000000000000028</v>
      </c>
      <c r="Q114" s="153"/>
      <c r="R114" s="10">
        <f t="shared" si="62"/>
        <v>0.14999999999999858</v>
      </c>
      <c r="S114" s="131"/>
      <c r="T114" s="131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ht="15.75" customHeight="1" x14ac:dyDescent="0.25">
      <c r="A115" s="132"/>
      <c r="B115" s="132"/>
      <c r="C115" s="132"/>
      <c r="D115" s="9">
        <v>3</v>
      </c>
      <c r="E115" s="10">
        <v>85.6</v>
      </c>
      <c r="F115" s="10">
        <f t="shared" si="63"/>
        <v>-4.4000000000000057</v>
      </c>
      <c r="G115" s="10">
        <v>82.7</v>
      </c>
      <c r="H115" s="10">
        <f t="shared" si="64"/>
        <v>-7.2999999999999972</v>
      </c>
      <c r="I115" s="14">
        <v>1</v>
      </c>
      <c r="J115" s="10">
        <v>83.1</v>
      </c>
      <c r="K115" s="10">
        <f t="shared" si="65"/>
        <v>-6.9000000000000057</v>
      </c>
      <c r="L115" s="10">
        <v>84.1</v>
      </c>
      <c r="M115" s="10">
        <f t="shared" si="66"/>
        <v>-5.9000000000000057</v>
      </c>
      <c r="N115" s="23">
        <f t="shared" si="54"/>
        <v>2.8999999999999915</v>
      </c>
      <c r="O115" s="100">
        <f t="shared" si="55"/>
        <v>-1</v>
      </c>
      <c r="P115" s="100">
        <f t="shared" si="60"/>
        <v>-3.8999999999999915</v>
      </c>
      <c r="Q115" s="154"/>
      <c r="R115" s="10">
        <f t="shared" si="62"/>
        <v>-1.4499999999999957</v>
      </c>
      <c r="S115" s="132"/>
      <c r="T115" s="132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s="86" customFormat="1" ht="15.75" customHeight="1" x14ac:dyDescent="0.25">
      <c r="A116" s="142" t="s">
        <v>84</v>
      </c>
      <c r="B116" s="142">
        <v>1</v>
      </c>
      <c r="C116" s="142">
        <v>5.5</v>
      </c>
      <c r="D116" s="82">
        <v>1</v>
      </c>
      <c r="E116" s="83">
        <v>84.7</v>
      </c>
      <c r="F116" s="83">
        <f t="shared" ref="F116:F133" si="72">(E116-90)</f>
        <v>-5.2999999999999972</v>
      </c>
      <c r="G116" s="83">
        <v>87.8</v>
      </c>
      <c r="H116" s="83">
        <f t="shared" ref="H116:H133" si="73">(G116-90)</f>
        <v>-2.2000000000000028</v>
      </c>
      <c r="I116" s="84">
        <v>7</v>
      </c>
      <c r="J116" s="83">
        <v>91.5</v>
      </c>
      <c r="K116" s="83">
        <f t="shared" ref="K116:K133" si="74">(J116-90)</f>
        <v>1.5</v>
      </c>
      <c r="L116" s="83">
        <v>87.7</v>
      </c>
      <c r="M116" s="83">
        <f t="shared" ref="M116:M133" si="75">(L116-90)</f>
        <v>-2.2999999999999972</v>
      </c>
      <c r="N116" s="88">
        <f t="shared" ref="N116:N133" si="76">F116-H116</f>
        <v>-3.0999999999999943</v>
      </c>
      <c r="O116" s="99">
        <f t="shared" ref="O116:O133" si="77">K116-M116</f>
        <v>3.7999999999999972</v>
      </c>
      <c r="P116" s="99">
        <f t="shared" si="60"/>
        <v>6.8999999999999915</v>
      </c>
      <c r="Q116" s="152">
        <f t="shared" ref="Q116" si="78">MEDIAN(P116,P117,P118)</f>
        <v>6.8999999999999915</v>
      </c>
      <c r="R116" s="83">
        <f t="shared" si="62"/>
        <v>6.9499999999999957</v>
      </c>
      <c r="S116" s="150">
        <f>AVERAGE(R116,R117,R118)</f>
        <v>6.9666666666666615</v>
      </c>
      <c r="T116" s="130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</row>
    <row r="117" spans="1:38" s="86" customFormat="1" ht="15.75" customHeight="1" x14ac:dyDescent="0.25">
      <c r="A117" s="131"/>
      <c r="B117" s="131"/>
      <c r="C117" s="131"/>
      <c r="D117" s="82">
        <v>2</v>
      </c>
      <c r="E117" s="83">
        <v>85.9</v>
      </c>
      <c r="F117" s="83">
        <f t="shared" si="72"/>
        <v>-4.0999999999999943</v>
      </c>
      <c r="G117" s="83">
        <v>88.4</v>
      </c>
      <c r="H117" s="83">
        <f t="shared" si="73"/>
        <v>-1.5999999999999943</v>
      </c>
      <c r="I117" s="84">
        <v>7</v>
      </c>
      <c r="J117" s="83">
        <v>91.1</v>
      </c>
      <c r="K117" s="83">
        <f t="shared" si="74"/>
        <v>1.0999999999999943</v>
      </c>
      <c r="L117" s="83">
        <v>87.9</v>
      </c>
      <c r="M117" s="83">
        <f t="shared" si="75"/>
        <v>-2.0999999999999943</v>
      </c>
      <c r="N117" s="88">
        <f t="shared" si="76"/>
        <v>-2.5</v>
      </c>
      <c r="O117" s="99">
        <f t="shared" si="77"/>
        <v>3.1999999999999886</v>
      </c>
      <c r="P117" s="99">
        <f t="shared" si="60"/>
        <v>5.6999999999999886</v>
      </c>
      <c r="Q117" s="153"/>
      <c r="R117" s="83">
        <f t="shared" si="62"/>
        <v>6.3499999999999943</v>
      </c>
      <c r="S117" s="131"/>
      <c r="T117" s="131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</row>
    <row r="118" spans="1:38" ht="15.75" customHeight="1" x14ac:dyDescent="0.25">
      <c r="A118" s="131"/>
      <c r="B118" s="132"/>
      <c r="C118" s="132"/>
      <c r="D118" s="9">
        <v>3</v>
      </c>
      <c r="E118" s="10">
        <v>84.9</v>
      </c>
      <c r="F118" s="10">
        <f t="shared" si="72"/>
        <v>-5.0999999999999943</v>
      </c>
      <c r="G118" s="10">
        <v>87.3</v>
      </c>
      <c r="H118" s="10">
        <f t="shared" si="73"/>
        <v>-2.7000000000000028</v>
      </c>
      <c r="I118" s="14">
        <v>8</v>
      </c>
      <c r="J118" s="10">
        <v>91.2</v>
      </c>
      <c r="K118" s="10">
        <f t="shared" si="74"/>
        <v>1.2000000000000028</v>
      </c>
      <c r="L118" s="10">
        <v>86.4</v>
      </c>
      <c r="M118" s="10">
        <f t="shared" si="75"/>
        <v>-3.5999999999999943</v>
      </c>
      <c r="N118" s="23">
        <f t="shared" si="76"/>
        <v>-2.3999999999999915</v>
      </c>
      <c r="O118" s="100">
        <f t="shared" si="77"/>
        <v>4.7999999999999972</v>
      </c>
      <c r="P118" s="100">
        <f t="shared" si="60"/>
        <v>7.1999999999999886</v>
      </c>
      <c r="Q118" s="154"/>
      <c r="R118" s="10">
        <f t="shared" si="62"/>
        <v>7.5999999999999943</v>
      </c>
      <c r="S118" s="132"/>
      <c r="T118" s="131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ht="15.75" customHeight="1" x14ac:dyDescent="0.25">
      <c r="A119" s="131"/>
      <c r="B119" s="142">
        <v>2</v>
      </c>
      <c r="C119" s="142">
        <v>5.0999999999999996</v>
      </c>
      <c r="D119" s="9">
        <v>1</v>
      </c>
      <c r="E119" s="10">
        <v>86.5</v>
      </c>
      <c r="F119" s="10">
        <f t="shared" si="72"/>
        <v>-3.5</v>
      </c>
      <c r="G119" s="10">
        <v>83.9</v>
      </c>
      <c r="H119" s="10">
        <f t="shared" si="73"/>
        <v>-6.0999999999999943</v>
      </c>
      <c r="I119" s="14">
        <v>6</v>
      </c>
      <c r="J119" s="10">
        <v>91.3</v>
      </c>
      <c r="K119" s="10">
        <f t="shared" si="74"/>
        <v>1.2999999999999972</v>
      </c>
      <c r="L119" s="10">
        <v>79.2</v>
      </c>
      <c r="M119" s="10">
        <f t="shared" si="75"/>
        <v>-10.799999999999997</v>
      </c>
      <c r="N119" s="23">
        <f t="shared" si="76"/>
        <v>2.5999999999999943</v>
      </c>
      <c r="O119" s="100">
        <f t="shared" si="77"/>
        <v>12.099999999999994</v>
      </c>
      <c r="P119" s="100">
        <f t="shared" si="60"/>
        <v>9.5</v>
      </c>
      <c r="Q119" s="152">
        <f t="shared" ref="Q119" si="79">MEDIAN(P119,P120,P121)</f>
        <v>7.9000000000000057</v>
      </c>
      <c r="R119" s="10">
        <f t="shared" si="62"/>
        <v>7.75</v>
      </c>
      <c r="S119" s="150">
        <f>AVERAGE(R119,R120,R121)</f>
        <v>6.9500000000000028</v>
      </c>
      <c r="T119" s="131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ht="15.75" customHeight="1" x14ac:dyDescent="0.25">
      <c r="A120" s="131"/>
      <c r="B120" s="131"/>
      <c r="C120" s="131"/>
      <c r="D120" s="9">
        <v>2</v>
      </c>
      <c r="E120" s="10">
        <v>87.7</v>
      </c>
      <c r="F120" s="10">
        <f t="shared" si="72"/>
        <v>-2.2999999999999972</v>
      </c>
      <c r="G120" s="10">
        <v>83.9</v>
      </c>
      <c r="H120" s="10">
        <f t="shared" si="73"/>
        <v>-6.0999999999999943</v>
      </c>
      <c r="I120" s="14">
        <v>5</v>
      </c>
      <c r="J120" s="10">
        <v>90.9</v>
      </c>
      <c r="K120" s="10">
        <f t="shared" si="74"/>
        <v>0.90000000000000568</v>
      </c>
      <c r="L120" s="10">
        <v>80.8</v>
      </c>
      <c r="M120" s="10">
        <f t="shared" si="75"/>
        <v>-9.2000000000000028</v>
      </c>
      <c r="N120" s="23">
        <f t="shared" si="76"/>
        <v>3.7999999999999972</v>
      </c>
      <c r="O120" s="100">
        <f t="shared" si="77"/>
        <v>10.100000000000009</v>
      </c>
      <c r="P120" s="100">
        <f t="shared" si="60"/>
        <v>6.3000000000000114</v>
      </c>
      <c r="Q120" s="153"/>
      <c r="R120" s="10">
        <f t="shared" si="62"/>
        <v>5.6500000000000057</v>
      </c>
      <c r="S120" s="131"/>
      <c r="T120" s="131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ht="15.75" customHeight="1" x14ac:dyDescent="0.25">
      <c r="A121" s="132"/>
      <c r="B121" s="132"/>
      <c r="C121" s="132"/>
      <c r="D121" s="9">
        <v>3</v>
      </c>
      <c r="E121" s="10">
        <v>86.3</v>
      </c>
      <c r="F121" s="10">
        <f t="shared" si="72"/>
        <v>-3.7000000000000028</v>
      </c>
      <c r="G121" s="10">
        <v>83</v>
      </c>
      <c r="H121" s="10">
        <f t="shared" si="73"/>
        <v>-7</v>
      </c>
      <c r="I121" s="14">
        <v>7</v>
      </c>
      <c r="J121" s="10">
        <v>91.7</v>
      </c>
      <c r="K121" s="10">
        <f t="shared" si="74"/>
        <v>1.7000000000000028</v>
      </c>
      <c r="L121" s="10">
        <v>80.5</v>
      </c>
      <c r="M121" s="10">
        <f t="shared" si="75"/>
        <v>-9.5</v>
      </c>
      <c r="N121" s="23">
        <f t="shared" si="76"/>
        <v>3.2999999999999972</v>
      </c>
      <c r="O121" s="100">
        <f t="shared" si="77"/>
        <v>11.200000000000003</v>
      </c>
      <c r="P121" s="100">
        <f t="shared" si="60"/>
        <v>7.9000000000000057</v>
      </c>
      <c r="Q121" s="154"/>
      <c r="R121" s="10">
        <f t="shared" si="62"/>
        <v>7.4500000000000028</v>
      </c>
      <c r="S121" s="132"/>
      <c r="T121" s="132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s="86" customFormat="1" ht="15.75" customHeight="1" x14ac:dyDescent="0.25">
      <c r="A122" s="142" t="s">
        <v>85</v>
      </c>
      <c r="B122" s="142">
        <v>1</v>
      </c>
      <c r="C122" s="142">
        <v>4.5</v>
      </c>
      <c r="D122" s="82">
        <v>1</v>
      </c>
      <c r="E122" s="83">
        <v>87.5</v>
      </c>
      <c r="F122" s="83">
        <f t="shared" si="72"/>
        <v>-2.5</v>
      </c>
      <c r="G122" s="83">
        <v>93.5</v>
      </c>
      <c r="H122" s="83">
        <f t="shared" si="73"/>
        <v>3.5</v>
      </c>
      <c r="I122" s="84">
        <v>4</v>
      </c>
      <c r="J122" s="83">
        <v>92.9</v>
      </c>
      <c r="K122" s="83">
        <f t="shared" si="74"/>
        <v>2.9000000000000057</v>
      </c>
      <c r="L122" s="83">
        <v>90.6</v>
      </c>
      <c r="M122" s="83">
        <f t="shared" si="75"/>
        <v>0.59999999999999432</v>
      </c>
      <c r="N122" s="88">
        <f t="shared" si="76"/>
        <v>-6</v>
      </c>
      <c r="O122" s="99">
        <f t="shared" si="77"/>
        <v>2.3000000000000114</v>
      </c>
      <c r="P122" s="99">
        <f t="shared" si="60"/>
        <v>8.3000000000000114</v>
      </c>
      <c r="Q122" s="152">
        <f t="shared" ref="Q122" si="80">MEDIAN(P122,P123,P124)</f>
        <v>8.4999999999999858</v>
      </c>
      <c r="R122" s="83">
        <f t="shared" si="62"/>
        <v>6.1500000000000057</v>
      </c>
      <c r="S122" s="150">
        <f>AVERAGE(R122,R123,R124)</f>
        <v>6.3833333333333302</v>
      </c>
      <c r="T122" s="130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</row>
    <row r="123" spans="1:38" s="86" customFormat="1" ht="15.75" customHeight="1" x14ac:dyDescent="0.25">
      <c r="A123" s="131"/>
      <c r="B123" s="131"/>
      <c r="C123" s="131"/>
      <c r="D123" s="82">
        <v>2</v>
      </c>
      <c r="E123" s="83">
        <v>87.5</v>
      </c>
      <c r="F123" s="83">
        <f t="shared" si="72"/>
        <v>-2.5</v>
      </c>
      <c r="G123" s="83">
        <v>94.6</v>
      </c>
      <c r="H123" s="83">
        <f t="shared" si="73"/>
        <v>4.5999999999999943</v>
      </c>
      <c r="I123" s="84">
        <v>4</v>
      </c>
      <c r="J123" s="83">
        <v>91.6</v>
      </c>
      <c r="K123" s="83">
        <f t="shared" si="74"/>
        <v>1.5999999999999943</v>
      </c>
      <c r="L123" s="83">
        <v>90.2</v>
      </c>
      <c r="M123" s="83">
        <f t="shared" si="75"/>
        <v>0.20000000000000284</v>
      </c>
      <c r="N123" s="88">
        <f t="shared" si="76"/>
        <v>-7.0999999999999943</v>
      </c>
      <c r="O123" s="99">
        <f t="shared" si="77"/>
        <v>1.3999999999999915</v>
      </c>
      <c r="P123" s="99">
        <f t="shared" si="60"/>
        <v>8.4999999999999858</v>
      </c>
      <c r="Q123" s="153"/>
      <c r="R123" s="83">
        <f t="shared" si="62"/>
        <v>6.2499999999999929</v>
      </c>
      <c r="S123" s="131"/>
      <c r="T123" s="131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</row>
    <row r="124" spans="1:38" ht="15.75" customHeight="1" x14ac:dyDescent="0.25">
      <c r="A124" s="131"/>
      <c r="B124" s="132"/>
      <c r="C124" s="132"/>
      <c r="D124" s="9">
        <v>3</v>
      </c>
      <c r="E124" s="10">
        <v>86.9</v>
      </c>
      <c r="F124" s="10">
        <f t="shared" si="72"/>
        <v>-3.0999999999999943</v>
      </c>
      <c r="G124" s="10">
        <v>93.6</v>
      </c>
      <c r="H124" s="10">
        <f t="shared" si="73"/>
        <v>3.5999999999999943</v>
      </c>
      <c r="I124" s="14">
        <v>5</v>
      </c>
      <c r="J124" s="10">
        <v>91.6</v>
      </c>
      <c r="K124" s="10">
        <f t="shared" si="74"/>
        <v>1.5999999999999943</v>
      </c>
      <c r="L124" s="10">
        <v>89.8</v>
      </c>
      <c r="M124" s="10">
        <f t="shared" si="75"/>
        <v>-0.20000000000000284</v>
      </c>
      <c r="N124" s="23">
        <f t="shared" si="76"/>
        <v>-6.6999999999999886</v>
      </c>
      <c r="O124" s="100">
        <f t="shared" si="77"/>
        <v>1.7999999999999972</v>
      </c>
      <c r="P124" s="100">
        <f t="shared" si="60"/>
        <v>8.4999999999999858</v>
      </c>
      <c r="Q124" s="154"/>
      <c r="R124" s="10">
        <f t="shared" si="62"/>
        <v>6.7499999999999929</v>
      </c>
      <c r="S124" s="132"/>
      <c r="T124" s="131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ht="15.75" customHeight="1" x14ac:dyDescent="0.25">
      <c r="A125" s="131"/>
      <c r="B125" s="142">
        <v>2</v>
      </c>
      <c r="C125" s="142">
        <v>5.4</v>
      </c>
      <c r="D125" s="9">
        <v>1</v>
      </c>
      <c r="E125" s="10">
        <v>90.6</v>
      </c>
      <c r="F125" s="10">
        <f t="shared" si="72"/>
        <v>0.59999999999999432</v>
      </c>
      <c r="G125" s="10">
        <v>91</v>
      </c>
      <c r="H125" s="10">
        <f t="shared" si="73"/>
        <v>1</v>
      </c>
      <c r="I125" s="14">
        <v>6</v>
      </c>
      <c r="J125" s="10">
        <v>96.1</v>
      </c>
      <c r="K125" s="10">
        <f t="shared" si="74"/>
        <v>6.0999999999999943</v>
      </c>
      <c r="L125" s="10">
        <v>89.3</v>
      </c>
      <c r="M125" s="10">
        <f t="shared" si="75"/>
        <v>-0.70000000000000284</v>
      </c>
      <c r="N125" s="23">
        <f t="shared" si="76"/>
        <v>-0.40000000000000568</v>
      </c>
      <c r="O125" s="100">
        <f t="shared" si="77"/>
        <v>6.7999999999999972</v>
      </c>
      <c r="P125" s="100">
        <f t="shared" si="60"/>
        <v>7.2000000000000028</v>
      </c>
      <c r="Q125" s="152">
        <f t="shared" ref="Q125" si="81">MEDIAN(P125,P126,P127)</f>
        <v>7.2000000000000028</v>
      </c>
      <c r="R125" s="10">
        <f t="shared" si="62"/>
        <v>6.6000000000000014</v>
      </c>
      <c r="S125" s="150">
        <f>AVERAGE(R125,R126,R127)</f>
        <v>7.1833333333333345</v>
      </c>
      <c r="T125" s="131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ht="15.75" customHeight="1" x14ac:dyDescent="0.25">
      <c r="A126" s="131"/>
      <c r="B126" s="131"/>
      <c r="C126" s="131"/>
      <c r="D126" s="9">
        <v>2</v>
      </c>
      <c r="E126" s="10">
        <v>91.4</v>
      </c>
      <c r="F126" s="10">
        <f t="shared" si="72"/>
        <v>1.4000000000000057</v>
      </c>
      <c r="G126" s="10">
        <v>90.4</v>
      </c>
      <c r="H126" s="10">
        <f t="shared" si="73"/>
        <v>0.40000000000000568</v>
      </c>
      <c r="I126" s="14">
        <v>7</v>
      </c>
      <c r="J126" s="10">
        <v>97.1</v>
      </c>
      <c r="K126" s="10">
        <f t="shared" si="74"/>
        <v>7.0999999999999943</v>
      </c>
      <c r="L126" s="10">
        <v>87.3</v>
      </c>
      <c r="M126" s="10">
        <f t="shared" si="75"/>
        <v>-2.7000000000000028</v>
      </c>
      <c r="N126" s="23">
        <f t="shared" si="76"/>
        <v>1</v>
      </c>
      <c r="O126" s="100">
        <f t="shared" si="77"/>
        <v>9.7999999999999972</v>
      </c>
      <c r="P126" s="100">
        <f t="shared" si="60"/>
        <v>8.7999999999999972</v>
      </c>
      <c r="Q126" s="153"/>
      <c r="R126" s="10">
        <f t="shared" si="62"/>
        <v>7.8999999999999986</v>
      </c>
      <c r="S126" s="131"/>
      <c r="T126" s="131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ht="15.75" customHeight="1" x14ac:dyDescent="0.25">
      <c r="A127" s="132"/>
      <c r="B127" s="132"/>
      <c r="C127" s="132"/>
      <c r="D127" s="9">
        <v>3</v>
      </c>
      <c r="E127" s="10">
        <v>90.6</v>
      </c>
      <c r="F127" s="10">
        <f t="shared" si="72"/>
        <v>0.59999999999999432</v>
      </c>
      <c r="G127" s="10">
        <v>90.2</v>
      </c>
      <c r="H127" s="10">
        <f t="shared" si="73"/>
        <v>0.20000000000000284</v>
      </c>
      <c r="I127" s="14">
        <v>7</v>
      </c>
      <c r="J127" s="10">
        <v>96.3</v>
      </c>
      <c r="K127" s="10">
        <f t="shared" si="74"/>
        <v>6.2999999999999972</v>
      </c>
      <c r="L127" s="10">
        <v>88.8</v>
      </c>
      <c r="M127" s="10">
        <f t="shared" si="75"/>
        <v>-1.2000000000000028</v>
      </c>
      <c r="N127" s="23">
        <f t="shared" si="76"/>
        <v>0.39999999999999147</v>
      </c>
      <c r="O127" s="100">
        <f t="shared" si="77"/>
        <v>7.5</v>
      </c>
      <c r="P127" s="100">
        <f t="shared" si="60"/>
        <v>7.1000000000000085</v>
      </c>
      <c r="Q127" s="154"/>
      <c r="R127" s="10">
        <f t="shared" si="62"/>
        <v>7.0500000000000043</v>
      </c>
      <c r="S127" s="132"/>
      <c r="T127" s="132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s="86" customFormat="1" ht="15.75" customHeight="1" x14ac:dyDescent="0.25">
      <c r="A128" s="142" t="s">
        <v>92</v>
      </c>
      <c r="B128" s="142">
        <v>1</v>
      </c>
      <c r="C128" s="142">
        <v>5.8</v>
      </c>
      <c r="D128" s="82">
        <v>1</v>
      </c>
      <c r="E128" s="83">
        <v>89.3</v>
      </c>
      <c r="F128" s="83">
        <f t="shared" si="72"/>
        <v>-0.70000000000000284</v>
      </c>
      <c r="G128" s="83">
        <v>90.5</v>
      </c>
      <c r="H128" s="83">
        <f t="shared" si="73"/>
        <v>0.5</v>
      </c>
      <c r="I128" s="84">
        <v>6</v>
      </c>
      <c r="J128" s="83">
        <v>92.8</v>
      </c>
      <c r="K128" s="83">
        <f t="shared" si="74"/>
        <v>2.7999999999999972</v>
      </c>
      <c r="L128" s="83">
        <v>91.22</v>
      </c>
      <c r="M128" s="83">
        <f t="shared" si="75"/>
        <v>1.2199999999999989</v>
      </c>
      <c r="N128" s="88">
        <f t="shared" si="76"/>
        <v>-1.2000000000000028</v>
      </c>
      <c r="O128" s="99">
        <f t="shared" si="77"/>
        <v>1.5799999999999983</v>
      </c>
      <c r="P128" s="99">
        <f t="shared" si="60"/>
        <v>2.7800000000000011</v>
      </c>
      <c r="Q128" s="152">
        <f t="shared" ref="Q128" si="82">MEDIAN(P128,P129,P130)</f>
        <v>1.7000000000000028</v>
      </c>
      <c r="R128" s="83">
        <f t="shared" si="62"/>
        <v>4.3900000000000006</v>
      </c>
      <c r="S128" s="150">
        <f>AVERAGE(R128,R129,R130)</f>
        <v>3.2466666666666648</v>
      </c>
      <c r="T128" s="130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</row>
    <row r="129" spans="1:38" s="86" customFormat="1" ht="15.75" customHeight="1" x14ac:dyDescent="0.25">
      <c r="A129" s="131"/>
      <c r="B129" s="131"/>
      <c r="C129" s="131"/>
      <c r="D129" s="82">
        <v>2</v>
      </c>
      <c r="E129" s="83">
        <v>89.8</v>
      </c>
      <c r="F129" s="83">
        <f t="shared" si="72"/>
        <v>-0.20000000000000284</v>
      </c>
      <c r="G129" s="83">
        <v>90.4</v>
      </c>
      <c r="H129" s="83">
        <f t="shared" si="73"/>
        <v>0.40000000000000568</v>
      </c>
      <c r="I129" s="84">
        <v>4</v>
      </c>
      <c r="J129" s="83">
        <v>92.3</v>
      </c>
      <c r="K129" s="83">
        <f t="shared" si="74"/>
        <v>2.2999999999999972</v>
      </c>
      <c r="L129" s="83">
        <v>91.2</v>
      </c>
      <c r="M129" s="83">
        <f t="shared" si="75"/>
        <v>1.2000000000000028</v>
      </c>
      <c r="N129" s="88">
        <f t="shared" si="76"/>
        <v>-0.60000000000000853</v>
      </c>
      <c r="O129" s="99">
        <f t="shared" si="77"/>
        <v>1.0999999999999943</v>
      </c>
      <c r="P129" s="99">
        <f t="shared" si="60"/>
        <v>1.7000000000000028</v>
      </c>
      <c r="Q129" s="153"/>
      <c r="R129" s="83">
        <f t="shared" si="62"/>
        <v>2.8500000000000014</v>
      </c>
      <c r="S129" s="131"/>
      <c r="T129" s="131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</row>
    <row r="130" spans="1:38" ht="15.75" customHeight="1" x14ac:dyDescent="0.25">
      <c r="A130" s="131"/>
      <c r="B130" s="132"/>
      <c r="C130" s="132"/>
      <c r="D130" s="9">
        <v>3</v>
      </c>
      <c r="E130" s="10">
        <v>90.2</v>
      </c>
      <c r="F130" s="10">
        <f t="shared" si="72"/>
        <v>0.20000000000000284</v>
      </c>
      <c r="G130" s="10">
        <v>90.6</v>
      </c>
      <c r="H130" s="10">
        <f t="shared" si="73"/>
        <v>0.59999999999999432</v>
      </c>
      <c r="I130" s="14">
        <v>4</v>
      </c>
      <c r="J130" s="10">
        <v>92.1</v>
      </c>
      <c r="K130" s="10">
        <f t="shared" si="74"/>
        <v>2.0999999999999943</v>
      </c>
      <c r="L130" s="10">
        <v>91.5</v>
      </c>
      <c r="M130" s="10">
        <f t="shared" si="75"/>
        <v>1.5</v>
      </c>
      <c r="N130" s="23">
        <f t="shared" si="76"/>
        <v>-0.39999999999999147</v>
      </c>
      <c r="O130" s="100">
        <f t="shared" si="77"/>
        <v>0.59999999999999432</v>
      </c>
      <c r="P130" s="100">
        <f t="shared" ref="P130" si="83">O130-N130</f>
        <v>0.99999999999998579</v>
      </c>
      <c r="Q130" s="154"/>
      <c r="R130" s="10">
        <f t="shared" si="62"/>
        <v>2.4999999999999929</v>
      </c>
      <c r="S130" s="132"/>
      <c r="T130" s="131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ht="15.75" customHeight="1" x14ac:dyDescent="0.25">
      <c r="A131" s="131"/>
      <c r="B131" s="142">
        <v>2</v>
      </c>
      <c r="C131" s="142">
        <v>4.2</v>
      </c>
      <c r="D131" s="9">
        <v>1</v>
      </c>
      <c r="E131" s="10">
        <v>90.5</v>
      </c>
      <c r="F131" s="10">
        <f t="shared" si="72"/>
        <v>0.5</v>
      </c>
      <c r="G131" s="10">
        <v>91.2</v>
      </c>
      <c r="H131" s="10">
        <f t="shared" si="73"/>
        <v>1.2000000000000028</v>
      </c>
      <c r="I131" s="14">
        <v>3</v>
      </c>
      <c r="J131" s="10">
        <v>91</v>
      </c>
      <c r="K131" s="10">
        <f t="shared" si="74"/>
        <v>1</v>
      </c>
      <c r="L131" s="10">
        <v>89.6</v>
      </c>
      <c r="M131" s="10">
        <f t="shared" si="75"/>
        <v>-0.40000000000000568</v>
      </c>
      <c r="N131" s="23">
        <f t="shared" si="76"/>
        <v>-0.70000000000000284</v>
      </c>
      <c r="O131" s="100">
        <f t="shared" si="77"/>
        <v>1.4000000000000057</v>
      </c>
      <c r="P131" s="100">
        <f t="shared" ref="P131:P133" si="84">O131-N131</f>
        <v>2.1000000000000085</v>
      </c>
      <c r="Q131" s="152">
        <f t="shared" ref="Q131" si="85">MEDIAN(P131,P132,P133)</f>
        <v>3.7000000000000028</v>
      </c>
      <c r="R131" s="10">
        <f t="shared" si="62"/>
        <v>2.5500000000000043</v>
      </c>
      <c r="S131" s="150">
        <f>AVERAGE(R131,R132,R133)</f>
        <v>3.4333333333333349</v>
      </c>
      <c r="T131" s="131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ht="15.75" customHeight="1" x14ac:dyDescent="0.25">
      <c r="A132" s="131"/>
      <c r="B132" s="131"/>
      <c r="C132" s="131"/>
      <c r="D132" s="9">
        <v>2</v>
      </c>
      <c r="E132" s="10">
        <v>90.8</v>
      </c>
      <c r="F132" s="10">
        <f t="shared" si="72"/>
        <v>0.79999999999999716</v>
      </c>
      <c r="G132" s="10">
        <v>92</v>
      </c>
      <c r="H132" s="10">
        <f t="shared" si="73"/>
        <v>2</v>
      </c>
      <c r="I132" s="14">
        <v>4</v>
      </c>
      <c r="J132" s="10">
        <v>91.3</v>
      </c>
      <c r="K132" s="10">
        <f t="shared" si="74"/>
        <v>1.2999999999999972</v>
      </c>
      <c r="L132" s="10">
        <v>88.7</v>
      </c>
      <c r="M132" s="10">
        <f t="shared" si="75"/>
        <v>-1.2999999999999972</v>
      </c>
      <c r="N132" s="23">
        <f t="shared" si="76"/>
        <v>-1.2000000000000028</v>
      </c>
      <c r="O132" s="100">
        <f t="shared" si="77"/>
        <v>2.5999999999999943</v>
      </c>
      <c r="P132" s="100">
        <f t="shared" si="84"/>
        <v>3.7999999999999972</v>
      </c>
      <c r="Q132" s="153"/>
      <c r="R132" s="10">
        <f t="shared" si="62"/>
        <v>3.8999999999999986</v>
      </c>
      <c r="S132" s="131"/>
      <c r="T132" s="131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ht="15.75" customHeight="1" x14ac:dyDescent="0.25">
      <c r="A133" s="132"/>
      <c r="B133" s="132"/>
      <c r="C133" s="132"/>
      <c r="D133" s="9">
        <v>3</v>
      </c>
      <c r="E133" s="10">
        <v>89.8</v>
      </c>
      <c r="F133" s="10">
        <f t="shared" si="72"/>
        <v>-0.20000000000000284</v>
      </c>
      <c r="G133" s="10">
        <v>91.2</v>
      </c>
      <c r="H133" s="10">
        <f t="shared" si="73"/>
        <v>1.2000000000000028</v>
      </c>
      <c r="I133" s="14">
        <v>4</v>
      </c>
      <c r="J133" s="10">
        <v>92.1</v>
      </c>
      <c r="K133" s="10">
        <f t="shared" si="74"/>
        <v>2.0999999999999943</v>
      </c>
      <c r="L133" s="10">
        <v>89.8</v>
      </c>
      <c r="M133" s="10">
        <f t="shared" si="75"/>
        <v>-0.20000000000000284</v>
      </c>
      <c r="N133" s="23">
        <f t="shared" si="76"/>
        <v>-1.4000000000000057</v>
      </c>
      <c r="O133" s="100">
        <f t="shared" si="77"/>
        <v>2.2999999999999972</v>
      </c>
      <c r="P133" s="100">
        <f t="shared" si="84"/>
        <v>3.7000000000000028</v>
      </c>
      <c r="Q133" s="154"/>
      <c r="R133" s="10">
        <f t="shared" si="62"/>
        <v>3.8500000000000014</v>
      </c>
      <c r="S133" s="132"/>
      <c r="T133" s="132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ht="15.75" customHeight="1" x14ac:dyDescent="0.25">
      <c r="A134" s="4"/>
      <c r="B134" s="4"/>
      <c r="C134" s="4"/>
      <c r="E134" s="4"/>
      <c r="F134" s="4"/>
      <c r="G134" s="4"/>
      <c r="H134" s="4"/>
      <c r="I134" s="4"/>
      <c r="J134" s="4"/>
      <c r="K134" s="4"/>
      <c r="L134" s="4"/>
      <c r="M134" s="4"/>
      <c r="N134" s="95"/>
      <c r="O134" s="104"/>
      <c r="P134" s="104"/>
      <c r="Q134" s="152"/>
      <c r="R134" s="4"/>
      <c r="S134" s="4"/>
      <c r="T134" s="130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ht="15.75" customHeight="1" x14ac:dyDescent="0.25">
      <c r="A135" s="4"/>
      <c r="B135" s="4"/>
      <c r="C135" s="4"/>
      <c r="E135" s="4"/>
      <c r="F135" s="4"/>
      <c r="G135" s="4"/>
      <c r="H135" s="4"/>
      <c r="I135" s="4"/>
      <c r="J135" s="4"/>
      <c r="K135" s="4"/>
      <c r="L135" s="4"/>
      <c r="M135" s="4"/>
      <c r="N135" s="95"/>
      <c r="O135" s="104"/>
      <c r="P135" s="104"/>
      <c r="Q135" s="153"/>
      <c r="R135" s="4"/>
      <c r="S135" s="4"/>
      <c r="T135" s="131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ht="15.75" customHeight="1" x14ac:dyDescent="0.25">
      <c r="A136" s="4"/>
      <c r="B136" s="4"/>
      <c r="C136" s="4"/>
      <c r="E136" s="4"/>
      <c r="F136" s="4"/>
      <c r="G136" s="4"/>
      <c r="H136" s="4"/>
      <c r="I136" s="4"/>
      <c r="J136" s="4"/>
      <c r="K136" s="4"/>
      <c r="L136" s="4"/>
      <c r="M136" s="4"/>
      <c r="N136" s="95"/>
      <c r="O136" s="104"/>
      <c r="P136" s="104"/>
      <c r="Q136" s="154"/>
      <c r="R136" s="4"/>
      <c r="S136" s="4"/>
      <c r="T136" s="131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ht="15.75" customHeight="1" x14ac:dyDescent="0.25">
      <c r="A137" s="4"/>
      <c r="B137" s="4"/>
      <c r="C137" s="4"/>
      <c r="E137" s="4"/>
      <c r="F137" s="4"/>
      <c r="G137" s="4"/>
      <c r="H137" s="4"/>
      <c r="I137" s="4"/>
      <c r="J137" s="4"/>
      <c r="K137" s="4"/>
      <c r="L137" s="4"/>
      <c r="M137" s="4"/>
      <c r="N137" s="95"/>
      <c r="O137" s="104"/>
      <c r="P137" s="104"/>
      <c r="Q137" s="152"/>
      <c r="R137" s="4"/>
      <c r="S137" s="4"/>
      <c r="T137" s="131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ht="15.75" customHeight="1" x14ac:dyDescent="0.25">
      <c r="A138" s="4"/>
      <c r="B138" s="4"/>
      <c r="C138" s="4"/>
      <c r="E138" s="4"/>
      <c r="F138" s="4"/>
      <c r="G138" s="4"/>
      <c r="H138" s="4"/>
      <c r="I138" s="4"/>
      <c r="J138" s="4"/>
      <c r="K138" s="4"/>
      <c r="L138" s="4"/>
      <c r="M138" s="4"/>
      <c r="N138" s="95"/>
      <c r="O138" s="104"/>
      <c r="P138" s="104"/>
      <c r="Q138" s="153"/>
      <c r="R138" s="4"/>
      <c r="S138" s="4"/>
      <c r="T138" s="131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ht="15.75" customHeight="1" x14ac:dyDescent="0.25">
      <c r="A139" s="4"/>
      <c r="B139" s="4"/>
      <c r="C139" s="4"/>
      <c r="E139" s="4"/>
      <c r="F139" s="4"/>
      <c r="G139" s="4"/>
      <c r="H139" s="4"/>
      <c r="I139" s="4"/>
      <c r="J139" s="4"/>
      <c r="K139" s="4"/>
      <c r="L139" s="4"/>
      <c r="M139" s="4"/>
      <c r="N139" s="95"/>
      <c r="O139" s="104"/>
      <c r="P139" s="104"/>
      <c r="Q139" s="154"/>
      <c r="R139" s="4"/>
      <c r="S139" s="4"/>
      <c r="T139" s="132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ht="15.75" customHeight="1" x14ac:dyDescent="0.25">
      <c r="A140" s="4"/>
      <c r="B140" s="4"/>
      <c r="C140" s="4"/>
      <c r="E140" s="4"/>
      <c r="F140" s="4"/>
      <c r="G140" s="4"/>
      <c r="H140" s="4"/>
      <c r="I140" s="4"/>
      <c r="J140" s="4"/>
      <c r="K140" s="4"/>
      <c r="L140" s="4"/>
      <c r="M140" s="4"/>
      <c r="N140" s="95"/>
      <c r="O140" s="104"/>
      <c r="P140" s="104"/>
      <c r="Q140" s="152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ht="15.75" customHeight="1" x14ac:dyDescent="0.25">
      <c r="A141" s="4"/>
      <c r="B141" s="4"/>
      <c r="C141" s="4"/>
      <c r="E141" s="4"/>
      <c r="F141" s="4"/>
      <c r="G141" s="4"/>
      <c r="H141" s="4"/>
      <c r="I141" s="4"/>
      <c r="J141" s="4"/>
      <c r="K141" s="4"/>
      <c r="L141" s="4"/>
      <c r="M141" s="4"/>
      <c r="N141" s="95"/>
      <c r="O141" s="104"/>
      <c r="P141" s="104"/>
      <c r="Q141" s="153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ht="15.75" customHeight="1" x14ac:dyDescent="0.25">
      <c r="A142" s="4"/>
      <c r="B142" s="4"/>
      <c r="C142" s="4"/>
      <c r="E142" s="4"/>
      <c r="F142" s="4"/>
      <c r="G142" s="4"/>
      <c r="H142" s="4"/>
      <c r="I142" s="4"/>
      <c r="J142" s="4"/>
      <c r="K142" s="4"/>
      <c r="L142" s="4"/>
      <c r="M142" s="4"/>
      <c r="N142" s="95"/>
      <c r="O142" s="104"/>
      <c r="P142" s="104"/>
      <c r="Q142" s="15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ht="15.75" customHeight="1" x14ac:dyDescent="0.25">
      <c r="A143" s="4"/>
      <c r="B143" s="4"/>
      <c r="C143" s="4"/>
      <c r="E143" s="4"/>
      <c r="F143" s="4"/>
      <c r="G143" s="4"/>
      <c r="H143" s="4"/>
      <c r="I143" s="4"/>
      <c r="J143" s="4"/>
      <c r="K143" s="4"/>
      <c r="L143" s="4"/>
      <c r="M143" s="4"/>
      <c r="N143" s="95"/>
      <c r="O143" s="104"/>
      <c r="P143" s="104"/>
      <c r="Q143" s="9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ht="15.75" customHeight="1" x14ac:dyDescent="0.25">
      <c r="A144" s="4"/>
      <c r="B144" s="4"/>
      <c r="C144" s="4"/>
      <c r="E144" s="4"/>
      <c r="F144" s="4"/>
      <c r="G144" s="4"/>
      <c r="H144" s="4"/>
      <c r="I144" s="4"/>
      <c r="J144" s="4"/>
      <c r="K144" s="4"/>
      <c r="L144" s="4"/>
      <c r="M144" s="4"/>
      <c r="N144" s="95"/>
      <c r="O144" s="104"/>
      <c r="P144" s="104"/>
      <c r="Q144" s="9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ht="15.75" customHeight="1" x14ac:dyDescent="0.25">
      <c r="A145" s="4"/>
      <c r="B145" s="4"/>
      <c r="C145" s="4"/>
      <c r="E145" s="4"/>
      <c r="F145" s="4"/>
      <c r="G145" s="4"/>
      <c r="H145" s="4"/>
      <c r="I145" s="4"/>
      <c r="J145" s="4"/>
      <c r="K145" s="4"/>
      <c r="L145" s="4"/>
      <c r="M145" s="4"/>
      <c r="N145" s="95"/>
      <c r="O145" s="104"/>
      <c r="P145" s="104"/>
      <c r="Q145" s="9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ht="15.75" customHeight="1" x14ac:dyDescent="0.25">
      <c r="A146" s="4"/>
      <c r="B146" s="4"/>
      <c r="C146" s="4"/>
      <c r="E146" s="4"/>
      <c r="F146" s="4"/>
      <c r="G146" s="4"/>
      <c r="H146" s="4"/>
      <c r="I146" s="4"/>
      <c r="J146" s="4"/>
      <c r="K146" s="4"/>
      <c r="L146" s="4"/>
      <c r="M146" s="4"/>
      <c r="N146" s="95"/>
      <c r="O146" s="104"/>
      <c r="P146" s="104"/>
      <c r="Q146" s="9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ht="15.75" customHeight="1" x14ac:dyDescent="0.25">
      <c r="A147" s="4"/>
      <c r="B147" s="4"/>
      <c r="C147" s="4"/>
      <c r="E147" s="4"/>
      <c r="F147" s="4"/>
      <c r="G147" s="4"/>
      <c r="H147" s="4"/>
      <c r="I147" s="4"/>
      <c r="J147" s="4"/>
      <c r="K147" s="4"/>
      <c r="L147" s="4"/>
      <c r="M147" s="4"/>
      <c r="N147" s="95"/>
      <c r="O147" s="104"/>
      <c r="P147" s="104"/>
      <c r="Q147" s="9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ht="15.75" customHeight="1" x14ac:dyDescent="0.25">
      <c r="A148" s="4"/>
      <c r="B148" s="4"/>
      <c r="C148" s="4"/>
      <c r="E148" s="4"/>
      <c r="F148" s="4"/>
      <c r="G148" s="4"/>
      <c r="H148" s="4"/>
      <c r="I148" s="4"/>
      <c r="J148" s="4"/>
      <c r="K148" s="4"/>
      <c r="L148" s="4"/>
      <c r="M148" s="4"/>
      <c r="N148" s="95"/>
      <c r="O148" s="104"/>
      <c r="P148" s="104"/>
      <c r="Q148" s="9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ht="15.75" customHeight="1" x14ac:dyDescent="0.25">
      <c r="A149" s="4"/>
      <c r="B149" s="4"/>
      <c r="C149" s="4"/>
      <c r="E149" s="4"/>
      <c r="F149" s="4"/>
      <c r="G149" s="4"/>
      <c r="H149" s="4"/>
      <c r="I149" s="4"/>
      <c r="J149" s="4"/>
      <c r="K149" s="4"/>
      <c r="L149" s="4"/>
      <c r="M149" s="4"/>
      <c r="N149" s="95"/>
      <c r="O149" s="104"/>
      <c r="P149" s="104"/>
      <c r="Q149" s="9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ht="15.75" customHeight="1" x14ac:dyDescent="0.25">
      <c r="A150" s="4"/>
      <c r="B150" s="4"/>
      <c r="C150" s="4"/>
      <c r="E150" s="4"/>
      <c r="F150" s="4"/>
      <c r="G150" s="4"/>
      <c r="H150" s="4"/>
      <c r="I150" s="4"/>
      <c r="J150" s="4"/>
      <c r="K150" s="4"/>
      <c r="L150" s="4"/>
      <c r="M150" s="4"/>
      <c r="N150" s="95"/>
      <c r="O150" s="104"/>
      <c r="P150" s="104"/>
      <c r="Q150" s="9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ht="15.75" customHeight="1" x14ac:dyDescent="0.25">
      <c r="A151" s="4"/>
      <c r="B151" s="4"/>
      <c r="C151" s="4"/>
      <c r="E151" s="4"/>
      <c r="F151" s="4"/>
      <c r="G151" s="4"/>
      <c r="H151" s="4"/>
      <c r="I151" s="4"/>
      <c r="J151" s="4"/>
      <c r="K151" s="4"/>
      <c r="L151" s="4"/>
      <c r="M151" s="4"/>
      <c r="N151" s="95"/>
      <c r="O151" s="104"/>
      <c r="P151" s="104"/>
      <c r="Q151" s="9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ht="15.75" customHeight="1" x14ac:dyDescent="0.25">
      <c r="A152" s="4"/>
      <c r="B152" s="4"/>
      <c r="C152" s="4"/>
      <c r="E152" s="4"/>
      <c r="F152" s="4"/>
      <c r="G152" s="4"/>
      <c r="H152" s="4"/>
      <c r="I152" s="4"/>
      <c r="J152" s="4"/>
      <c r="K152" s="4"/>
      <c r="L152" s="4"/>
      <c r="M152" s="4"/>
      <c r="N152" s="95"/>
      <c r="O152" s="104"/>
      <c r="P152" s="104"/>
      <c r="Q152" s="9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ht="15.75" customHeight="1" x14ac:dyDescent="0.25">
      <c r="A153" s="4"/>
      <c r="B153" s="4"/>
      <c r="C153" s="4"/>
      <c r="E153" s="4"/>
      <c r="F153" s="4"/>
      <c r="G153" s="4"/>
      <c r="H153" s="4"/>
      <c r="I153" s="4"/>
      <c r="J153" s="4"/>
      <c r="K153" s="4"/>
      <c r="L153" s="4"/>
      <c r="M153" s="4"/>
      <c r="N153" s="95"/>
      <c r="O153" s="104"/>
      <c r="P153" s="104"/>
      <c r="Q153" s="9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ht="15.75" customHeight="1" x14ac:dyDescent="0.25">
      <c r="A154" s="4"/>
      <c r="B154" s="4"/>
      <c r="C154" s="4"/>
      <c r="E154" s="4"/>
      <c r="F154" s="4"/>
      <c r="G154" s="4"/>
      <c r="H154" s="4"/>
      <c r="I154" s="4"/>
      <c r="J154" s="4"/>
      <c r="K154" s="4"/>
      <c r="L154" s="4"/>
      <c r="M154" s="4"/>
      <c r="N154" s="95"/>
      <c r="O154" s="104"/>
      <c r="P154" s="104"/>
      <c r="Q154" s="9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ht="15.75" customHeight="1" x14ac:dyDescent="0.25">
      <c r="A155" s="4"/>
      <c r="B155" s="4"/>
      <c r="C155" s="4"/>
      <c r="E155" s="4"/>
      <c r="F155" s="4"/>
      <c r="G155" s="4"/>
      <c r="H155" s="4"/>
      <c r="I155" s="4"/>
      <c r="J155" s="4"/>
      <c r="K155" s="4"/>
      <c r="L155" s="4"/>
      <c r="M155" s="4"/>
      <c r="N155" s="95"/>
      <c r="O155" s="104"/>
      <c r="P155" s="104"/>
      <c r="Q155" s="9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ht="15.75" customHeight="1" x14ac:dyDescent="0.25">
      <c r="A156" s="4"/>
      <c r="B156" s="4"/>
      <c r="C156" s="4"/>
      <c r="E156" s="4"/>
      <c r="F156" s="4"/>
      <c r="G156" s="4"/>
      <c r="H156" s="4"/>
      <c r="I156" s="4"/>
      <c r="J156" s="4"/>
      <c r="K156" s="4"/>
      <c r="L156" s="4"/>
      <c r="M156" s="4"/>
      <c r="N156" s="95"/>
      <c r="O156" s="104"/>
      <c r="P156" s="104"/>
      <c r="Q156" s="9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ht="15.75" customHeight="1" x14ac:dyDescent="0.25">
      <c r="A157" s="4"/>
      <c r="B157" s="4"/>
      <c r="C157" s="4"/>
      <c r="E157" s="4"/>
      <c r="F157" s="4"/>
      <c r="G157" s="4"/>
      <c r="H157" s="4"/>
      <c r="I157" s="4"/>
      <c r="J157" s="4"/>
      <c r="K157" s="4"/>
      <c r="L157" s="4"/>
      <c r="M157" s="4"/>
      <c r="N157" s="95"/>
      <c r="O157" s="104"/>
      <c r="P157" s="104"/>
      <c r="Q157" s="9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ht="15.75" customHeight="1" x14ac:dyDescent="0.25">
      <c r="A158" s="4"/>
      <c r="B158" s="4"/>
      <c r="C158" s="4"/>
      <c r="E158" s="4"/>
      <c r="F158" s="4"/>
      <c r="G158" s="4"/>
      <c r="H158" s="4"/>
      <c r="I158" s="4"/>
      <c r="J158" s="4"/>
      <c r="K158" s="4"/>
      <c r="L158" s="4"/>
      <c r="M158" s="4"/>
      <c r="N158" s="95"/>
      <c r="O158" s="104"/>
      <c r="P158" s="104"/>
      <c r="Q158" s="9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ht="15.75" customHeight="1" x14ac:dyDescent="0.25">
      <c r="A159" s="4"/>
      <c r="B159" s="4"/>
      <c r="C159" s="4"/>
      <c r="E159" s="4"/>
      <c r="F159" s="4"/>
      <c r="G159" s="4"/>
      <c r="H159" s="4"/>
      <c r="I159" s="4"/>
      <c r="J159" s="4"/>
      <c r="K159" s="4"/>
      <c r="L159" s="4"/>
      <c r="M159" s="4"/>
      <c r="N159" s="95"/>
      <c r="O159" s="104"/>
      <c r="P159" s="104"/>
      <c r="Q159" s="9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ht="15.75" customHeight="1" x14ac:dyDescent="0.25">
      <c r="A160" s="4"/>
      <c r="B160" s="4"/>
      <c r="C160" s="4"/>
      <c r="E160" s="4"/>
      <c r="F160" s="4"/>
      <c r="G160" s="4"/>
      <c r="H160" s="4"/>
      <c r="I160" s="4"/>
      <c r="J160" s="4"/>
      <c r="K160" s="4"/>
      <c r="L160" s="4"/>
      <c r="M160" s="4"/>
      <c r="N160" s="95"/>
      <c r="O160" s="104"/>
      <c r="P160" s="104"/>
      <c r="Q160" s="9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ht="15.75" customHeight="1" x14ac:dyDescent="0.25">
      <c r="A161" s="4"/>
      <c r="B161" s="4"/>
      <c r="C161" s="4"/>
      <c r="E161" s="4"/>
      <c r="F161" s="4"/>
      <c r="G161" s="4"/>
      <c r="H161" s="4"/>
      <c r="I161" s="4"/>
      <c r="J161" s="4"/>
      <c r="K161" s="4"/>
      <c r="L161" s="4"/>
      <c r="M161" s="4"/>
      <c r="N161" s="95"/>
      <c r="O161" s="104"/>
      <c r="P161" s="104"/>
      <c r="Q161" s="9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ht="15.75" customHeight="1" x14ac:dyDescent="0.25">
      <c r="A162" s="4"/>
      <c r="B162" s="4"/>
      <c r="C162" s="4"/>
      <c r="E162" s="4"/>
      <c r="F162" s="4"/>
      <c r="G162" s="4"/>
      <c r="H162" s="4"/>
      <c r="I162" s="4"/>
      <c r="J162" s="4"/>
      <c r="K162" s="4"/>
      <c r="L162" s="4"/>
      <c r="M162" s="4"/>
      <c r="N162" s="95"/>
      <c r="O162" s="104"/>
      <c r="P162" s="104"/>
      <c r="Q162" s="9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ht="15.75" customHeight="1" x14ac:dyDescent="0.25">
      <c r="A163" s="4"/>
      <c r="B163" s="4"/>
      <c r="C163" s="4"/>
      <c r="E163" s="4"/>
      <c r="F163" s="4"/>
      <c r="G163" s="4"/>
      <c r="H163" s="4"/>
      <c r="I163" s="4"/>
      <c r="J163" s="4"/>
      <c r="K163" s="4"/>
      <c r="L163" s="4"/>
      <c r="M163" s="4"/>
      <c r="N163" s="95"/>
      <c r="O163" s="104"/>
      <c r="P163" s="104"/>
      <c r="Q163" s="9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ht="15.75" customHeight="1" x14ac:dyDescent="0.25">
      <c r="A164" s="4"/>
      <c r="B164" s="4"/>
      <c r="C164" s="4"/>
      <c r="E164" s="4"/>
      <c r="F164" s="4"/>
      <c r="G164" s="4"/>
      <c r="H164" s="4"/>
      <c r="I164" s="4"/>
      <c r="J164" s="4"/>
      <c r="K164" s="4"/>
      <c r="L164" s="4"/>
      <c r="M164" s="4"/>
      <c r="N164" s="95"/>
      <c r="O164" s="104"/>
      <c r="P164" s="104"/>
      <c r="Q164" s="9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ht="15.75" customHeight="1" x14ac:dyDescent="0.25">
      <c r="A165" s="4"/>
      <c r="B165" s="4"/>
      <c r="C165" s="4"/>
      <c r="E165" s="4"/>
      <c r="F165" s="4"/>
      <c r="G165" s="4"/>
      <c r="H165" s="4"/>
      <c r="I165" s="4"/>
      <c r="J165" s="4"/>
      <c r="K165" s="4"/>
      <c r="L165" s="4"/>
      <c r="M165" s="4"/>
      <c r="N165" s="95"/>
      <c r="O165" s="104"/>
      <c r="P165" s="104"/>
      <c r="Q165" s="9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ht="15.75" customHeight="1" x14ac:dyDescent="0.25">
      <c r="A166" s="4"/>
      <c r="B166" s="4"/>
      <c r="C166" s="4"/>
      <c r="E166" s="4"/>
      <c r="F166" s="4"/>
      <c r="G166" s="4"/>
      <c r="H166" s="4"/>
      <c r="I166" s="4"/>
      <c r="J166" s="4"/>
      <c r="K166" s="4"/>
      <c r="L166" s="4"/>
      <c r="M166" s="4"/>
      <c r="N166" s="95"/>
      <c r="O166" s="104"/>
      <c r="P166" s="104"/>
      <c r="Q166" s="9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ht="15.75" customHeight="1" x14ac:dyDescent="0.25">
      <c r="A167" s="4"/>
      <c r="B167" s="4"/>
      <c r="C167" s="4"/>
      <c r="E167" s="4"/>
      <c r="F167" s="4"/>
      <c r="G167" s="4"/>
      <c r="H167" s="4"/>
      <c r="I167" s="4"/>
      <c r="J167" s="4"/>
      <c r="K167" s="4"/>
      <c r="L167" s="4"/>
      <c r="M167" s="4"/>
      <c r="N167" s="95"/>
      <c r="O167" s="104"/>
      <c r="P167" s="104"/>
      <c r="Q167" s="9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ht="15.75" customHeight="1" x14ac:dyDescent="0.25">
      <c r="A168" s="4"/>
      <c r="B168" s="4"/>
      <c r="C168" s="4"/>
      <c r="E168" s="4"/>
      <c r="F168" s="4"/>
      <c r="G168" s="4"/>
      <c r="H168" s="4"/>
      <c r="I168" s="4"/>
      <c r="J168" s="4"/>
      <c r="K168" s="4"/>
      <c r="L168" s="4"/>
      <c r="M168" s="4"/>
      <c r="N168" s="95"/>
      <c r="O168" s="104"/>
      <c r="P168" s="104"/>
      <c r="Q168" s="9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ht="15.75" customHeight="1" x14ac:dyDescent="0.25">
      <c r="A169" s="4"/>
      <c r="B169" s="4"/>
      <c r="C169" s="4"/>
      <c r="E169" s="4"/>
      <c r="F169" s="4"/>
      <c r="G169" s="4"/>
      <c r="H169" s="4"/>
      <c r="I169" s="4"/>
      <c r="J169" s="4"/>
      <c r="K169" s="4"/>
      <c r="L169" s="4"/>
      <c r="M169" s="4"/>
      <c r="N169" s="95"/>
      <c r="O169" s="104"/>
      <c r="P169" s="104"/>
      <c r="Q169" s="9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ht="15.75" customHeight="1" x14ac:dyDescent="0.25">
      <c r="A170" s="4"/>
      <c r="B170" s="4"/>
      <c r="C170" s="4"/>
      <c r="E170" s="4"/>
      <c r="F170" s="4"/>
      <c r="G170" s="4"/>
      <c r="H170" s="4"/>
      <c r="I170" s="4"/>
      <c r="J170" s="4"/>
      <c r="K170" s="4"/>
      <c r="L170" s="4"/>
      <c r="M170" s="4"/>
      <c r="N170" s="95"/>
      <c r="O170" s="104"/>
      <c r="P170" s="104"/>
      <c r="Q170" s="9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ht="15.75" customHeight="1" x14ac:dyDescent="0.25">
      <c r="A171" s="4"/>
      <c r="B171" s="4"/>
      <c r="C171" s="4"/>
      <c r="E171" s="4"/>
      <c r="F171" s="4"/>
      <c r="G171" s="4"/>
      <c r="H171" s="4"/>
      <c r="I171" s="4"/>
      <c r="J171" s="4"/>
      <c r="K171" s="4"/>
      <c r="L171" s="4"/>
      <c r="M171" s="4"/>
      <c r="N171" s="95"/>
      <c r="O171" s="104"/>
      <c r="P171" s="104"/>
      <c r="Q171" s="9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ht="15.75" customHeight="1" x14ac:dyDescent="0.25">
      <c r="A172" s="4"/>
      <c r="B172" s="4"/>
      <c r="C172" s="4"/>
      <c r="E172" s="4"/>
      <c r="F172" s="4"/>
      <c r="G172" s="4"/>
      <c r="H172" s="4"/>
      <c r="I172" s="4"/>
      <c r="J172" s="4"/>
      <c r="K172" s="4"/>
      <c r="L172" s="4"/>
      <c r="M172" s="4"/>
      <c r="N172" s="95"/>
      <c r="O172" s="104"/>
      <c r="P172" s="104"/>
      <c r="Q172" s="9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ht="15.75" customHeight="1" x14ac:dyDescent="0.25">
      <c r="A173" s="4"/>
      <c r="B173" s="4"/>
      <c r="C173" s="4"/>
      <c r="E173" s="4"/>
      <c r="F173" s="4"/>
      <c r="G173" s="4"/>
      <c r="H173" s="4"/>
      <c r="I173" s="4"/>
      <c r="J173" s="4"/>
      <c r="K173" s="4"/>
      <c r="L173" s="4"/>
      <c r="M173" s="4"/>
      <c r="N173" s="95"/>
      <c r="O173" s="104"/>
      <c r="P173" s="104"/>
      <c r="Q173" s="9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ht="15.75" customHeight="1" x14ac:dyDescent="0.25">
      <c r="A174" s="4"/>
      <c r="B174" s="4"/>
      <c r="C174" s="4"/>
      <c r="E174" s="4"/>
      <c r="F174" s="4"/>
      <c r="G174" s="4"/>
      <c r="H174" s="4"/>
      <c r="I174" s="4"/>
      <c r="J174" s="4"/>
      <c r="K174" s="4"/>
      <c r="L174" s="4"/>
      <c r="M174" s="4"/>
      <c r="N174" s="95"/>
      <c r="O174" s="104"/>
      <c r="P174" s="104"/>
      <c r="Q174" s="9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ht="15.75" customHeight="1" x14ac:dyDescent="0.25">
      <c r="A175" s="4"/>
      <c r="B175" s="4"/>
      <c r="C175" s="4"/>
      <c r="E175" s="4"/>
      <c r="F175" s="4"/>
      <c r="G175" s="4"/>
      <c r="H175" s="4"/>
      <c r="I175" s="4"/>
      <c r="J175" s="4"/>
      <c r="K175" s="4"/>
      <c r="L175" s="4"/>
      <c r="M175" s="4"/>
      <c r="N175" s="95"/>
      <c r="O175" s="104"/>
      <c r="P175" s="104"/>
      <c r="Q175" s="9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ht="15.75" customHeight="1" x14ac:dyDescent="0.25">
      <c r="A176" s="4"/>
      <c r="B176" s="4"/>
      <c r="C176" s="4"/>
      <c r="E176" s="4"/>
      <c r="F176" s="4"/>
      <c r="G176" s="4"/>
      <c r="H176" s="4"/>
      <c r="I176" s="4"/>
      <c r="J176" s="4"/>
      <c r="K176" s="4"/>
      <c r="L176" s="4"/>
      <c r="M176" s="4"/>
      <c r="N176" s="95"/>
      <c r="O176" s="104"/>
      <c r="P176" s="104"/>
      <c r="Q176" s="9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ht="15.75" customHeight="1" x14ac:dyDescent="0.25">
      <c r="A177" s="4"/>
      <c r="B177" s="4"/>
      <c r="C177" s="4"/>
      <c r="E177" s="4"/>
      <c r="F177" s="4"/>
      <c r="G177" s="4"/>
      <c r="H177" s="4"/>
      <c r="I177" s="4"/>
      <c r="J177" s="4"/>
      <c r="K177" s="4"/>
      <c r="L177" s="4"/>
      <c r="M177" s="4"/>
      <c r="N177" s="95"/>
      <c r="O177" s="104"/>
      <c r="P177" s="104"/>
      <c r="Q177" s="9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ht="15.75" customHeight="1" x14ac:dyDescent="0.25">
      <c r="A178" s="4"/>
      <c r="B178" s="4"/>
      <c r="C178" s="4"/>
      <c r="E178" s="4"/>
      <c r="F178" s="4"/>
      <c r="G178" s="4"/>
      <c r="H178" s="4"/>
      <c r="I178" s="4"/>
      <c r="J178" s="4"/>
      <c r="K178" s="4"/>
      <c r="L178" s="4"/>
      <c r="M178" s="4"/>
      <c r="N178" s="95"/>
      <c r="O178" s="104"/>
      <c r="P178" s="104"/>
      <c r="Q178" s="9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ht="15.75" customHeight="1" x14ac:dyDescent="0.25">
      <c r="A179" s="4"/>
      <c r="B179" s="4"/>
      <c r="C179" s="4"/>
      <c r="E179" s="4"/>
      <c r="F179" s="4"/>
      <c r="G179" s="4"/>
      <c r="H179" s="4"/>
      <c r="I179" s="4"/>
      <c r="J179" s="4"/>
      <c r="K179" s="4"/>
      <c r="L179" s="4"/>
      <c r="M179" s="4"/>
      <c r="N179" s="95"/>
      <c r="O179" s="104"/>
      <c r="P179" s="104"/>
      <c r="Q179" s="9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ht="15.75" customHeight="1" x14ac:dyDescent="0.25">
      <c r="A180" s="4"/>
      <c r="B180" s="4"/>
      <c r="C180" s="4"/>
      <c r="E180" s="4"/>
      <c r="F180" s="4"/>
      <c r="G180" s="4"/>
      <c r="H180" s="4"/>
      <c r="I180" s="4"/>
      <c r="J180" s="4"/>
      <c r="K180" s="4"/>
      <c r="L180" s="4"/>
      <c r="M180" s="4"/>
      <c r="N180" s="95"/>
      <c r="O180" s="104"/>
      <c r="P180" s="104"/>
      <c r="Q180" s="9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ht="15.75" customHeight="1" x14ac:dyDescent="0.25">
      <c r="A181" s="4"/>
      <c r="B181" s="4"/>
      <c r="C181" s="4"/>
      <c r="E181" s="4"/>
      <c r="F181" s="4"/>
      <c r="G181" s="4"/>
      <c r="H181" s="4"/>
      <c r="I181" s="4"/>
      <c r="J181" s="4"/>
      <c r="K181" s="4"/>
      <c r="L181" s="4"/>
      <c r="M181" s="4"/>
      <c r="N181" s="95"/>
      <c r="O181" s="104"/>
      <c r="P181" s="104"/>
      <c r="Q181" s="9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ht="15.75" customHeight="1" x14ac:dyDescent="0.25">
      <c r="A182" s="4"/>
      <c r="B182" s="4"/>
      <c r="C182" s="4"/>
      <c r="E182" s="4"/>
      <c r="F182" s="4"/>
      <c r="G182" s="4"/>
      <c r="H182" s="4"/>
      <c r="I182" s="4"/>
      <c r="J182" s="4"/>
      <c r="K182" s="4"/>
      <c r="L182" s="4"/>
      <c r="M182" s="4"/>
      <c r="N182" s="95"/>
      <c r="O182" s="104"/>
      <c r="P182" s="104"/>
      <c r="Q182" s="9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ht="15.75" customHeight="1" x14ac:dyDescent="0.25">
      <c r="A183" s="4"/>
      <c r="B183" s="4"/>
      <c r="C183" s="4"/>
      <c r="E183" s="4"/>
      <c r="F183" s="4"/>
      <c r="G183" s="4"/>
      <c r="H183" s="4"/>
      <c r="I183" s="4"/>
      <c r="J183" s="4"/>
      <c r="K183" s="4"/>
      <c r="L183" s="4"/>
      <c r="M183" s="4"/>
      <c r="N183" s="95"/>
      <c r="O183" s="104"/>
      <c r="P183" s="104"/>
      <c r="Q183" s="9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ht="15.75" customHeight="1" x14ac:dyDescent="0.25">
      <c r="A184" s="4"/>
      <c r="B184" s="4"/>
      <c r="C184" s="4"/>
      <c r="E184" s="4"/>
      <c r="F184" s="4"/>
      <c r="G184" s="4"/>
      <c r="H184" s="4"/>
      <c r="I184" s="4"/>
      <c r="J184" s="4"/>
      <c r="K184" s="4"/>
      <c r="L184" s="4"/>
      <c r="M184" s="4"/>
      <c r="N184" s="95"/>
      <c r="O184" s="104"/>
      <c r="P184" s="104"/>
      <c r="Q184" s="9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ht="15.75" customHeight="1" x14ac:dyDescent="0.25">
      <c r="A185" s="4"/>
      <c r="B185" s="4"/>
      <c r="C185" s="4"/>
      <c r="E185" s="4"/>
      <c r="F185" s="4"/>
      <c r="G185" s="4"/>
      <c r="H185" s="4"/>
      <c r="I185" s="4"/>
      <c r="J185" s="4"/>
      <c r="K185" s="4"/>
      <c r="L185" s="4"/>
      <c r="M185" s="4"/>
      <c r="N185" s="95"/>
      <c r="O185" s="104"/>
      <c r="P185" s="104"/>
      <c r="Q185" s="9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ht="15.75" customHeight="1" x14ac:dyDescent="0.25">
      <c r="A186" s="4"/>
      <c r="B186" s="4"/>
      <c r="C186" s="4"/>
      <c r="E186" s="4"/>
      <c r="F186" s="4"/>
      <c r="G186" s="4"/>
      <c r="H186" s="4"/>
      <c r="I186" s="4"/>
      <c r="J186" s="4"/>
      <c r="K186" s="4"/>
      <c r="L186" s="4"/>
      <c r="M186" s="4"/>
      <c r="N186" s="95"/>
      <c r="O186" s="104"/>
      <c r="P186" s="104"/>
      <c r="Q186" s="9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ht="15.75" customHeight="1" x14ac:dyDescent="0.25">
      <c r="A187" s="4"/>
      <c r="B187" s="4"/>
      <c r="C187" s="4"/>
      <c r="E187" s="4"/>
      <c r="F187" s="4"/>
      <c r="G187" s="4"/>
      <c r="H187" s="4"/>
      <c r="I187" s="4"/>
      <c r="J187" s="4"/>
      <c r="K187" s="4"/>
      <c r="L187" s="4"/>
      <c r="M187" s="4"/>
      <c r="N187" s="95"/>
      <c r="O187" s="104"/>
      <c r="P187" s="104"/>
      <c r="Q187" s="9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ht="15.75" customHeight="1" x14ac:dyDescent="0.25">
      <c r="A188" s="4"/>
      <c r="B188" s="4"/>
      <c r="C188" s="4"/>
      <c r="E188" s="4"/>
      <c r="F188" s="4"/>
      <c r="G188" s="4"/>
      <c r="H188" s="4"/>
      <c r="I188" s="4"/>
      <c r="J188" s="4"/>
      <c r="K188" s="4"/>
      <c r="L188" s="4"/>
      <c r="M188" s="4"/>
      <c r="N188" s="95"/>
      <c r="O188" s="104"/>
      <c r="P188" s="104"/>
      <c r="Q188" s="9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ht="15.75" customHeight="1" x14ac:dyDescent="0.25">
      <c r="A189" s="4"/>
      <c r="B189" s="4"/>
      <c r="C189" s="4"/>
      <c r="E189" s="4"/>
      <c r="F189" s="4"/>
      <c r="G189" s="4"/>
      <c r="H189" s="4"/>
      <c r="I189" s="4"/>
      <c r="J189" s="4"/>
      <c r="K189" s="4"/>
      <c r="L189" s="4"/>
      <c r="M189" s="4"/>
      <c r="N189" s="95"/>
      <c r="O189" s="104"/>
      <c r="P189" s="104"/>
      <c r="Q189" s="9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ht="15.75" customHeight="1" x14ac:dyDescent="0.25">
      <c r="A190" s="4"/>
      <c r="B190" s="4"/>
      <c r="C190" s="4"/>
      <c r="E190" s="4"/>
      <c r="F190" s="4"/>
      <c r="G190" s="4"/>
      <c r="H190" s="4"/>
      <c r="I190" s="4"/>
      <c r="J190" s="4"/>
      <c r="K190" s="4"/>
      <c r="L190" s="4"/>
      <c r="M190" s="4"/>
      <c r="N190" s="95"/>
      <c r="O190" s="104"/>
      <c r="P190" s="104"/>
      <c r="Q190" s="9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ht="15.75" customHeight="1" x14ac:dyDescent="0.25">
      <c r="A191" s="4"/>
      <c r="B191" s="4"/>
      <c r="C191" s="4"/>
      <c r="E191" s="4"/>
      <c r="F191" s="4"/>
      <c r="G191" s="4"/>
      <c r="H191" s="4"/>
      <c r="I191" s="4"/>
      <c r="J191" s="4"/>
      <c r="K191" s="4"/>
      <c r="L191" s="4"/>
      <c r="M191" s="4"/>
      <c r="N191" s="95"/>
      <c r="O191" s="104"/>
      <c r="P191" s="104"/>
      <c r="Q191" s="9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ht="15.75" customHeight="1" x14ac:dyDescent="0.25">
      <c r="A192" s="4"/>
      <c r="B192" s="4"/>
      <c r="C192" s="4"/>
      <c r="E192" s="4"/>
      <c r="F192" s="4"/>
      <c r="G192" s="4"/>
      <c r="H192" s="4"/>
      <c r="I192" s="4"/>
      <c r="J192" s="4"/>
      <c r="K192" s="4"/>
      <c r="L192" s="4"/>
      <c r="M192" s="4"/>
      <c r="N192" s="95"/>
      <c r="O192" s="104"/>
      <c r="P192" s="104"/>
      <c r="Q192" s="9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ht="15.75" customHeight="1" x14ac:dyDescent="0.25">
      <c r="A193" s="4"/>
      <c r="B193" s="4"/>
      <c r="C193" s="4"/>
      <c r="E193" s="4"/>
      <c r="F193" s="4"/>
      <c r="G193" s="4"/>
      <c r="H193" s="4"/>
      <c r="I193" s="4"/>
      <c r="J193" s="4"/>
      <c r="K193" s="4"/>
      <c r="L193" s="4"/>
      <c r="M193" s="4"/>
      <c r="N193" s="95"/>
      <c r="O193" s="104"/>
      <c r="P193" s="104"/>
      <c r="Q193" s="9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ht="15.75" customHeight="1" x14ac:dyDescent="0.25">
      <c r="A194" s="4"/>
      <c r="B194" s="4"/>
      <c r="C194" s="4"/>
      <c r="E194" s="4"/>
      <c r="F194" s="4"/>
      <c r="G194" s="4"/>
      <c r="H194" s="4"/>
      <c r="I194" s="4"/>
      <c r="J194" s="4"/>
      <c r="K194" s="4"/>
      <c r="L194" s="4"/>
      <c r="M194" s="4"/>
      <c r="N194" s="95"/>
      <c r="O194" s="104"/>
      <c r="P194" s="104"/>
      <c r="Q194" s="9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ht="15.75" customHeight="1" x14ac:dyDescent="0.25">
      <c r="A195" s="4"/>
      <c r="B195" s="4"/>
      <c r="C195" s="4"/>
      <c r="E195" s="4"/>
      <c r="F195" s="4"/>
      <c r="G195" s="4"/>
      <c r="H195" s="4"/>
      <c r="I195" s="4"/>
      <c r="J195" s="4"/>
      <c r="K195" s="4"/>
      <c r="L195" s="4"/>
      <c r="M195" s="4"/>
      <c r="N195" s="95"/>
      <c r="O195" s="104"/>
      <c r="P195" s="104"/>
      <c r="Q195" s="9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ht="15.75" customHeight="1" x14ac:dyDescent="0.25">
      <c r="A196" s="4"/>
      <c r="B196" s="4"/>
      <c r="C196" s="4"/>
      <c r="E196" s="4"/>
      <c r="F196" s="4"/>
      <c r="G196" s="4"/>
      <c r="H196" s="4"/>
      <c r="I196" s="4"/>
      <c r="J196" s="4"/>
      <c r="K196" s="4"/>
      <c r="L196" s="4"/>
      <c r="M196" s="4"/>
      <c r="N196" s="95"/>
      <c r="O196" s="104"/>
      <c r="P196" s="104"/>
      <c r="Q196" s="9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ht="15.75" customHeight="1" x14ac:dyDescent="0.25">
      <c r="A197" s="4"/>
      <c r="B197" s="4"/>
      <c r="C197" s="4"/>
      <c r="E197" s="4"/>
      <c r="F197" s="4"/>
      <c r="G197" s="4"/>
      <c r="H197" s="4"/>
      <c r="I197" s="4"/>
      <c r="J197" s="4"/>
      <c r="K197" s="4"/>
      <c r="L197" s="4"/>
      <c r="M197" s="4"/>
      <c r="N197" s="95"/>
      <c r="O197" s="104"/>
      <c r="P197" s="104"/>
      <c r="Q197" s="9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ht="15.75" customHeight="1" x14ac:dyDescent="0.25">
      <c r="A198" s="4"/>
      <c r="B198" s="4"/>
      <c r="C198" s="4"/>
      <c r="E198" s="4"/>
      <c r="F198" s="4"/>
      <c r="G198" s="4"/>
      <c r="H198" s="4"/>
      <c r="I198" s="4"/>
      <c r="J198" s="4"/>
      <c r="K198" s="4"/>
      <c r="L198" s="4"/>
      <c r="M198" s="4"/>
      <c r="N198" s="95"/>
      <c r="O198" s="104"/>
      <c r="P198" s="104"/>
      <c r="Q198" s="9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ht="15.75" customHeight="1" x14ac:dyDescent="0.25">
      <c r="A199" s="4"/>
      <c r="B199" s="4"/>
      <c r="C199" s="4"/>
      <c r="E199" s="4"/>
      <c r="F199" s="4"/>
      <c r="G199" s="4"/>
      <c r="H199" s="4"/>
      <c r="I199" s="4"/>
      <c r="J199" s="4"/>
      <c r="K199" s="4"/>
      <c r="L199" s="4"/>
      <c r="M199" s="4"/>
      <c r="N199" s="95"/>
      <c r="O199" s="104"/>
      <c r="P199" s="104"/>
      <c r="Q199" s="9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ht="15.75" customHeight="1" x14ac:dyDescent="0.25">
      <c r="A200" s="4"/>
      <c r="B200" s="4"/>
      <c r="C200" s="4"/>
      <c r="E200" s="4"/>
      <c r="F200" s="4"/>
      <c r="G200" s="4"/>
      <c r="H200" s="4"/>
      <c r="I200" s="4"/>
      <c r="J200" s="4"/>
      <c r="K200" s="4"/>
      <c r="L200" s="4"/>
      <c r="M200" s="4"/>
      <c r="N200" s="95"/>
      <c r="O200" s="104"/>
      <c r="P200" s="104"/>
      <c r="Q200" s="9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ht="15.75" customHeight="1" x14ac:dyDescent="0.25">
      <c r="A201" s="4"/>
      <c r="B201" s="4"/>
      <c r="C201" s="4"/>
      <c r="E201" s="4"/>
      <c r="F201" s="4"/>
      <c r="G201" s="4"/>
      <c r="H201" s="4"/>
      <c r="I201" s="4"/>
      <c r="J201" s="4"/>
      <c r="K201" s="4"/>
      <c r="L201" s="4"/>
      <c r="M201" s="4"/>
      <c r="N201" s="95"/>
      <c r="O201" s="104"/>
      <c r="P201" s="104"/>
      <c r="Q201" s="9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ht="15.75" customHeight="1" x14ac:dyDescent="0.25">
      <c r="A202" s="4"/>
      <c r="B202" s="4"/>
      <c r="C202" s="4"/>
      <c r="E202" s="4"/>
      <c r="F202" s="4"/>
      <c r="G202" s="4"/>
      <c r="H202" s="4"/>
      <c r="I202" s="4"/>
      <c r="J202" s="4"/>
      <c r="K202" s="4"/>
      <c r="L202" s="4"/>
      <c r="M202" s="4"/>
      <c r="N202" s="95"/>
      <c r="O202" s="104"/>
      <c r="P202" s="104"/>
      <c r="Q202" s="9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ht="15.75" customHeight="1" x14ac:dyDescent="0.25">
      <c r="A203" s="4"/>
      <c r="B203" s="4"/>
      <c r="C203" s="4"/>
      <c r="E203" s="4"/>
      <c r="F203" s="4"/>
      <c r="G203" s="4"/>
      <c r="H203" s="4"/>
      <c r="I203" s="4"/>
      <c r="J203" s="4"/>
      <c r="K203" s="4"/>
      <c r="L203" s="4"/>
      <c r="M203" s="4"/>
      <c r="N203" s="95"/>
      <c r="O203" s="104"/>
      <c r="P203" s="104"/>
      <c r="Q203" s="9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ht="15.75" customHeight="1" x14ac:dyDescent="0.25">
      <c r="A204" s="4"/>
      <c r="B204" s="4"/>
      <c r="C204" s="4"/>
      <c r="E204" s="4"/>
      <c r="F204" s="4"/>
      <c r="G204" s="4"/>
      <c r="H204" s="4"/>
      <c r="I204" s="4"/>
      <c r="J204" s="4"/>
      <c r="K204" s="4"/>
      <c r="L204" s="4"/>
      <c r="M204" s="4"/>
      <c r="N204" s="95"/>
      <c r="O204" s="104"/>
      <c r="P204" s="104"/>
      <c r="Q204" s="9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ht="15.75" customHeight="1" x14ac:dyDescent="0.25">
      <c r="A205" s="4"/>
      <c r="B205" s="4"/>
      <c r="C205" s="4"/>
      <c r="E205" s="4"/>
      <c r="F205" s="4"/>
      <c r="G205" s="4"/>
      <c r="H205" s="4"/>
      <c r="I205" s="4"/>
      <c r="J205" s="4"/>
      <c r="K205" s="4"/>
      <c r="L205" s="4"/>
      <c r="M205" s="4"/>
      <c r="N205" s="95"/>
      <c r="O205" s="104"/>
      <c r="P205" s="104"/>
      <c r="Q205" s="9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ht="15.75" customHeight="1" x14ac:dyDescent="0.25">
      <c r="A206" s="4"/>
      <c r="B206" s="4"/>
      <c r="C206" s="4"/>
      <c r="E206" s="4"/>
      <c r="F206" s="4"/>
      <c r="G206" s="4"/>
      <c r="H206" s="4"/>
      <c r="I206" s="4"/>
      <c r="J206" s="4"/>
      <c r="K206" s="4"/>
      <c r="L206" s="4"/>
      <c r="M206" s="4"/>
      <c r="N206" s="95"/>
      <c r="O206" s="104"/>
      <c r="P206" s="104"/>
      <c r="Q206" s="9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ht="15.75" customHeight="1" x14ac:dyDescent="0.25">
      <c r="A207" s="4"/>
      <c r="B207" s="4"/>
      <c r="C207" s="4"/>
      <c r="E207" s="4"/>
      <c r="F207" s="4"/>
      <c r="G207" s="4"/>
      <c r="H207" s="4"/>
      <c r="I207" s="4"/>
      <c r="J207" s="4"/>
      <c r="K207" s="4"/>
      <c r="L207" s="4"/>
      <c r="M207" s="4"/>
      <c r="N207" s="95"/>
      <c r="O207" s="104"/>
      <c r="P207" s="104"/>
      <c r="Q207" s="9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ht="15.75" customHeight="1" x14ac:dyDescent="0.25">
      <c r="A208" s="4"/>
      <c r="B208" s="4"/>
      <c r="C208" s="4"/>
      <c r="E208" s="4"/>
      <c r="F208" s="4"/>
      <c r="G208" s="4"/>
      <c r="H208" s="4"/>
      <c r="I208" s="4"/>
      <c r="J208" s="4"/>
      <c r="K208" s="4"/>
      <c r="L208" s="4"/>
      <c r="M208" s="4"/>
      <c r="N208" s="95"/>
      <c r="O208" s="104"/>
      <c r="P208" s="104"/>
      <c r="Q208" s="9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ht="15.75" customHeight="1" x14ac:dyDescent="0.25">
      <c r="A209" s="4"/>
      <c r="B209" s="4"/>
      <c r="C209" s="4"/>
      <c r="E209" s="4"/>
      <c r="F209" s="4"/>
      <c r="G209" s="4"/>
      <c r="H209" s="4"/>
      <c r="I209" s="4"/>
      <c r="J209" s="4"/>
      <c r="K209" s="4"/>
      <c r="L209" s="4"/>
      <c r="M209" s="4"/>
      <c r="N209" s="95"/>
      <c r="O209" s="104"/>
      <c r="P209" s="104"/>
      <c r="Q209" s="9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ht="15.75" customHeight="1" x14ac:dyDescent="0.25">
      <c r="A210" s="4"/>
      <c r="B210" s="4"/>
      <c r="C210" s="4"/>
      <c r="E210" s="4"/>
      <c r="F210" s="4"/>
      <c r="G210" s="4"/>
      <c r="H210" s="4"/>
      <c r="I210" s="4"/>
      <c r="J210" s="4"/>
      <c r="K210" s="4"/>
      <c r="L210" s="4"/>
      <c r="M210" s="4"/>
      <c r="N210" s="95"/>
      <c r="O210" s="104"/>
      <c r="P210" s="104"/>
      <c r="Q210" s="9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ht="15.75" customHeight="1" x14ac:dyDescent="0.25">
      <c r="A211" s="4"/>
      <c r="B211" s="4"/>
      <c r="C211" s="4"/>
      <c r="E211" s="4"/>
      <c r="F211" s="4"/>
      <c r="G211" s="4"/>
      <c r="H211" s="4"/>
      <c r="I211" s="4"/>
      <c r="J211" s="4"/>
      <c r="K211" s="4"/>
      <c r="L211" s="4"/>
      <c r="M211" s="4"/>
      <c r="N211" s="95"/>
      <c r="O211" s="104"/>
      <c r="P211" s="104"/>
      <c r="Q211" s="9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ht="15.75" customHeight="1" x14ac:dyDescent="0.25">
      <c r="A212" s="4"/>
      <c r="B212" s="4"/>
      <c r="C212" s="4"/>
      <c r="E212" s="4"/>
      <c r="F212" s="4"/>
      <c r="G212" s="4"/>
      <c r="H212" s="4"/>
      <c r="I212" s="4"/>
      <c r="J212" s="4"/>
      <c r="K212" s="4"/>
      <c r="L212" s="4"/>
      <c r="M212" s="4"/>
      <c r="N212" s="95"/>
      <c r="O212" s="104"/>
      <c r="P212" s="104"/>
      <c r="Q212" s="9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ht="15.75" customHeight="1" x14ac:dyDescent="0.25">
      <c r="A213" s="4"/>
      <c r="B213" s="4"/>
      <c r="C213" s="4"/>
      <c r="E213" s="4"/>
      <c r="F213" s="4"/>
      <c r="G213" s="4"/>
      <c r="H213" s="4"/>
      <c r="I213" s="4"/>
      <c r="J213" s="4"/>
      <c r="K213" s="4"/>
      <c r="L213" s="4"/>
      <c r="M213" s="4"/>
      <c r="N213" s="95"/>
      <c r="O213" s="104"/>
      <c r="P213" s="104"/>
      <c r="Q213" s="9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ht="15.75" customHeight="1" x14ac:dyDescent="0.25">
      <c r="A214" s="4"/>
      <c r="B214" s="4"/>
      <c r="C214" s="4"/>
      <c r="E214" s="4"/>
      <c r="F214" s="4"/>
      <c r="G214" s="4"/>
      <c r="H214" s="4"/>
      <c r="I214" s="4"/>
      <c r="J214" s="4"/>
      <c r="K214" s="4"/>
      <c r="L214" s="4"/>
      <c r="M214" s="4"/>
      <c r="N214" s="95"/>
      <c r="O214" s="104"/>
      <c r="P214" s="104"/>
      <c r="Q214" s="9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ht="15.75" customHeight="1" x14ac:dyDescent="0.25">
      <c r="A215" s="4"/>
      <c r="B215" s="4"/>
      <c r="C215" s="4"/>
      <c r="E215" s="4"/>
      <c r="F215" s="4"/>
      <c r="G215" s="4"/>
      <c r="H215" s="4"/>
      <c r="I215" s="4"/>
      <c r="J215" s="4"/>
      <c r="K215" s="4"/>
      <c r="L215" s="4"/>
      <c r="M215" s="4"/>
      <c r="N215" s="95"/>
      <c r="O215" s="104"/>
      <c r="P215" s="104"/>
      <c r="Q215" s="9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ht="15.75" customHeight="1" x14ac:dyDescent="0.25">
      <c r="A216" s="4"/>
      <c r="B216" s="4"/>
      <c r="C216" s="4"/>
      <c r="E216" s="4"/>
      <c r="F216" s="4"/>
      <c r="G216" s="4"/>
      <c r="H216" s="4"/>
      <c r="I216" s="4"/>
      <c r="J216" s="4"/>
      <c r="K216" s="4"/>
      <c r="L216" s="4"/>
      <c r="M216" s="4"/>
      <c r="N216" s="95"/>
      <c r="O216" s="104"/>
      <c r="P216" s="104"/>
      <c r="Q216" s="9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ht="15.75" customHeight="1" x14ac:dyDescent="0.25">
      <c r="A217" s="4"/>
      <c r="B217" s="4"/>
      <c r="C217" s="4"/>
      <c r="E217" s="4"/>
      <c r="F217" s="4"/>
      <c r="G217" s="4"/>
      <c r="H217" s="4"/>
      <c r="I217" s="4"/>
      <c r="J217" s="4"/>
      <c r="K217" s="4"/>
      <c r="L217" s="4"/>
      <c r="M217" s="4"/>
      <c r="N217" s="95"/>
      <c r="O217" s="104"/>
      <c r="P217" s="104"/>
      <c r="Q217" s="9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ht="15.75" customHeight="1" x14ac:dyDescent="0.25">
      <c r="A218" s="4"/>
      <c r="B218" s="4"/>
      <c r="C218" s="4"/>
      <c r="E218" s="4"/>
      <c r="F218" s="4"/>
      <c r="G218" s="4"/>
      <c r="H218" s="4"/>
      <c r="I218" s="4"/>
      <c r="J218" s="4"/>
      <c r="K218" s="4"/>
      <c r="L218" s="4"/>
      <c r="M218" s="4"/>
      <c r="N218" s="95"/>
      <c r="O218" s="104"/>
      <c r="P218" s="104"/>
      <c r="Q218" s="9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ht="15.75" customHeight="1" x14ac:dyDescent="0.25">
      <c r="A219" s="4"/>
      <c r="B219" s="4"/>
      <c r="C219" s="4"/>
      <c r="E219" s="4"/>
      <c r="F219" s="4"/>
      <c r="G219" s="4"/>
      <c r="H219" s="4"/>
      <c r="I219" s="4"/>
      <c r="J219" s="4"/>
      <c r="K219" s="4"/>
      <c r="L219" s="4"/>
      <c r="M219" s="4"/>
      <c r="N219" s="95"/>
      <c r="O219" s="104"/>
      <c r="P219" s="104"/>
      <c r="Q219" s="9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ht="15.75" customHeight="1" x14ac:dyDescent="0.25">
      <c r="A220" s="4"/>
      <c r="B220" s="4"/>
      <c r="C220" s="4"/>
      <c r="E220" s="4"/>
      <c r="F220" s="4"/>
      <c r="G220" s="4"/>
      <c r="H220" s="4"/>
      <c r="I220" s="4"/>
      <c r="J220" s="4"/>
      <c r="K220" s="4"/>
      <c r="L220" s="4"/>
      <c r="M220" s="4"/>
      <c r="N220" s="95"/>
      <c r="O220" s="104"/>
      <c r="P220" s="104"/>
      <c r="Q220" s="9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ht="15.75" customHeight="1" x14ac:dyDescent="0.25">
      <c r="A221" s="4"/>
      <c r="B221" s="4"/>
      <c r="C221" s="4"/>
      <c r="E221" s="4"/>
      <c r="F221" s="4"/>
      <c r="G221" s="4"/>
      <c r="H221" s="4"/>
      <c r="I221" s="4"/>
      <c r="J221" s="4"/>
      <c r="K221" s="4"/>
      <c r="L221" s="4"/>
      <c r="M221" s="4"/>
      <c r="N221" s="95"/>
      <c r="O221" s="104"/>
      <c r="P221" s="104"/>
      <c r="Q221" s="9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ht="15.75" customHeight="1" x14ac:dyDescent="0.25">
      <c r="A222" s="4"/>
      <c r="B222" s="4"/>
      <c r="C222" s="4"/>
      <c r="E222" s="4"/>
      <c r="F222" s="4"/>
      <c r="G222" s="4"/>
      <c r="H222" s="4"/>
      <c r="I222" s="4"/>
      <c r="J222" s="4"/>
      <c r="K222" s="4"/>
      <c r="L222" s="4"/>
      <c r="M222" s="4"/>
      <c r="N222" s="95"/>
      <c r="O222" s="104"/>
      <c r="P222" s="104"/>
      <c r="Q222" s="9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ht="15.75" customHeight="1" x14ac:dyDescent="0.25">
      <c r="A223" s="4"/>
      <c r="B223" s="4"/>
      <c r="C223" s="4"/>
      <c r="E223" s="4"/>
      <c r="F223" s="4"/>
      <c r="G223" s="4"/>
      <c r="H223" s="4"/>
      <c r="I223" s="4"/>
      <c r="J223" s="4"/>
      <c r="K223" s="4"/>
      <c r="L223" s="4"/>
      <c r="M223" s="4"/>
      <c r="N223" s="95"/>
      <c r="O223" s="104"/>
      <c r="P223" s="104"/>
      <c r="Q223" s="9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ht="15.75" customHeight="1" x14ac:dyDescent="0.25">
      <c r="A224" s="4"/>
      <c r="B224" s="4"/>
      <c r="C224" s="4"/>
      <c r="E224" s="4"/>
      <c r="F224" s="4"/>
      <c r="G224" s="4"/>
      <c r="H224" s="4"/>
      <c r="I224" s="4"/>
      <c r="J224" s="4"/>
      <c r="K224" s="4"/>
      <c r="L224" s="4"/>
      <c r="M224" s="4"/>
      <c r="N224" s="95"/>
      <c r="O224" s="104"/>
      <c r="P224" s="104"/>
      <c r="Q224" s="9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ht="15.75" customHeight="1" x14ac:dyDescent="0.25">
      <c r="A225" s="4"/>
      <c r="B225" s="4"/>
      <c r="C225" s="4"/>
      <c r="E225" s="4"/>
      <c r="F225" s="4"/>
      <c r="G225" s="4"/>
      <c r="H225" s="4"/>
      <c r="I225" s="4"/>
      <c r="J225" s="4"/>
      <c r="K225" s="4"/>
      <c r="L225" s="4"/>
      <c r="M225" s="4"/>
      <c r="N225" s="95"/>
      <c r="O225" s="104"/>
      <c r="P225" s="104"/>
      <c r="Q225" s="9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ht="15.75" customHeight="1" x14ac:dyDescent="0.25">
      <c r="A226" s="4"/>
      <c r="B226" s="4"/>
      <c r="C226" s="4"/>
      <c r="E226" s="4"/>
      <c r="F226" s="4"/>
      <c r="G226" s="4"/>
      <c r="H226" s="4"/>
      <c r="I226" s="4"/>
      <c r="J226" s="4"/>
      <c r="K226" s="4"/>
      <c r="L226" s="4"/>
      <c r="M226" s="4"/>
      <c r="N226" s="95"/>
      <c r="O226" s="104"/>
      <c r="P226" s="104"/>
      <c r="Q226" s="9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ht="15.75" customHeight="1" x14ac:dyDescent="0.25">
      <c r="A227" s="4"/>
      <c r="B227" s="4"/>
      <c r="C227" s="4"/>
      <c r="E227" s="4"/>
      <c r="F227" s="4"/>
      <c r="G227" s="4"/>
      <c r="H227" s="4"/>
      <c r="I227" s="4"/>
      <c r="J227" s="4"/>
      <c r="K227" s="4"/>
      <c r="L227" s="4"/>
      <c r="M227" s="4"/>
      <c r="N227" s="95"/>
      <c r="O227" s="104"/>
      <c r="P227" s="104"/>
      <c r="Q227" s="9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ht="15.75" customHeight="1" x14ac:dyDescent="0.25">
      <c r="A228" s="4"/>
      <c r="B228" s="4"/>
      <c r="C228" s="4"/>
      <c r="E228" s="4"/>
      <c r="F228" s="4"/>
      <c r="G228" s="4"/>
      <c r="H228" s="4"/>
      <c r="I228" s="4"/>
      <c r="J228" s="4"/>
      <c r="K228" s="4"/>
      <c r="L228" s="4"/>
      <c r="M228" s="4"/>
      <c r="N228" s="95"/>
      <c r="O228" s="104"/>
      <c r="P228" s="104"/>
      <c r="Q228" s="9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ht="15.75" customHeight="1" x14ac:dyDescent="0.25">
      <c r="A229" s="4"/>
      <c r="B229" s="4"/>
      <c r="C229" s="4"/>
      <c r="E229" s="4"/>
      <c r="F229" s="4"/>
      <c r="G229" s="4"/>
      <c r="H229" s="4"/>
      <c r="I229" s="4"/>
      <c r="J229" s="4"/>
      <c r="K229" s="4"/>
      <c r="L229" s="4"/>
      <c r="M229" s="4"/>
      <c r="N229" s="95"/>
      <c r="O229" s="104"/>
      <c r="P229" s="104"/>
      <c r="Q229" s="9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ht="15.75" customHeight="1" x14ac:dyDescent="0.25">
      <c r="A230" s="4"/>
      <c r="B230" s="4"/>
      <c r="C230" s="4"/>
      <c r="E230" s="4"/>
      <c r="F230" s="4"/>
      <c r="G230" s="4"/>
      <c r="H230" s="4"/>
      <c r="I230" s="4"/>
      <c r="J230" s="4"/>
      <c r="K230" s="4"/>
      <c r="L230" s="4"/>
      <c r="M230" s="4"/>
      <c r="N230" s="95"/>
      <c r="O230" s="104"/>
      <c r="P230" s="104"/>
      <c r="Q230" s="9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ht="15.75" customHeight="1" x14ac:dyDescent="0.25">
      <c r="A231" s="4"/>
      <c r="B231" s="4"/>
      <c r="C231" s="4"/>
      <c r="E231" s="4"/>
      <c r="F231" s="4"/>
      <c r="G231" s="4"/>
      <c r="H231" s="4"/>
      <c r="I231" s="4"/>
      <c r="J231" s="4"/>
      <c r="K231" s="4"/>
      <c r="L231" s="4"/>
      <c r="M231" s="4"/>
      <c r="N231" s="95"/>
      <c r="O231" s="104"/>
      <c r="P231" s="104"/>
      <c r="Q231" s="9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ht="15.75" customHeight="1" x14ac:dyDescent="0.25">
      <c r="A232" s="4"/>
      <c r="B232" s="4"/>
      <c r="C232" s="4"/>
      <c r="E232" s="4"/>
      <c r="F232" s="4"/>
      <c r="G232" s="4"/>
      <c r="H232" s="4"/>
      <c r="I232" s="4"/>
      <c r="J232" s="4"/>
      <c r="K232" s="4"/>
      <c r="L232" s="4"/>
      <c r="M232" s="4"/>
      <c r="N232" s="95"/>
      <c r="O232" s="104"/>
      <c r="P232" s="104"/>
      <c r="Q232" s="9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ht="15.75" customHeight="1" x14ac:dyDescent="0.25">
      <c r="A233" s="4"/>
      <c r="B233" s="4"/>
      <c r="C233" s="4"/>
      <c r="E233" s="4"/>
      <c r="F233" s="4"/>
      <c r="G233" s="4"/>
      <c r="H233" s="4"/>
      <c r="I233" s="4"/>
      <c r="J233" s="4"/>
      <c r="K233" s="4"/>
      <c r="L233" s="4"/>
      <c r="M233" s="4"/>
      <c r="N233" s="95"/>
      <c r="O233" s="104"/>
      <c r="P233" s="104"/>
      <c r="Q233" s="9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ht="15.75" customHeight="1" x14ac:dyDescent="0.25">
      <c r="A234" s="4"/>
      <c r="B234" s="4"/>
      <c r="C234" s="4"/>
      <c r="E234" s="4"/>
      <c r="F234" s="4"/>
      <c r="G234" s="4"/>
      <c r="H234" s="4"/>
      <c r="I234" s="4"/>
      <c r="J234" s="4"/>
      <c r="K234" s="4"/>
      <c r="L234" s="4"/>
      <c r="M234" s="4"/>
      <c r="N234" s="95"/>
      <c r="O234" s="104"/>
      <c r="P234" s="104"/>
      <c r="Q234" s="9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ht="15.75" customHeight="1" x14ac:dyDescent="0.25">
      <c r="A235" s="4"/>
      <c r="B235" s="4"/>
      <c r="C235" s="4"/>
      <c r="E235" s="4"/>
      <c r="F235" s="4"/>
      <c r="G235" s="4"/>
      <c r="H235" s="4"/>
      <c r="I235" s="4"/>
      <c r="J235" s="4"/>
      <c r="K235" s="4"/>
      <c r="L235" s="4"/>
      <c r="M235" s="4"/>
      <c r="N235" s="95"/>
      <c r="O235" s="104"/>
      <c r="P235" s="104"/>
      <c r="Q235" s="9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ht="15.75" customHeight="1" x14ac:dyDescent="0.25">
      <c r="A236" s="4"/>
      <c r="B236" s="4"/>
      <c r="C236" s="4"/>
      <c r="E236" s="4"/>
      <c r="F236" s="4"/>
      <c r="G236" s="4"/>
      <c r="H236" s="4"/>
      <c r="I236" s="4"/>
      <c r="J236" s="4"/>
      <c r="K236" s="4"/>
      <c r="L236" s="4"/>
      <c r="M236" s="4"/>
      <c r="N236" s="95"/>
      <c r="O236" s="104"/>
      <c r="P236" s="104"/>
      <c r="Q236" s="9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ht="15.75" customHeight="1" x14ac:dyDescent="0.25">
      <c r="A237" s="4"/>
      <c r="B237" s="4"/>
      <c r="C237" s="4"/>
      <c r="E237" s="4"/>
      <c r="F237" s="4"/>
      <c r="G237" s="4"/>
      <c r="H237" s="4"/>
      <c r="I237" s="4"/>
      <c r="J237" s="4"/>
      <c r="K237" s="4"/>
      <c r="L237" s="4"/>
      <c r="M237" s="4"/>
      <c r="N237" s="95"/>
      <c r="O237" s="104"/>
      <c r="P237" s="104"/>
      <c r="Q237" s="9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ht="15.75" customHeight="1" x14ac:dyDescent="0.25">
      <c r="A238" s="4"/>
      <c r="B238" s="4"/>
      <c r="C238" s="4"/>
      <c r="E238" s="4"/>
      <c r="F238" s="4"/>
      <c r="G238" s="4"/>
      <c r="H238" s="4"/>
      <c r="I238" s="4"/>
      <c r="J238" s="4"/>
      <c r="K238" s="4"/>
      <c r="L238" s="4"/>
      <c r="M238" s="4"/>
      <c r="N238" s="95"/>
      <c r="O238" s="104"/>
      <c r="P238" s="104"/>
      <c r="Q238" s="9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ht="15.75" customHeight="1" x14ac:dyDescent="0.25">
      <c r="A239" s="4"/>
      <c r="B239" s="4"/>
      <c r="C239" s="4"/>
      <c r="E239" s="4"/>
      <c r="F239" s="4"/>
      <c r="G239" s="4"/>
      <c r="H239" s="4"/>
      <c r="I239" s="4"/>
      <c r="J239" s="4"/>
      <c r="K239" s="4"/>
      <c r="L239" s="4"/>
      <c r="M239" s="4"/>
      <c r="N239" s="95"/>
      <c r="O239" s="104"/>
      <c r="P239" s="104"/>
      <c r="Q239" s="9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ht="15.75" customHeight="1" x14ac:dyDescent="0.25">
      <c r="A240" s="4"/>
      <c r="B240" s="4"/>
      <c r="C240" s="4"/>
      <c r="E240" s="4"/>
      <c r="F240" s="4"/>
      <c r="G240" s="4"/>
      <c r="H240" s="4"/>
      <c r="I240" s="4"/>
      <c r="J240" s="4"/>
      <c r="K240" s="4"/>
      <c r="L240" s="4"/>
      <c r="M240" s="4"/>
      <c r="N240" s="95"/>
      <c r="O240" s="104"/>
      <c r="P240" s="104"/>
      <c r="Q240" s="9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ht="15.75" customHeight="1" x14ac:dyDescent="0.25">
      <c r="A241" s="4"/>
      <c r="B241" s="4"/>
      <c r="C241" s="4"/>
      <c r="E241" s="4"/>
      <c r="F241" s="4"/>
      <c r="G241" s="4"/>
      <c r="H241" s="4"/>
      <c r="I241" s="4"/>
      <c r="J241" s="4"/>
      <c r="K241" s="4"/>
      <c r="L241" s="4"/>
      <c r="M241" s="4"/>
      <c r="N241" s="95"/>
      <c r="O241" s="104"/>
      <c r="P241" s="104"/>
      <c r="Q241" s="9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ht="15.75" customHeight="1" x14ac:dyDescent="0.25">
      <c r="A242" s="4"/>
      <c r="B242" s="4"/>
      <c r="C242" s="4"/>
      <c r="E242" s="4"/>
      <c r="F242" s="4"/>
      <c r="G242" s="4"/>
      <c r="H242" s="4"/>
      <c r="I242" s="4"/>
      <c r="J242" s="4"/>
      <c r="K242" s="4"/>
      <c r="L242" s="4"/>
      <c r="M242" s="4"/>
      <c r="N242" s="95"/>
      <c r="O242" s="104"/>
      <c r="P242" s="104"/>
      <c r="Q242" s="9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ht="15.75" customHeight="1" x14ac:dyDescent="0.25">
      <c r="A243" s="4"/>
      <c r="B243" s="4"/>
      <c r="C243" s="4"/>
      <c r="E243" s="4"/>
      <c r="F243" s="4"/>
      <c r="G243" s="4"/>
      <c r="H243" s="4"/>
      <c r="I243" s="4"/>
      <c r="J243" s="4"/>
      <c r="K243" s="4"/>
      <c r="L243" s="4"/>
      <c r="M243" s="4"/>
      <c r="N243" s="95"/>
      <c r="O243" s="104"/>
      <c r="P243" s="104"/>
      <c r="Q243" s="9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ht="15.75" customHeight="1" x14ac:dyDescent="0.25">
      <c r="A244" s="4"/>
      <c r="B244" s="4"/>
      <c r="C244" s="4"/>
      <c r="E244" s="4"/>
      <c r="F244" s="4"/>
      <c r="G244" s="4"/>
      <c r="H244" s="4"/>
      <c r="I244" s="4"/>
      <c r="J244" s="4"/>
      <c r="K244" s="4"/>
      <c r="L244" s="4"/>
      <c r="M244" s="4"/>
      <c r="N244" s="95"/>
      <c r="O244" s="104"/>
      <c r="P244" s="104"/>
      <c r="Q244" s="9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ht="15.75" customHeight="1" x14ac:dyDescent="0.25">
      <c r="A245" s="4"/>
      <c r="B245" s="4"/>
      <c r="C245" s="4"/>
      <c r="E245" s="4"/>
      <c r="F245" s="4"/>
      <c r="G245" s="4"/>
      <c r="H245" s="4"/>
      <c r="I245" s="4"/>
      <c r="J245" s="4"/>
      <c r="K245" s="4"/>
      <c r="L245" s="4"/>
      <c r="M245" s="4"/>
      <c r="N245" s="95"/>
      <c r="O245" s="104"/>
      <c r="P245" s="104"/>
      <c r="Q245" s="9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ht="15.75" customHeight="1" x14ac:dyDescent="0.25">
      <c r="A246" s="4"/>
      <c r="B246" s="4"/>
      <c r="C246" s="4"/>
      <c r="E246" s="4"/>
      <c r="F246" s="4"/>
      <c r="G246" s="4"/>
      <c r="H246" s="4"/>
      <c r="I246" s="4"/>
      <c r="J246" s="4"/>
      <c r="K246" s="4"/>
      <c r="L246" s="4"/>
      <c r="M246" s="4"/>
      <c r="N246" s="95"/>
      <c r="O246" s="104"/>
      <c r="P246" s="104"/>
      <c r="Q246" s="9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ht="15.75" customHeight="1" x14ac:dyDescent="0.25">
      <c r="A247" s="4"/>
      <c r="B247" s="4"/>
      <c r="C247" s="4"/>
      <c r="E247" s="4"/>
      <c r="F247" s="4"/>
      <c r="G247" s="4"/>
      <c r="H247" s="4"/>
      <c r="I247" s="4"/>
      <c r="J247" s="4"/>
      <c r="K247" s="4"/>
      <c r="L247" s="4"/>
      <c r="M247" s="4"/>
      <c r="N247" s="95"/>
      <c r="O247" s="104"/>
      <c r="P247" s="104"/>
      <c r="Q247" s="9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ht="15.75" customHeight="1" x14ac:dyDescent="0.25">
      <c r="A248" s="4"/>
      <c r="B248" s="4"/>
      <c r="C248" s="4"/>
      <c r="E248" s="4"/>
      <c r="F248" s="4"/>
      <c r="G248" s="4"/>
      <c r="H248" s="4"/>
      <c r="I248" s="4"/>
      <c r="J248" s="4"/>
      <c r="K248" s="4"/>
      <c r="L248" s="4"/>
      <c r="M248" s="4"/>
      <c r="N248" s="95"/>
      <c r="O248" s="104"/>
      <c r="P248" s="104"/>
      <c r="Q248" s="9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ht="15.75" customHeight="1" x14ac:dyDescent="0.25">
      <c r="A249" s="4"/>
      <c r="B249" s="4"/>
      <c r="C249" s="4"/>
      <c r="E249" s="4"/>
      <c r="F249" s="4"/>
      <c r="G249" s="4"/>
      <c r="H249" s="4"/>
      <c r="I249" s="4"/>
      <c r="J249" s="4"/>
      <c r="K249" s="4"/>
      <c r="L249" s="4"/>
      <c r="M249" s="4"/>
      <c r="N249" s="95"/>
      <c r="O249" s="104"/>
      <c r="P249" s="104"/>
      <c r="Q249" s="9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ht="15.75" customHeight="1" x14ac:dyDescent="0.25">
      <c r="A250" s="4"/>
      <c r="B250" s="4"/>
      <c r="C250" s="4"/>
      <c r="E250" s="4"/>
      <c r="F250" s="4"/>
      <c r="G250" s="4"/>
      <c r="H250" s="4"/>
      <c r="I250" s="4"/>
      <c r="J250" s="4"/>
      <c r="K250" s="4"/>
      <c r="L250" s="4"/>
      <c r="M250" s="4"/>
      <c r="N250" s="95"/>
      <c r="O250" s="104"/>
      <c r="P250" s="104"/>
      <c r="Q250" s="9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ht="15.75" customHeight="1" x14ac:dyDescent="0.25">
      <c r="A251" s="4"/>
      <c r="B251" s="4"/>
      <c r="C251" s="4"/>
      <c r="E251" s="4"/>
      <c r="F251" s="4"/>
      <c r="G251" s="4"/>
      <c r="H251" s="4"/>
      <c r="I251" s="4"/>
      <c r="J251" s="4"/>
      <c r="K251" s="4"/>
      <c r="L251" s="4"/>
      <c r="M251" s="4"/>
      <c r="N251" s="95"/>
      <c r="O251" s="104"/>
      <c r="P251" s="104"/>
      <c r="Q251" s="9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ht="15.75" customHeight="1" x14ac:dyDescent="0.25">
      <c r="A252" s="4"/>
      <c r="B252" s="4"/>
      <c r="C252" s="4"/>
      <c r="E252" s="4"/>
      <c r="F252" s="4"/>
      <c r="G252" s="4"/>
      <c r="H252" s="4"/>
      <c r="I252" s="4"/>
      <c r="J252" s="4"/>
      <c r="K252" s="4"/>
      <c r="L252" s="4"/>
      <c r="M252" s="4"/>
      <c r="N252" s="95"/>
      <c r="O252" s="104"/>
      <c r="P252" s="104"/>
      <c r="Q252" s="9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ht="15.75" customHeight="1" x14ac:dyDescent="0.25">
      <c r="A253" s="4"/>
      <c r="B253" s="4"/>
      <c r="C253" s="4"/>
      <c r="E253" s="4"/>
      <c r="F253" s="4"/>
      <c r="G253" s="4"/>
      <c r="H253" s="4"/>
      <c r="I253" s="4"/>
      <c r="J253" s="4"/>
      <c r="K253" s="4"/>
      <c r="L253" s="4"/>
      <c r="M253" s="4"/>
      <c r="N253" s="95"/>
      <c r="O253" s="104"/>
      <c r="P253" s="104"/>
      <c r="Q253" s="9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ht="15.75" customHeight="1" x14ac:dyDescent="0.25">
      <c r="A254" s="4"/>
      <c r="B254" s="4"/>
      <c r="C254" s="4"/>
      <c r="E254" s="4"/>
      <c r="F254" s="4"/>
      <c r="G254" s="4"/>
      <c r="H254" s="4"/>
      <c r="I254" s="4"/>
      <c r="J254" s="4"/>
      <c r="K254" s="4"/>
      <c r="L254" s="4"/>
      <c r="M254" s="4"/>
      <c r="N254" s="95"/>
      <c r="O254" s="104"/>
      <c r="P254" s="104"/>
      <c r="Q254" s="9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ht="15.75" customHeight="1" x14ac:dyDescent="0.25">
      <c r="A255" s="4"/>
      <c r="B255" s="4"/>
      <c r="C255" s="4"/>
      <c r="E255" s="4"/>
      <c r="F255" s="4"/>
      <c r="G255" s="4"/>
      <c r="H255" s="4"/>
      <c r="I255" s="4"/>
      <c r="J255" s="4"/>
      <c r="K255" s="4"/>
      <c r="L255" s="4"/>
      <c r="M255" s="4"/>
      <c r="N255" s="95"/>
      <c r="O255" s="104"/>
      <c r="P255" s="104"/>
      <c r="Q255" s="9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ht="15.75" customHeight="1" x14ac:dyDescent="0.25">
      <c r="A256" s="4"/>
      <c r="B256" s="4"/>
      <c r="C256" s="4"/>
      <c r="E256" s="4"/>
      <c r="F256" s="4"/>
      <c r="G256" s="4"/>
      <c r="H256" s="4"/>
      <c r="I256" s="4"/>
      <c r="J256" s="4"/>
      <c r="K256" s="4"/>
      <c r="L256" s="4"/>
      <c r="M256" s="4"/>
      <c r="N256" s="95"/>
      <c r="O256" s="104"/>
      <c r="P256" s="104"/>
      <c r="Q256" s="9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ht="15.75" customHeight="1" x14ac:dyDescent="0.25">
      <c r="A257" s="4"/>
      <c r="B257" s="4"/>
      <c r="C257" s="4"/>
      <c r="E257" s="4"/>
      <c r="F257" s="4"/>
      <c r="G257" s="4"/>
      <c r="H257" s="4"/>
      <c r="I257" s="4"/>
      <c r="J257" s="4"/>
      <c r="K257" s="4"/>
      <c r="L257" s="4"/>
      <c r="M257" s="4"/>
      <c r="N257" s="95"/>
      <c r="O257" s="104"/>
      <c r="P257" s="104"/>
      <c r="Q257" s="9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ht="15.75" customHeight="1" x14ac:dyDescent="0.25">
      <c r="A258" s="4"/>
      <c r="B258" s="4"/>
      <c r="C258" s="4"/>
      <c r="E258" s="4"/>
      <c r="F258" s="4"/>
      <c r="G258" s="4"/>
      <c r="H258" s="4"/>
      <c r="I258" s="4"/>
      <c r="J258" s="4"/>
      <c r="K258" s="4"/>
      <c r="L258" s="4"/>
      <c r="M258" s="4"/>
      <c r="N258" s="95"/>
      <c r="O258" s="104"/>
      <c r="P258" s="104"/>
      <c r="Q258" s="9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ht="15.75" customHeight="1" x14ac:dyDescent="0.25">
      <c r="A259" s="4"/>
      <c r="B259" s="4"/>
      <c r="C259" s="4"/>
      <c r="E259" s="4"/>
      <c r="F259" s="4"/>
      <c r="G259" s="4"/>
      <c r="H259" s="4"/>
      <c r="I259" s="4"/>
      <c r="J259" s="4"/>
      <c r="K259" s="4"/>
      <c r="L259" s="4"/>
      <c r="M259" s="4"/>
      <c r="N259" s="95"/>
      <c r="O259" s="104"/>
      <c r="P259" s="104"/>
      <c r="Q259" s="9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ht="15.75" customHeight="1" x14ac:dyDescent="0.25">
      <c r="A260" s="4"/>
      <c r="B260" s="4"/>
      <c r="C260" s="4"/>
      <c r="E260" s="4"/>
      <c r="F260" s="4"/>
      <c r="G260" s="4"/>
      <c r="H260" s="4"/>
      <c r="I260" s="4"/>
      <c r="J260" s="4"/>
      <c r="K260" s="4"/>
      <c r="L260" s="4"/>
      <c r="M260" s="4"/>
      <c r="N260" s="95"/>
      <c r="O260" s="104"/>
      <c r="P260" s="104"/>
      <c r="Q260" s="9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ht="15.75" customHeight="1" x14ac:dyDescent="0.25">
      <c r="A261" s="4"/>
      <c r="B261" s="4"/>
      <c r="C261" s="4"/>
      <c r="E261" s="4"/>
      <c r="F261" s="4"/>
      <c r="G261" s="4"/>
      <c r="H261" s="4"/>
      <c r="I261" s="4"/>
      <c r="J261" s="4"/>
      <c r="K261" s="4"/>
      <c r="L261" s="4"/>
      <c r="M261" s="4"/>
      <c r="N261" s="95"/>
      <c r="O261" s="104"/>
      <c r="P261" s="104"/>
      <c r="Q261" s="9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ht="15.75" customHeight="1" x14ac:dyDescent="0.25">
      <c r="A262" s="4"/>
      <c r="B262" s="4"/>
      <c r="C262" s="4"/>
      <c r="E262" s="4"/>
      <c r="F262" s="4"/>
      <c r="G262" s="4"/>
      <c r="H262" s="4"/>
      <c r="I262" s="4"/>
      <c r="J262" s="4"/>
      <c r="K262" s="4"/>
      <c r="L262" s="4"/>
      <c r="M262" s="4"/>
      <c r="N262" s="95"/>
      <c r="O262" s="104"/>
      <c r="P262" s="104"/>
      <c r="Q262" s="9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ht="15.75" customHeight="1" x14ac:dyDescent="0.25">
      <c r="A263" s="4"/>
      <c r="B263" s="4"/>
      <c r="C263" s="4"/>
      <c r="E263" s="4"/>
      <c r="F263" s="4"/>
      <c r="G263" s="4"/>
      <c r="H263" s="4"/>
      <c r="I263" s="4"/>
      <c r="J263" s="4"/>
      <c r="K263" s="4"/>
      <c r="L263" s="4"/>
      <c r="M263" s="4"/>
      <c r="N263" s="95"/>
      <c r="O263" s="104"/>
      <c r="P263" s="104"/>
      <c r="Q263" s="9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ht="15.75" customHeight="1" x14ac:dyDescent="0.25">
      <c r="A264" s="4"/>
      <c r="B264" s="4"/>
      <c r="C264" s="4"/>
      <c r="E264" s="4"/>
      <c r="F264" s="4"/>
      <c r="G264" s="4"/>
      <c r="H264" s="4"/>
      <c r="I264" s="4"/>
      <c r="J264" s="4"/>
      <c r="K264" s="4"/>
      <c r="L264" s="4"/>
      <c r="M264" s="4"/>
      <c r="N264" s="95"/>
      <c r="O264" s="104"/>
      <c r="P264" s="104"/>
      <c r="Q264" s="9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ht="15.75" customHeight="1" x14ac:dyDescent="0.25">
      <c r="A265" s="4"/>
      <c r="B265" s="4"/>
      <c r="C265" s="4"/>
      <c r="E265" s="4"/>
      <c r="F265" s="4"/>
      <c r="G265" s="4"/>
      <c r="H265" s="4"/>
      <c r="I265" s="4"/>
      <c r="J265" s="4"/>
      <c r="K265" s="4"/>
      <c r="L265" s="4"/>
      <c r="M265" s="4"/>
      <c r="N265" s="95"/>
      <c r="O265" s="104"/>
      <c r="P265" s="104"/>
      <c r="Q265" s="9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ht="15.75" customHeight="1" x14ac:dyDescent="0.25">
      <c r="A266" s="4"/>
      <c r="B266" s="4"/>
      <c r="C266" s="4"/>
      <c r="E266" s="4"/>
      <c r="F266" s="4"/>
      <c r="G266" s="4"/>
      <c r="H266" s="4"/>
      <c r="I266" s="4"/>
      <c r="J266" s="4"/>
      <c r="K266" s="4"/>
      <c r="L266" s="4"/>
      <c r="M266" s="4"/>
      <c r="N266" s="95"/>
      <c r="O266" s="104"/>
      <c r="P266" s="104"/>
      <c r="Q266" s="9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ht="15.75" customHeight="1" x14ac:dyDescent="0.25">
      <c r="A267" s="4"/>
      <c r="B267" s="4"/>
      <c r="C267" s="4"/>
      <c r="E267" s="4"/>
      <c r="F267" s="4"/>
      <c r="G267" s="4"/>
      <c r="H267" s="4"/>
      <c r="I267" s="4"/>
      <c r="J267" s="4"/>
      <c r="K267" s="4"/>
      <c r="L267" s="4"/>
      <c r="M267" s="4"/>
      <c r="N267" s="95"/>
      <c r="O267" s="104"/>
      <c r="P267" s="104"/>
      <c r="Q267" s="9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ht="15.75" customHeight="1" x14ac:dyDescent="0.25">
      <c r="A268" s="4"/>
      <c r="B268" s="4"/>
      <c r="C268" s="4"/>
      <c r="E268" s="4"/>
      <c r="F268" s="4"/>
      <c r="G268" s="4"/>
      <c r="H268" s="4"/>
      <c r="I268" s="4"/>
      <c r="J268" s="4"/>
      <c r="K268" s="4"/>
      <c r="L268" s="4"/>
      <c r="M268" s="4"/>
      <c r="N268" s="95"/>
      <c r="O268" s="104"/>
      <c r="P268" s="104"/>
      <c r="Q268" s="9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ht="15.75" customHeight="1" x14ac:dyDescent="0.25">
      <c r="A269" s="4"/>
      <c r="B269" s="4"/>
      <c r="C269" s="4"/>
      <c r="E269" s="4"/>
      <c r="F269" s="4"/>
      <c r="G269" s="4"/>
      <c r="H269" s="4"/>
      <c r="I269" s="4"/>
      <c r="J269" s="4"/>
      <c r="K269" s="4"/>
      <c r="L269" s="4"/>
      <c r="M269" s="4"/>
      <c r="N269" s="95"/>
      <c r="O269" s="104"/>
      <c r="P269" s="104"/>
      <c r="Q269" s="9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ht="15.75" customHeight="1" x14ac:dyDescent="0.25">
      <c r="A270" s="4"/>
      <c r="B270" s="4"/>
      <c r="C270" s="4"/>
      <c r="E270" s="4"/>
      <c r="F270" s="4"/>
      <c r="G270" s="4"/>
      <c r="H270" s="4"/>
      <c r="I270" s="4"/>
      <c r="J270" s="4"/>
      <c r="K270" s="4"/>
      <c r="L270" s="4"/>
      <c r="M270" s="4"/>
      <c r="N270" s="95"/>
      <c r="O270" s="104"/>
      <c r="P270" s="104"/>
      <c r="Q270" s="9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ht="15.75" customHeight="1" x14ac:dyDescent="0.25">
      <c r="A271" s="4"/>
      <c r="B271" s="4"/>
      <c r="C271" s="4"/>
      <c r="E271" s="4"/>
      <c r="F271" s="4"/>
      <c r="G271" s="4"/>
      <c r="H271" s="4"/>
      <c r="I271" s="4"/>
      <c r="J271" s="4"/>
      <c r="K271" s="4"/>
      <c r="L271" s="4"/>
      <c r="M271" s="4"/>
      <c r="N271" s="95"/>
      <c r="O271" s="104"/>
      <c r="P271" s="104"/>
      <c r="Q271" s="9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ht="15.75" customHeight="1" x14ac:dyDescent="0.25">
      <c r="A272" s="4"/>
      <c r="B272" s="4"/>
      <c r="C272" s="4"/>
      <c r="E272" s="4"/>
      <c r="F272" s="4"/>
      <c r="G272" s="4"/>
      <c r="H272" s="4"/>
      <c r="I272" s="4"/>
      <c r="J272" s="4"/>
      <c r="K272" s="4"/>
      <c r="L272" s="4"/>
      <c r="M272" s="4"/>
      <c r="N272" s="95"/>
      <c r="O272" s="104"/>
      <c r="P272" s="104"/>
      <c r="Q272" s="9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ht="15.75" customHeight="1" x14ac:dyDescent="0.25">
      <c r="A273" s="4"/>
      <c r="B273" s="4"/>
      <c r="C273" s="4"/>
      <c r="E273" s="4"/>
      <c r="F273" s="4"/>
      <c r="G273" s="4"/>
      <c r="H273" s="4"/>
      <c r="I273" s="4"/>
      <c r="J273" s="4"/>
      <c r="K273" s="4"/>
      <c r="L273" s="4"/>
      <c r="M273" s="4"/>
      <c r="N273" s="95"/>
      <c r="O273" s="104"/>
      <c r="P273" s="104"/>
      <c r="Q273" s="9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ht="15.75" customHeight="1" x14ac:dyDescent="0.25">
      <c r="A274" s="4"/>
      <c r="B274" s="4"/>
      <c r="C274" s="4"/>
      <c r="E274" s="4"/>
      <c r="F274" s="4"/>
      <c r="G274" s="4"/>
      <c r="H274" s="4"/>
      <c r="I274" s="4"/>
      <c r="J274" s="4"/>
      <c r="K274" s="4"/>
      <c r="L274" s="4"/>
      <c r="M274" s="4"/>
      <c r="N274" s="95"/>
      <c r="O274" s="104"/>
      <c r="P274" s="104"/>
      <c r="Q274" s="9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ht="15.75" customHeight="1" x14ac:dyDescent="0.25">
      <c r="A275" s="4"/>
      <c r="B275" s="4"/>
      <c r="C275" s="4"/>
      <c r="E275" s="4"/>
      <c r="F275" s="4"/>
      <c r="G275" s="4"/>
      <c r="H275" s="4"/>
      <c r="I275" s="4"/>
      <c r="J275" s="4"/>
      <c r="K275" s="4"/>
      <c r="L275" s="4"/>
      <c r="M275" s="4"/>
      <c r="N275" s="95"/>
      <c r="O275" s="104"/>
      <c r="P275" s="104"/>
      <c r="Q275" s="9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ht="15.75" customHeight="1" x14ac:dyDescent="0.25">
      <c r="A276" s="4"/>
      <c r="B276" s="4"/>
      <c r="C276" s="4"/>
      <c r="E276" s="4"/>
      <c r="F276" s="4"/>
      <c r="G276" s="4"/>
      <c r="H276" s="4"/>
      <c r="I276" s="4"/>
      <c r="J276" s="4"/>
      <c r="K276" s="4"/>
      <c r="L276" s="4"/>
      <c r="M276" s="4"/>
      <c r="N276" s="95"/>
      <c r="O276" s="104"/>
      <c r="P276" s="104"/>
      <c r="Q276" s="9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ht="15.75" customHeight="1" x14ac:dyDescent="0.25">
      <c r="A277" s="4"/>
      <c r="B277" s="4"/>
      <c r="C277" s="4"/>
      <c r="E277" s="4"/>
      <c r="F277" s="4"/>
      <c r="G277" s="4"/>
      <c r="H277" s="4"/>
      <c r="I277" s="4"/>
      <c r="J277" s="4"/>
      <c r="K277" s="4"/>
      <c r="L277" s="4"/>
      <c r="M277" s="4"/>
      <c r="N277" s="95"/>
      <c r="O277" s="104"/>
      <c r="P277" s="104"/>
      <c r="Q277" s="9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ht="15.75" customHeight="1" x14ac:dyDescent="0.25">
      <c r="A278" s="4"/>
      <c r="B278" s="4"/>
      <c r="C278" s="4"/>
      <c r="E278" s="4"/>
      <c r="F278" s="4"/>
      <c r="G278" s="4"/>
      <c r="H278" s="4"/>
      <c r="I278" s="4"/>
      <c r="J278" s="4"/>
      <c r="K278" s="4"/>
      <c r="L278" s="4"/>
      <c r="M278" s="4"/>
      <c r="N278" s="95"/>
      <c r="O278" s="104"/>
      <c r="P278" s="104"/>
      <c r="Q278" s="9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ht="15.75" customHeight="1" x14ac:dyDescent="0.25">
      <c r="A279" s="4"/>
      <c r="B279" s="4"/>
      <c r="C279" s="4"/>
      <c r="E279" s="4"/>
      <c r="F279" s="4"/>
      <c r="G279" s="4"/>
      <c r="H279" s="4"/>
      <c r="I279" s="4"/>
      <c r="J279" s="4"/>
      <c r="K279" s="4"/>
      <c r="L279" s="4"/>
      <c r="M279" s="4"/>
      <c r="N279" s="95"/>
      <c r="O279" s="104"/>
      <c r="P279" s="104"/>
      <c r="Q279" s="9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ht="15.75" customHeight="1" x14ac:dyDescent="0.25">
      <c r="A280" s="4"/>
      <c r="B280" s="4"/>
      <c r="C280" s="4"/>
      <c r="E280" s="4"/>
      <c r="F280" s="4"/>
      <c r="G280" s="4"/>
      <c r="H280" s="4"/>
      <c r="I280" s="4"/>
      <c r="J280" s="4"/>
      <c r="K280" s="4"/>
      <c r="L280" s="4"/>
      <c r="M280" s="4"/>
      <c r="N280" s="95"/>
      <c r="O280" s="104"/>
      <c r="P280" s="104"/>
      <c r="Q280" s="9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ht="15.75" customHeight="1" x14ac:dyDescent="0.25">
      <c r="A281" s="4"/>
      <c r="B281" s="4"/>
      <c r="C281" s="4"/>
      <c r="E281" s="4"/>
      <c r="F281" s="4"/>
      <c r="G281" s="4"/>
      <c r="H281" s="4"/>
      <c r="I281" s="4"/>
      <c r="J281" s="4"/>
      <c r="K281" s="4"/>
      <c r="L281" s="4"/>
      <c r="M281" s="4"/>
      <c r="N281" s="95"/>
      <c r="O281" s="104"/>
      <c r="P281" s="104"/>
      <c r="Q281" s="9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ht="15.75" customHeight="1" x14ac:dyDescent="0.25">
      <c r="A282" s="4"/>
      <c r="B282" s="4"/>
      <c r="C282" s="4"/>
      <c r="E282" s="4"/>
      <c r="F282" s="4"/>
      <c r="G282" s="4"/>
      <c r="H282" s="4"/>
      <c r="I282" s="4"/>
      <c r="J282" s="4"/>
      <c r="K282" s="4"/>
      <c r="L282" s="4"/>
      <c r="M282" s="4"/>
      <c r="N282" s="95"/>
      <c r="O282" s="104"/>
      <c r="P282" s="104"/>
      <c r="Q282" s="9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ht="15.75" customHeight="1" x14ac:dyDescent="0.25">
      <c r="A283" s="4"/>
      <c r="B283" s="4"/>
      <c r="C283" s="4"/>
      <c r="E283" s="4"/>
      <c r="F283" s="4"/>
      <c r="G283" s="4"/>
      <c r="H283" s="4"/>
      <c r="I283" s="4"/>
      <c r="J283" s="4"/>
      <c r="K283" s="4"/>
      <c r="L283" s="4"/>
      <c r="M283" s="4"/>
      <c r="N283" s="95"/>
      <c r="O283" s="104"/>
      <c r="P283" s="104"/>
      <c r="Q283" s="9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ht="15.75" customHeight="1" x14ac:dyDescent="0.25">
      <c r="A284" s="4"/>
      <c r="B284" s="4"/>
      <c r="C284" s="4"/>
      <c r="E284" s="4"/>
      <c r="F284" s="4"/>
      <c r="G284" s="4"/>
      <c r="H284" s="4"/>
      <c r="I284" s="4"/>
      <c r="J284" s="4"/>
      <c r="K284" s="4"/>
      <c r="L284" s="4"/>
      <c r="M284" s="4"/>
      <c r="N284" s="95"/>
      <c r="O284" s="104"/>
      <c r="P284" s="104"/>
      <c r="Q284" s="9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ht="15.75" customHeight="1" x14ac:dyDescent="0.25">
      <c r="A285" s="4"/>
      <c r="B285" s="4"/>
      <c r="C285" s="4"/>
      <c r="E285" s="4"/>
      <c r="F285" s="4"/>
      <c r="G285" s="4"/>
      <c r="H285" s="4"/>
      <c r="I285" s="4"/>
      <c r="J285" s="4"/>
      <c r="K285" s="4"/>
      <c r="L285" s="4"/>
      <c r="M285" s="4"/>
      <c r="N285" s="95"/>
      <c r="O285" s="104"/>
      <c r="P285" s="104"/>
      <c r="Q285" s="9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ht="15.75" customHeight="1" x14ac:dyDescent="0.25">
      <c r="A286" s="4"/>
      <c r="B286" s="4"/>
      <c r="C286" s="4"/>
      <c r="E286" s="4"/>
      <c r="F286" s="4"/>
      <c r="G286" s="4"/>
      <c r="H286" s="4"/>
      <c r="I286" s="4"/>
      <c r="J286" s="4"/>
      <c r="K286" s="4"/>
      <c r="L286" s="4"/>
      <c r="M286" s="4"/>
      <c r="N286" s="95"/>
      <c r="O286" s="104"/>
      <c r="P286" s="104"/>
      <c r="Q286" s="9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ht="15.75" customHeight="1" x14ac:dyDescent="0.25">
      <c r="A287" s="4"/>
      <c r="B287" s="4"/>
      <c r="C287" s="4"/>
      <c r="E287" s="4"/>
      <c r="F287" s="4"/>
      <c r="G287" s="4"/>
      <c r="H287" s="4"/>
      <c r="I287" s="4"/>
      <c r="J287" s="4"/>
      <c r="K287" s="4"/>
      <c r="L287" s="4"/>
      <c r="M287" s="4"/>
      <c r="N287" s="95"/>
      <c r="O287" s="104"/>
      <c r="P287" s="104"/>
      <c r="Q287" s="9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ht="15.75" customHeight="1" x14ac:dyDescent="0.25">
      <c r="A288" s="4"/>
      <c r="B288" s="4"/>
      <c r="C288" s="4"/>
      <c r="E288" s="4"/>
      <c r="F288" s="4"/>
      <c r="G288" s="4"/>
      <c r="H288" s="4"/>
      <c r="I288" s="4"/>
      <c r="J288" s="4"/>
      <c r="K288" s="4"/>
      <c r="L288" s="4"/>
      <c r="M288" s="4"/>
      <c r="N288" s="95"/>
      <c r="O288" s="104"/>
      <c r="P288" s="104"/>
      <c r="Q288" s="9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ht="15.75" customHeight="1" x14ac:dyDescent="0.25">
      <c r="A289" s="4"/>
      <c r="B289" s="4"/>
      <c r="C289" s="4"/>
      <c r="E289" s="4"/>
      <c r="F289" s="4"/>
      <c r="G289" s="4"/>
      <c r="H289" s="4"/>
      <c r="I289" s="4"/>
      <c r="J289" s="4"/>
      <c r="K289" s="4"/>
      <c r="L289" s="4"/>
      <c r="M289" s="4"/>
      <c r="N289" s="95"/>
      <c r="O289" s="104"/>
      <c r="P289" s="104"/>
      <c r="Q289" s="9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ht="15.75" customHeight="1" x14ac:dyDescent="0.25">
      <c r="A290" s="4"/>
      <c r="B290" s="4"/>
      <c r="C290" s="4"/>
      <c r="E290" s="4"/>
      <c r="F290" s="4"/>
      <c r="G290" s="4"/>
      <c r="H290" s="4"/>
      <c r="I290" s="4"/>
      <c r="J290" s="4"/>
      <c r="K290" s="4"/>
      <c r="L290" s="4"/>
      <c r="M290" s="4"/>
      <c r="N290" s="95"/>
      <c r="O290" s="104"/>
      <c r="P290" s="104"/>
      <c r="Q290" s="9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ht="15.75" customHeight="1" x14ac:dyDescent="0.25">
      <c r="A291" s="4"/>
      <c r="B291" s="4"/>
      <c r="C291" s="4"/>
      <c r="E291" s="4"/>
      <c r="F291" s="4"/>
      <c r="G291" s="4"/>
      <c r="H291" s="4"/>
      <c r="I291" s="4"/>
      <c r="J291" s="4"/>
      <c r="K291" s="4"/>
      <c r="L291" s="4"/>
      <c r="M291" s="4"/>
      <c r="N291" s="95"/>
      <c r="O291" s="104"/>
      <c r="P291" s="104"/>
      <c r="Q291" s="9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ht="15.75" customHeight="1" x14ac:dyDescent="0.25">
      <c r="A292" s="4"/>
      <c r="B292" s="4"/>
      <c r="C292" s="4"/>
      <c r="E292" s="4"/>
      <c r="F292" s="4"/>
      <c r="G292" s="4"/>
      <c r="H292" s="4"/>
      <c r="I292" s="4"/>
      <c r="J292" s="4"/>
      <c r="K292" s="4"/>
      <c r="L292" s="4"/>
      <c r="M292" s="4"/>
      <c r="N292" s="95"/>
      <c r="O292" s="104"/>
      <c r="P292" s="104"/>
      <c r="Q292" s="9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ht="15.75" customHeight="1" x14ac:dyDescent="0.25">
      <c r="A293" s="4"/>
      <c r="B293" s="4"/>
      <c r="C293" s="4"/>
      <c r="E293" s="4"/>
      <c r="F293" s="4"/>
      <c r="G293" s="4"/>
      <c r="H293" s="4"/>
      <c r="I293" s="4"/>
      <c r="J293" s="4"/>
      <c r="K293" s="4"/>
      <c r="L293" s="4"/>
      <c r="M293" s="4"/>
      <c r="N293" s="95"/>
      <c r="O293" s="104"/>
      <c r="P293" s="104"/>
      <c r="Q293" s="9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ht="15.75" customHeight="1" x14ac:dyDescent="0.25">
      <c r="A294" s="4"/>
      <c r="B294" s="4"/>
      <c r="C294" s="4"/>
      <c r="E294" s="4"/>
      <c r="F294" s="4"/>
      <c r="G294" s="4"/>
      <c r="H294" s="4"/>
      <c r="I294" s="4"/>
      <c r="J294" s="4"/>
      <c r="K294" s="4"/>
      <c r="L294" s="4"/>
      <c r="M294" s="4"/>
      <c r="N294" s="95"/>
      <c r="O294" s="104"/>
      <c r="P294" s="104"/>
      <c r="Q294" s="9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ht="15.75" customHeight="1" x14ac:dyDescent="0.25">
      <c r="A295" s="4"/>
      <c r="B295" s="4"/>
      <c r="C295" s="4"/>
      <c r="E295" s="4"/>
      <c r="F295" s="4"/>
      <c r="G295" s="4"/>
      <c r="H295" s="4"/>
      <c r="I295" s="4"/>
      <c r="J295" s="4"/>
      <c r="K295" s="4"/>
      <c r="L295" s="4"/>
      <c r="M295" s="4"/>
      <c r="N295" s="95"/>
      <c r="O295" s="104"/>
      <c r="P295" s="104"/>
      <c r="Q295" s="9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ht="15.75" customHeight="1" x14ac:dyDescent="0.25">
      <c r="A296" s="4"/>
      <c r="B296" s="4"/>
      <c r="C296" s="4"/>
      <c r="E296" s="4"/>
      <c r="F296" s="4"/>
      <c r="G296" s="4"/>
      <c r="H296" s="4"/>
      <c r="I296" s="4"/>
      <c r="J296" s="4"/>
      <c r="K296" s="4"/>
      <c r="L296" s="4"/>
      <c r="M296" s="4"/>
      <c r="N296" s="95"/>
      <c r="O296" s="104"/>
      <c r="P296" s="104"/>
      <c r="Q296" s="9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ht="15.75" customHeight="1" x14ac:dyDescent="0.25">
      <c r="A297" s="4"/>
      <c r="B297" s="4"/>
      <c r="C297" s="4"/>
      <c r="E297" s="4"/>
      <c r="F297" s="4"/>
      <c r="G297" s="4"/>
      <c r="H297" s="4"/>
      <c r="I297" s="4"/>
      <c r="J297" s="4"/>
      <c r="K297" s="4"/>
      <c r="L297" s="4"/>
      <c r="M297" s="4"/>
      <c r="N297" s="95"/>
      <c r="O297" s="104"/>
      <c r="P297" s="104"/>
      <c r="Q297" s="9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ht="15.75" customHeight="1" x14ac:dyDescent="0.25">
      <c r="A298" s="4"/>
      <c r="B298" s="4"/>
      <c r="C298" s="4"/>
      <c r="E298" s="4"/>
      <c r="F298" s="4"/>
      <c r="G298" s="4"/>
      <c r="H298" s="4"/>
      <c r="I298" s="4"/>
      <c r="J298" s="4"/>
      <c r="K298" s="4"/>
      <c r="L298" s="4"/>
      <c r="M298" s="4"/>
      <c r="N298" s="95"/>
      <c r="O298" s="104"/>
      <c r="P298" s="104"/>
      <c r="Q298" s="9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ht="15.75" customHeight="1" x14ac:dyDescent="0.25">
      <c r="A299" s="4"/>
      <c r="B299" s="4"/>
      <c r="C299" s="4"/>
      <c r="E299" s="4"/>
      <c r="F299" s="4"/>
      <c r="G299" s="4"/>
      <c r="H299" s="4"/>
      <c r="I299" s="4"/>
      <c r="J299" s="4"/>
      <c r="K299" s="4"/>
      <c r="L299" s="4"/>
      <c r="M299" s="4"/>
      <c r="N299" s="95"/>
      <c r="O299" s="104"/>
      <c r="P299" s="104"/>
      <c r="Q299" s="9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ht="15.75" customHeight="1" x14ac:dyDescent="0.25">
      <c r="A300" s="4"/>
      <c r="B300" s="4"/>
      <c r="C300" s="4"/>
      <c r="E300" s="4"/>
      <c r="F300" s="4"/>
      <c r="G300" s="4"/>
      <c r="H300" s="4"/>
      <c r="I300" s="4"/>
      <c r="J300" s="4"/>
      <c r="K300" s="4"/>
      <c r="L300" s="4"/>
      <c r="M300" s="4"/>
      <c r="N300" s="95"/>
      <c r="O300" s="104"/>
      <c r="P300" s="104"/>
      <c r="Q300" s="9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ht="15.75" customHeight="1" x14ac:dyDescent="0.25">
      <c r="A301" s="4"/>
      <c r="B301" s="4"/>
      <c r="C301" s="4"/>
      <c r="E301" s="4"/>
      <c r="F301" s="4"/>
      <c r="G301" s="4"/>
      <c r="H301" s="4"/>
      <c r="I301" s="4"/>
      <c r="J301" s="4"/>
      <c r="K301" s="4"/>
      <c r="L301" s="4"/>
      <c r="M301" s="4"/>
      <c r="N301" s="95"/>
      <c r="O301" s="104"/>
      <c r="P301" s="104"/>
      <c r="Q301" s="9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ht="15.75" customHeight="1" x14ac:dyDescent="0.25">
      <c r="A302" s="4"/>
      <c r="B302" s="4"/>
      <c r="C302" s="4"/>
      <c r="E302" s="4"/>
      <c r="F302" s="4"/>
      <c r="G302" s="4"/>
      <c r="H302" s="4"/>
      <c r="I302" s="4"/>
      <c r="J302" s="4"/>
      <c r="K302" s="4"/>
      <c r="L302" s="4"/>
      <c r="M302" s="4"/>
      <c r="N302" s="95"/>
      <c r="O302" s="104"/>
      <c r="P302" s="104"/>
      <c r="Q302" s="9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ht="15.75" customHeight="1" x14ac:dyDescent="0.25">
      <c r="A303" s="4"/>
      <c r="B303" s="4"/>
      <c r="C303" s="4"/>
      <c r="E303" s="4"/>
      <c r="F303" s="4"/>
      <c r="G303" s="4"/>
      <c r="H303" s="4"/>
      <c r="I303" s="4"/>
      <c r="J303" s="4"/>
      <c r="K303" s="4"/>
      <c r="L303" s="4"/>
      <c r="M303" s="4"/>
      <c r="N303" s="95"/>
      <c r="O303" s="104"/>
      <c r="P303" s="104"/>
      <c r="Q303" s="9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ht="15.75" customHeight="1" x14ac:dyDescent="0.25">
      <c r="A304" s="4"/>
      <c r="B304" s="4"/>
      <c r="C304" s="4"/>
      <c r="E304" s="4"/>
      <c r="F304" s="4"/>
      <c r="G304" s="4"/>
      <c r="H304" s="4"/>
      <c r="I304" s="4"/>
      <c r="J304" s="4"/>
      <c r="K304" s="4"/>
      <c r="L304" s="4"/>
      <c r="M304" s="4"/>
      <c r="N304" s="95"/>
      <c r="O304" s="104"/>
      <c r="P304" s="104"/>
      <c r="Q304" s="9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ht="15.75" customHeight="1" x14ac:dyDescent="0.25">
      <c r="A305" s="4"/>
      <c r="B305" s="4"/>
      <c r="C305" s="4"/>
      <c r="E305" s="4"/>
      <c r="F305" s="4"/>
      <c r="G305" s="4"/>
      <c r="H305" s="4"/>
      <c r="I305" s="4"/>
      <c r="J305" s="4"/>
      <c r="K305" s="4"/>
      <c r="L305" s="4"/>
      <c r="M305" s="4"/>
      <c r="N305" s="95"/>
      <c r="O305" s="104"/>
      <c r="P305" s="104"/>
      <c r="Q305" s="9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ht="15.75" customHeight="1" x14ac:dyDescent="0.25">
      <c r="A306" s="4"/>
      <c r="B306" s="4"/>
      <c r="C306" s="4"/>
      <c r="E306" s="4"/>
      <c r="F306" s="4"/>
      <c r="G306" s="4"/>
      <c r="H306" s="4"/>
      <c r="I306" s="4"/>
      <c r="J306" s="4"/>
      <c r="K306" s="4"/>
      <c r="L306" s="4"/>
      <c r="M306" s="4"/>
      <c r="N306" s="95"/>
      <c r="O306" s="104"/>
      <c r="P306" s="104"/>
      <c r="Q306" s="9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ht="15.75" customHeight="1" x14ac:dyDescent="0.25">
      <c r="A307" s="4"/>
      <c r="B307" s="4"/>
      <c r="C307" s="4"/>
      <c r="E307" s="4"/>
      <c r="F307" s="4"/>
      <c r="G307" s="4"/>
      <c r="H307" s="4"/>
      <c r="I307" s="4"/>
      <c r="J307" s="4"/>
      <c r="K307" s="4"/>
      <c r="L307" s="4"/>
      <c r="M307" s="4"/>
      <c r="N307" s="95"/>
      <c r="O307" s="104"/>
      <c r="P307" s="104"/>
      <c r="Q307" s="9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ht="15.75" customHeight="1" x14ac:dyDescent="0.25">
      <c r="A308" s="4"/>
      <c r="B308" s="4"/>
      <c r="C308" s="4"/>
      <c r="E308" s="4"/>
      <c r="F308" s="4"/>
      <c r="G308" s="4"/>
      <c r="H308" s="4"/>
      <c r="I308" s="4"/>
      <c r="J308" s="4"/>
      <c r="K308" s="4"/>
      <c r="L308" s="4"/>
      <c r="M308" s="4"/>
      <c r="N308" s="95"/>
      <c r="O308" s="104"/>
      <c r="P308" s="104"/>
      <c r="Q308" s="9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ht="15.75" customHeight="1" x14ac:dyDescent="0.25">
      <c r="A309" s="4"/>
      <c r="B309" s="4"/>
      <c r="C309" s="4"/>
      <c r="E309" s="4"/>
      <c r="F309" s="4"/>
      <c r="G309" s="4"/>
      <c r="H309" s="4"/>
      <c r="I309" s="4"/>
      <c r="J309" s="4"/>
      <c r="K309" s="4"/>
      <c r="L309" s="4"/>
      <c r="M309" s="4"/>
      <c r="N309" s="95"/>
      <c r="O309" s="104"/>
      <c r="P309" s="104"/>
      <c r="Q309" s="9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ht="15.75" customHeight="1" x14ac:dyDescent="0.25">
      <c r="A310" s="4"/>
      <c r="B310" s="4"/>
      <c r="C310" s="4"/>
      <c r="E310" s="4"/>
      <c r="F310" s="4"/>
      <c r="G310" s="4"/>
      <c r="H310" s="4"/>
      <c r="I310" s="4"/>
      <c r="J310" s="4"/>
      <c r="K310" s="4"/>
      <c r="L310" s="4"/>
      <c r="M310" s="4"/>
      <c r="N310" s="95"/>
      <c r="O310" s="104"/>
      <c r="P310" s="104"/>
      <c r="Q310" s="9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ht="15.75" customHeight="1" x14ac:dyDescent="0.25">
      <c r="A311" s="4"/>
      <c r="B311" s="4"/>
      <c r="C311" s="4"/>
      <c r="E311" s="4"/>
      <c r="F311" s="4"/>
      <c r="G311" s="4"/>
      <c r="H311" s="4"/>
      <c r="I311" s="4"/>
      <c r="J311" s="4"/>
      <c r="K311" s="4"/>
      <c r="L311" s="4"/>
      <c r="M311" s="4"/>
      <c r="N311" s="95"/>
      <c r="O311" s="104"/>
      <c r="P311" s="104"/>
      <c r="Q311" s="9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ht="15.75" customHeight="1" x14ac:dyDescent="0.25">
      <c r="A312" s="4"/>
      <c r="B312" s="4"/>
      <c r="C312" s="4"/>
      <c r="E312" s="4"/>
      <c r="F312" s="4"/>
      <c r="G312" s="4"/>
      <c r="H312" s="4"/>
      <c r="I312" s="4"/>
      <c r="J312" s="4"/>
      <c r="K312" s="4"/>
      <c r="L312" s="4"/>
      <c r="M312" s="4"/>
      <c r="N312" s="95"/>
      <c r="O312" s="104"/>
      <c r="P312" s="104"/>
      <c r="Q312" s="9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ht="15.75" customHeight="1" x14ac:dyDescent="0.25">
      <c r="A313" s="4"/>
      <c r="B313" s="4"/>
      <c r="C313" s="4"/>
      <c r="E313" s="4"/>
      <c r="F313" s="4"/>
      <c r="G313" s="4"/>
      <c r="H313" s="4"/>
      <c r="I313" s="4"/>
      <c r="J313" s="4"/>
      <c r="K313" s="4"/>
      <c r="L313" s="4"/>
      <c r="M313" s="4"/>
      <c r="N313" s="95"/>
      <c r="O313" s="104"/>
      <c r="P313" s="104"/>
      <c r="Q313" s="9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ht="15.75" customHeight="1" x14ac:dyDescent="0.25">
      <c r="A314" s="4"/>
      <c r="B314" s="4"/>
      <c r="C314" s="4"/>
      <c r="E314" s="4"/>
      <c r="F314" s="4"/>
      <c r="G314" s="4"/>
      <c r="H314" s="4"/>
      <c r="I314" s="4"/>
      <c r="J314" s="4"/>
      <c r="K314" s="4"/>
      <c r="L314" s="4"/>
      <c r="M314" s="4"/>
      <c r="N314" s="95"/>
      <c r="O314" s="104"/>
      <c r="P314" s="104"/>
      <c r="Q314" s="9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ht="15.75" customHeight="1" x14ac:dyDescent="0.25">
      <c r="A315" s="4"/>
      <c r="B315" s="4"/>
      <c r="C315" s="4"/>
      <c r="E315" s="4"/>
      <c r="F315" s="4"/>
      <c r="G315" s="4"/>
      <c r="H315" s="4"/>
      <c r="I315" s="4"/>
      <c r="J315" s="4"/>
      <c r="K315" s="4"/>
      <c r="L315" s="4"/>
      <c r="M315" s="4"/>
      <c r="N315" s="95"/>
      <c r="O315" s="104"/>
      <c r="P315" s="104"/>
      <c r="Q315" s="9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ht="15.75" customHeight="1" x14ac:dyDescent="0.25">
      <c r="A316" s="4"/>
      <c r="B316" s="4"/>
      <c r="C316" s="4"/>
      <c r="E316" s="4"/>
      <c r="F316" s="4"/>
      <c r="G316" s="4"/>
      <c r="H316" s="4"/>
      <c r="I316" s="4"/>
      <c r="J316" s="4"/>
      <c r="K316" s="4"/>
      <c r="L316" s="4"/>
      <c r="M316" s="4"/>
      <c r="N316" s="95"/>
      <c r="O316" s="104"/>
      <c r="P316" s="104"/>
      <c r="Q316" s="9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ht="15.75" customHeight="1" x14ac:dyDescent="0.25">
      <c r="A317" s="4"/>
      <c r="B317" s="4"/>
      <c r="C317" s="4"/>
      <c r="E317" s="4"/>
      <c r="F317" s="4"/>
      <c r="G317" s="4"/>
      <c r="H317" s="4"/>
      <c r="I317" s="4"/>
      <c r="J317" s="4"/>
      <c r="K317" s="4"/>
      <c r="L317" s="4"/>
      <c r="M317" s="4"/>
      <c r="N317" s="95"/>
      <c r="O317" s="104"/>
      <c r="P317" s="104"/>
      <c r="Q317" s="9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ht="15.75" customHeight="1" x14ac:dyDescent="0.25">
      <c r="A318" s="4"/>
      <c r="B318" s="4"/>
      <c r="C318" s="4"/>
      <c r="E318" s="4"/>
      <c r="F318" s="4"/>
      <c r="G318" s="4"/>
      <c r="H318" s="4"/>
      <c r="I318" s="4"/>
      <c r="J318" s="4"/>
      <c r="K318" s="4"/>
      <c r="L318" s="4"/>
      <c r="M318" s="4"/>
      <c r="N318" s="95"/>
      <c r="O318" s="104"/>
      <c r="P318" s="104"/>
      <c r="Q318" s="9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ht="15.75" customHeight="1" x14ac:dyDescent="0.25">
      <c r="A319" s="4"/>
      <c r="B319" s="4"/>
      <c r="C319" s="4"/>
      <c r="E319" s="4"/>
      <c r="F319" s="4"/>
      <c r="G319" s="4"/>
      <c r="H319" s="4"/>
      <c r="I319" s="4"/>
      <c r="J319" s="4"/>
      <c r="K319" s="4"/>
      <c r="L319" s="4"/>
      <c r="M319" s="4"/>
      <c r="N319" s="95"/>
      <c r="O319" s="104"/>
      <c r="P319" s="104"/>
      <c r="Q319" s="9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ht="15.75" customHeight="1" x14ac:dyDescent="0.25">
      <c r="A320" s="4"/>
      <c r="B320" s="4"/>
      <c r="C320" s="4"/>
      <c r="E320" s="4"/>
      <c r="F320" s="4"/>
      <c r="G320" s="4"/>
      <c r="H320" s="4"/>
      <c r="I320" s="4"/>
      <c r="J320" s="4"/>
      <c r="K320" s="4"/>
      <c r="L320" s="4"/>
      <c r="M320" s="4"/>
      <c r="N320" s="95"/>
      <c r="O320" s="104"/>
      <c r="P320" s="104"/>
      <c r="Q320" s="9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ht="15.75" customHeight="1" x14ac:dyDescent="0.25">
      <c r="A321" s="4"/>
      <c r="B321" s="4"/>
      <c r="C321" s="4"/>
      <c r="E321" s="4"/>
      <c r="F321" s="4"/>
      <c r="G321" s="4"/>
      <c r="H321" s="4"/>
      <c r="I321" s="4"/>
      <c r="J321" s="4"/>
      <c r="K321" s="4"/>
      <c r="L321" s="4"/>
      <c r="M321" s="4"/>
      <c r="N321" s="95"/>
      <c r="O321" s="104"/>
      <c r="P321" s="104"/>
      <c r="Q321" s="9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ht="15.75" customHeight="1" x14ac:dyDescent="0.25">
      <c r="A322" s="4"/>
      <c r="B322" s="4"/>
      <c r="C322" s="4"/>
      <c r="E322" s="4"/>
      <c r="F322" s="4"/>
      <c r="G322" s="4"/>
      <c r="H322" s="4"/>
      <c r="I322" s="4"/>
      <c r="J322" s="4"/>
      <c r="K322" s="4"/>
      <c r="L322" s="4"/>
      <c r="M322" s="4"/>
      <c r="N322" s="95"/>
      <c r="O322" s="104"/>
      <c r="P322" s="104"/>
      <c r="Q322" s="9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ht="15.75" customHeight="1" x14ac:dyDescent="0.25">
      <c r="A323" s="4"/>
      <c r="B323" s="4"/>
      <c r="C323" s="4"/>
      <c r="E323" s="4"/>
      <c r="F323" s="4"/>
      <c r="G323" s="4"/>
      <c r="H323" s="4"/>
      <c r="I323" s="4"/>
      <c r="J323" s="4"/>
      <c r="K323" s="4"/>
      <c r="L323" s="4"/>
      <c r="M323" s="4"/>
      <c r="N323" s="95"/>
      <c r="O323" s="104"/>
      <c r="P323" s="104"/>
      <c r="Q323" s="9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ht="15.75" customHeight="1" x14ac:dyDescent="0.25">
      <c r="A324" s="4"/>
      <c r="B324" s="4"/>
      <c r="C324" s="4"/>
      <c r="E324" s="4"/>
      <c r="F324" s="4"/>
      <c r="G324" s="4"/>
      <c r="H324" s="4"/>
      <c r="I324" s="4"/>
      <c r="J324" s="4"/>
      <c r="K324" s="4"/>
      <c r="L324" s="4"/>
      <c r="M324" s="4"/>
      <c r="N324" s="95"/>
      <c r="O324" s="104"/>
      <c r="P324" s="104"/>
      <c r="Q324" s="9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ht="15.75" customHeight="1" x14ac:dyDescent="0.25">
      <c r="A325" s="4"/>
      <c r="B325" s="4"/>
      <c r="C325" s="4"/>
      <c r="E325" s="4"/>
      <c r="F325" s="4"/>
      <c r="G325" s="4"/>
      <c r="H325" s="4"/>
      <c r="I325" s="4"/>
      <c r="J325" s="4"/>
      <c r="K325" s="4"/>
      <c r="L325" s="4"/>
      <c r="M325" s="4"/>
      <c r="N325" s="95"/>
      <c r="O325" s="104"/>
      <c r="P325" s="104"/>
      <c r="Q325" s="9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ht="15.75" customHeight="1" x14ac:dyDescent="0.25">
      <c r="A326" s="4"/>
      <c r="B326" s="4"/>
      <c r="C326" s="4"/>
      <c r="E326" s="4"/>
      <c r="F326" s="4"/>
      <c r="G326" s="4"/>
      <c r="H326" s="4"/>
      <c r="I326" s="4"/>
      <c r="J326" s="4"/>
      <c r="K326" s="4"/>
      <c r="L326" s="4"/>
      <c r="M326" s="4"/>
      <c r="N326" s="95"/>
      <c r="O326" s="104"/>
      <c r="P326" s="104"/>
      <c r="Q326" s="9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ht="15.75" customHeight="1" x14ac:dyDescent="0.25">
      <c r="A327" s="4"/>
      <c r="B327" s="4"/>
      <c r="C327" s="4"/>
      <c r="E327" s="4"/>
      <c r="F327" s="4"/>
      <c r="G327" s="4"/>
      <c r="H327" s="4"/>
      <c r="I327" s="4"/>
      <c r="J327" s="4"/>
      <c r="K327" s="4"/>
      <c r="L327" s="4"/>
      <c r="M327" s="4"/>
      <c r="N327" s="95"/>
      <c r="O327" s="104"/>
      <c r="P327" s="104"/>
      <c r="Q327" s="9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ht="15.75" customHeight="1" x14ac:dyDescent="0.25">
      <c r="A328" s="4"/>
      <c r="B328" s="4"/>
      <c r="C328" s="4"/>
      <c r="E328" s="4"/>
      <c r="F328" s="4"/>
      <c r="G328" s="4"/>
      <c r="H328" s="4"/>
      <c r="I328" s="4"/>
      <c r="J328" s="4"/>
      <c r="K328" s="4"/>
      <c r="L328" s="4"/>
      <c r="M328" s="4"/>
      <c r="N328" s="95"/>
      <c r="O328" s="104"/>
      <c r="P328" s="104"/>
      <c r="Q328" s="9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ht="15.75" customHeight="1" x14ac:dyDescent="0.25">
      <c r="A329" s="4"/>
      <c r="B329" s="4"/>
      <c r="C329" s="4"/>
      <c r="E329" s="4"/>
      <c r="F329" s="4"/>
      <c r="G329" s="4"/>
      <c r="H329" s="4"/>
      <c r="I329" s="4"/>
      <c r="J329" s="4"/>
      <c r="K329" s="4"/>
      <c r="L329" s="4"/>
      <c r="M329" s="4"/>
      <c r="N329" s="95"/>
      <c r="O329" s="104"/>
      <c r="P329" s="104"/>
      <c r="Q329" s="9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ht="15.75" customHeight="1" x14ac:dyDescent="0.25">
      <c r="A330" s="4"/>
      <c r="B330" s="4"/>
      <c r="C330" s="4"/>
      <c r="E330" s="4"/>
      <c r="F330" s="4"/>
      <c r="G330" s="4"/>
      <c r="H330" s="4"/>
      <c r="I330" s="4"/>
      <c r="J330" s="4"/>
      <c r="K330" s="4"/>
      <c r="L330" s="4"/>
      <c r="M330" s="4"/>
      <c r="N330" s="95"/>
      <c r="O330" s="104"/>
      <c r="P330" s="104"/>
      <c r="Q330" s="9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ht="15.75" customHeight="1" x14ac:dyDescent="0.25">
      <c r="A331" s="4"/>
      <c r="B331" s="4"/>
      <c r="C331" s="4"/>
      <c r="E331" s="4"/>
      <c r="F331" s="4"/>
      <c r="G331" s="4"/>
      <c r="H331" s="4"/>
      <c r="I331" s="4"/>
      <c r="J331" s="4"/>
      <c r="K331" s="4"/>
      <c r="L331" s="4"/>
      <c r="M331" s="4"/>
      <c r="N331" s="95"/>
      <c r="O331" s="104"/>
      <c r="P331" s="104"/>
      <c r="Q331" s="9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ht="15.75" customHeight="1" x14ac:dyDescent="0.25">
      <c r="A332" s="4"/>
      <c r="B332" s="4"/>
      <c r="C332" s="4"/>
      <c r="E332" s="4"/>
      <c r="F332" s="4"/>
      <c r="G332" s="4"/>
      <c r="H332" s="4"/>
      <c r="I332" s="4"/>
      <c r="J332" s="4"/>
      <c r="K332" s="4"/>
      <c r="L332" s="4"/>
      <c r="M332" s="4"/>
      <c r="N332" s="95"/>
      <c r="O332" s="104"/>
      <c r="P332" s="104"/>
      <c r="Q332" s="9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ht="15.75" customHeight="1" x14ac:dyDescent="0.25">
      <c r="A333" s="4"/>
      <c r="B333" s="4"/>
      <c r="C333" s="4"/>
      <c r="E333" s="4"/>
      <c r="F333" s="4"/>
      <c r="G333" s="4"/>
      <c r="H333" s="4"/>
      <c r="I333" s="4"/>
      <c r="J333" s="4"/>
      <c r="K333" s="4"/>
      <c r="L333" s="4"/>
      <c r="M333" s="4"/>
      <c r="N333" s="95"/>
      <c r="O333" s="104"/>
      <c r="P333" s="104"/>
      <c r="Q333" s="9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ht="15.75" customHeight="1" x14ac:dyDescent="0.25"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ht="15.75" customHeight="1" x14ac:dyDescent="0.25"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ht="15.75" customHeight="1" x14ac:dyDescent="0.25"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20:38" ht="15.75" customHeight="1" x14ac:dyDescent="0.25"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20:38" ht="15.75" customHeight="1" x14ac:dyDescent="0.25"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20:38" ht="15.75" customHeight="1" x14ac:dyDescent="0.25"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20:38" ht="15.75" customHeight="1" x14ac:dyDescent="0.25"/>
    <row r="341" spans="20:38" ht="15.75" customHeight="1" x14ac:dyDescent="0.25"/>
    <row r="342" spans="20:38" ht="15.75" customHeight="1" x14ac:dyDescent="0.25"/>
    <row r="343" spans="20:38" ht="15.75" customHeight="1" x14ac:dyDescent="0.25"/>
    <row r="344" spans="20:38" ht="15.75" customHeight="1" x14ac:dyDescent="0.25"/>
    <row r="345" spans="20:38" ht="15.75" customHeight="1" x14ac:dyDescent="0.25"/>
    <row r="346" spans="20:38" ht="15.75" customHeight="1" x14ac:dyDescent="0.25"/>
    <row r="347" spans="20:38" ht="15.75" customHeight="1" x14ac:dyDescent="0.25"/>
    <row r="348" spans="20:38" ht="15.75" customHeight="1" x14ac:dyDescent="0.25"/>
    <row r="349" spans="20:38" ht="15.75" customHeight="1" x14ac:dyDescent="0.25"/>
    <row r="350" spans="20:38" ht="15.75" customHeight="1" x14ac:dyDescent="0.25"/>
    <row r="351" spans="20:38" ht="15.75" customHeight="1" x14ac:dyDescent="0.25"/>
    <row r="352" spans="20:38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224">
    <mergeCell ref="Q128:Q130"/>
    <mergeCell ref="Q131:Q133"/>
    <mergeCell ref="Q134:Q136"/>
    <mergeCell ref="Q137:Q139"/>
    <mergeCell ref="Q140:Q142"/>
    <mergeCell ref="Q77:Q79"/>
    <mergeCell ref="Q80:Q82"/>
    <mergeCell ref="Q83:Q85"/>
    <mergeCell ref="Q86:Q88"/>
    <mergeCell ref="Q89:Q91"/>
    <mergeCell ref="Q92:Q94"/>
    <mergeCell ref="Q95:Q97"/>
    <mergeCell ref="Q98:Q100"/>
    <mergeCell ref="Q101:Q103"/>
    <mergeCell ref="Q50:Q52"/>
    <mergeCell ref="Q53:Q55"/>
    <mergeCell ref="Q56:Q58"/>
    <mergeCell ref="Q59:Q61"/>
    <mergeCell ref="Q62:Q64"/>
    <mergeCell ref="Q65:Q67"/>
    <mergeCell ref="Q68:Q70"/>
    <mergeCell ref="Q71:Q73"/>
    <mergeCell ref="Q74:Q76"/>
    <mergeCell ref="B71:B73"/>
    <mergeCell ref="B74:B76"/>
    <mergeCell ref="A62:A67"/>
    <mergeCell ref="B62:B64"/>
    <mergeCell ref="C59:C61"/>
    <mergeCell ref="B65:B67"/>
    <mergeCell ref="C62:C64"/>
    <mergeCell ref="B56:B58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A20:A25"/>
    <mergeCell ref="C2:C4"/>
    <mergeCell ref="B2:B4"/>
    <mergeCell ref="B20:B22"/>
    <mergeCell ref="B23:B25"/>
    <mergeCell ref="B26:B28"/>
    <mergeCell ref="B29:B31"/>
    <mergeCell ref="C47:C49"/>
    <mergeCell ref="C44:C46"/>
    <mergeCell ref="C20:C22"/>
    <mergeCell ref="C17:C19"/>
    <mergeCell ref="C41:C43"/>
    <mergeCell ref="C38:C40"/>
    <mergeCell ref="C23:C25"/>
    <mergeCell ref="C26:C28"/>
    <mergeCell ref="C29:C31"/>
    <mergeCell ref="C11:C13"/>
    <mergeCell ref="A26:A31"/>
    <mergeCell ref="A14:A19"/>
    <mergeCell ref="C8:C10"/>
    <mergeCell ref="C5:C7"/>
    <mergeCell ref="A8:A13"/>
    <mergeCell ref="A2:A7"/>
    <mergeCell ref="B8:B10"/>
    <mergeCell ref="T32:T37"/>
    <mergeCell ref="S32:S34"/>
    <mergeCell ref="S2:S4"/>
    <mergeCell ref="T20:T25"/>
    <mergeCell ref="T14:T19"/>
    <mergeCell ref="S26:S28"/>
    <mergeCell ref="S11:S13"/>
    <mergeCell ref="S14:S16"/>
    <mergeCell ref="S17:S19"/>
    <mergeCell ref="S20:S22"/>
    <mergeCell ref="S23:S25"/>
    <mergeCell ref="S5:S7"/>
    <mergeCell ref="S8:S10"/>
    <mergeCell ref="S29:S31"/>
    <mergeCell ref="B11:B13"/>
    <mergeCell ref="C14:C16"/>
    <mergeCell ref="B5:B7"/>
    <mergeCell ref="B14:B16"/>
    <mergeCell ref="B17:B19"/>
    <mergeCell ref="T8:T13"/>
    <mergeCell ref="T2:T7"/>
    <mergeCell ref="T26:T31"/>
    <mergeCell ref="C128:C130"/>
    <mergeCell ref="B119:B121"/>
    <mergeCell ref="T116:T121"/>
    <mergeCell ref="S41:S43"/>
    <mergeCell ref="S38:S40"/>
    <mergeCell ref="B32:B34"/>
    <mergeCell ref="B35:B37"/>
    <mergeCell ref="S35:S37"/>
    <mergeCell ref="T56:T61"/>
    <mergeCell ref="S50:S52"/>
    <mergeCell ref="S47:S49"/>
    <mergeCell ref="S62:S64"/>
    <mergeCell ref="S44:S46"/>
    <mergeCell ref="T62:T67"/>
    <mergeCell ref="B50:B52"/>
    <mergeCell ref="B53:B55"/>
    <mergeCell ref="T134:T139"/>
    <mergeCell ref="T128:T133"/>
    <mergeCell ref="T122:T127"/>
    <mergeCell ref="C113:C115"/>
    <mergeCell ref="C92:C94"/>
    <mergeCell ref="C119:C121"/>
    <mergeCell ref="C95:C97"/>
    <mergeCell ref="S110:S112"/>
    <mergeCell ref="S113:S115"/>
    <mergeCell ref="S119:S121"/>
    <mergeCell ref="S116:S118"/>
    <mergeCell ref="S92:S94"/>
    <mergeCell ref="S95:S97"/>
    <mergeCell ref="S128:S130"/>
    <mergeCell ref="S131:S133"/>
    <mergeCell ref="S101:S103"/>
    <mergeCell ref="S107:S109"/>
    <mergeCell ref="S98:S100"/>
    <mergeCell ref="C131:C133"/>
    <mergeCell ref="Q104:Q106"/>
    <mergeCell ref="Q107:Q109"/>
    <mergeCell ref="Q110:Q112"/>
    <mergeCell ref="Q113:Q115"/>
    <mergeCell ref="Q116:Q118"/>
    <mergeCell ref="B131:B133"/>
    <mergeCell ref="S53:S55"/>
    <mergeCell ref="S56:S58"/>
    <mergeCell ref="C56:C58"/>
    <mergeCell ref="C77:C79"/>
    <mergeCell ref="T98:T103"/>
    <mergeCell ref="B89:B91"/>
    <mergeCell ref="B59:B61"/>
    <mergeCell ref="S59:S61"/>
    <mergeCell ref="S80:S82"/>
    <mergeCell ref="S65:S67"/>
    <mergeCell ref="S68:S70"/>
    <mergeCell ref="S71:S73"/>
    <mergeCell ref="S74:S76"/>
    <mergeCell ref="S77:S79"/>
    <mergeCell ref="C68:C70"/>
    <mergeCell ref="C71:C73"/>
    <mergeCell ref="S89:S91"/>
    <mergeCell ref="T86:T91"/>
    <mergeCell ref="S86:S88"/>
    <mergeCell ref="C104:C106"/>
    <mergeCell ref="B86:B88"/>
    <mergeCell ref="C89:C91"/>
    <mergeCell ref="T50:T55"/>
    <mergeCell ref="S83:S85"/>
    <mergeCell ref="T92:T97"/>
    <mergeCell ref="S125:S127"/>
    <mergeCell ref="S122:S124"/>
    <mergeCell ref="C125:C127"/>
    <mergeCell ref="B116:B118"/>
    <mergeCell ref="T104:T109"/>
    <mergeCell ref="T110:T115"/>
    <mergeCell ref="A80:A85"/>
    <mergeCell ref="S104:S106"/>
    <mergeCell ref="A86:A91"/>
    <mergeCell ref="C86:C88"/>
    <mergeCell ref="B83:B85"/>
    <mergeCell ref="B80:B82"/>
    <mergeCell ref="C80:C82"/>
    <mergeCell ref="C83:C85"/>
    <mergeCell ref="Q119:Q121"/>
    <mergeCell ref="Q122:Q124"/>
    <mergeCell ref="Q125:Q127"/>
    <mergeCell ref="C35:C37"/>
    <mergeCell ref="C32:C34"/>
    <mergeCell ref="A38:A43"/>
    <mergeCell ref="B38:B40"/>
    <mergeCell ref="B41:B43"/>
    <mergeCell ref="A32:A37"/>
    <mergeCell ref="A92:A97"/>
    <mergeCell ref="B95:B97"/>
    <mergeCell ref="C101:C103"/>
    <mergeCell ref="C98:C100"/>
    <mergeCell ref="A98:A103"/>
    <mergeCell ref="B92:B94"/>
    <mergeCell ref="B98:B100"/>
    <mergeCell ref="B101:B103"/>
    <mergeCell ref="C65:C67"/>
    <mergeCell ref="A50:A55"/>
    <mergeCell ref="A56:A61"/>
    <mergeCell ref="A44:A49"/>
    <mergeCell ref="C50:C52"/>
    <mergeCell ref="B47:B49"/>
    <mergeCell ref="C53:C55"/>
    <mergeCell ref="A68:A73"/>
    <mergeCell ref="A74:A79"/>
    <mergeCell ref="B68:B70"/>
    <mergeCell ref="T68:T73"/>
    <mergeCell ref="B44:B46"/>
    <mergeCell ref="T74:T79"/>
    <mergeCell ref="T80:T85"/>
    <mergeCell ref="B77:B79"/>
    <mergeCell ref="T44:T49"/>
    <mergeCell ref="C74:C76"/>
    <mergeCell ref="T38:T43"/>
    <mergeCell ref="A128:A133"/>
    <mergeCell ref="B128:B130"/>
    <mergeCell ref="C110:C112"/>
    <mergeCell ref="B125:B127"/>
    <mergeCell ref="C116:C118"/>
    <mergeCell ref="B122:B124"/>
    <mergeCell ref="A104:A109"/>
    <mergeCell ref="A116:A121"/>
    <mergeCell ref="B107:B109"/>
    <mergeCell ref="C107:C109"/>
    <mergeCell ref="A110:A115"/>
    <mergeCell ref="B104:B106"/>
    <mergeCell ref="B113:B115"/>
    <mergeCell ref="B110:B112"/>
    <mergeCell ref="C122:C124"/>
    <mergeCell ref="A122:A127"/>
  </mergeCells>
  <pageMargins left="0.7" right="0.7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12"/>
  <sheetViews>
    <sheetView showGridLines="0" workbookViewId="0">
      <selection activeCell="R2" sqref="R2:R4"/>
    </sheetView>
  </sheetViews>
  <sheetFormatPr defaultColWidth="14.42578125" defaultRowHeight="15" customHeight="1" x14ac:dyDescent="0.25"/>
  <cols>
    <col min="1" max="1" width="12.7109375" customWidth="1"/>
    <col min="2" max="2" width="3.85546875" customWidth="1"/>
    <col min="3" max="3" width="22.42578125" customWidth="1"/>
    <col min="4" max="4" width="7.7109375" customWidth="1"/>
    <col min="5" max="5" width="16.85546875" customWidth="1"/>
    <col min="6" max="6" width="17.28515625" customWidth="1"/>
    <col min="7" max="7" width="14.7109375" customWidth="1"/>
    <col min="8" max="8" width="12.85546875" customWidth="1"/>
    <col min="9" max="9" width="10.85546875" customWidth="1"/>
    <col min="10" max="10" width="14.7109375" customWidth="1"/>
    <col min="11" max="11" width="17.85546875" customWidth="1"/>
    <col min="12" max="12" width="14.42578125" customWidth="1"/>
    <col min="13" max="13" width="14.85546875" customWidth="1"/>
    <col min="14" max="14" width="23.85546875" customWidth="1"/>
    <col min="15" max="15" width="26.140625" customWidth="1"/>
    <col min="16" max="16" width="30.28515625" customWidth="1"/>
    <col min="17" max="18" width="18.7109375" customWidth="1"/>
    <col min="19" max="19" width="39.42578125" customWidth="1"/>
    <col min="20" max="39" width="8.85546875" customWidth="1"/>
  </cols>
  <sheetData>
    <row r="1" spans="1:39" x14ac:dyDescent="0.2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5" t="s">
        <v>25</v>
      </c>
      <c r="S1" s="3" t="s">
        <v>27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x14ac:dyDescent="0.25">
      <c r="A2" s="143" t="s">
        <v>28</v>
      </c>
      <c r="B2" s="142">
        <v>1</v>
      </c>
      <c r="C2" s="182">
        <v>4.7</v>
      </c>
      <c r="D2" s="7">
        <v>1</v>
      </c>
      <c r="E2" s="10">
        <v>90.2</v>
      </c>
      <c r="F2" s="10">
        <f t="shared" ref="F2:F34" si="0">(E2-90)</f>
        <v>0.20000000000000284</v>
      </c>
      <c r="G2" s="10">
        <v>91.3</v>
      </c>
      <c r="H2" s="10">
        <f t="shared" ref="H2:H34" si="1">(G2-90)</f>
        <v>1.2999999999999972</v>
      </c>
      <c r="I2" s="14">
        <v>17</v>
      </c>
      <c r="J2" s="10">
        <v>96.3</v>
      </c>
      <c r="K2" s="10">
        <f t="shared" ref="K2:K34" si="2">(J2-90)</f>
        <v>6.2999999999999972</v>
      </c>
      <c r="L2" s="10">
        <v>84</v>
      </c>
      <c r="M2" s="10">
        <f t="shared" ref="M2:M34" si="3">(L2-90)</f>
        <v>-6</v>
      </c>
      <c r="N2" s="10">
        <f t="shared" ref="N2:N83" si="4">F2-H2</f>
        <v>-1.0999999999999943</v>
      </c>
      <c r="O2" s="10">
        <f t="shared" ref="O2:O83" si="5">K2-M2</f>
        <v>12.299999999999997</v>
      </c>
      <c r="P2" s="10">
        <f>O2-N2</f>
        <v>13.399999999999991</v>
      </c>
      <c r="Q2" s="10">
        <f t="shared" ref="Q2:Q83" si="6">(P2+I2)/2</f>
        <v>15.199999999999996</v>
      </c>
      <c r="R2" s="167">
        <f>AVERAGE(Q2,Q3,Q4)</f>
        <v>14.333333333333334</v>
      </c>
      <c r="S2" s="130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x14ac:dyDescent="0.25">
      <c r="A3" s="131"/>
      <c r="B3" s="131"/>
      <c r="C3" s="183"/>
      <c r="D3" s="7">
        <v>2</v>
      </c>
      <c r="E3" s="10">
        <v>90.5</v>
      </c>
      <c r="F3" s="10">
        <f t="shared" si="0"/>
        <v>0.5</v>
      </c>
      <c r="G3" s="10">
        <v>90.2</v>
      </c>
      <c r="H3" s="10">
        <f t="shared" si="1"/>
        <v>0.20000000000000284</v>
      </c>
      <c r="I3" s="14">
        <v>15</v>
      </c>
      <c r="J3" s="10">
        <v>97.3</v>
      </c>
      <c r="K3" s="10">
        <f t="shared" si="2"/>
        <v>7.2999999999999972</v>
      </c>
      <c r="L3" s="10">
        <v>84.3</v>
      </c>
      <c r="M3" s="10">
        <f t="shared" si="3"/>
        <v>-5.7000000000000028</v>
      </c>
      <c r="N3" s="10">
        <f t="shared" si="4"/>
        <v>0.29999999999999716</v>
      </c>
      <c r="O3" s="10">
        <f t="shared" si="5"/>
        <v>13</v>
      </c>
      <c r="P3" s="10">
        <f t="shared" ref="P3:P66" si="7">O3-N3</f>
        <v>12.700000000000003</v>
      </c>
      <c r="Q3" s="10">
        <f t="shared" si="6"/>
        <v>13.850000000000001</v>
      </c>
      <c r="R3" s="145"/>
      <c r="S3" s="131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131"/>
      <c r="B4" s="132"/>
      <c r="C4" s="184"/>
      <c r="D4" s="7">
        <v>3</v>
      </c>
      <c r="E4" s="10">
        <v>91</v>
      </c>
      <c r="F4" s="10">
        <f t="shared" si="0"/>
        <v>1</v>
      </c>
      <c r="G4" s="10">
        <v>91.9</v>
      </c>
      <c r="H4" s="10">
        <f t="shared" si="1"/>
        <v>1.9000000000000057</v>
      </c>
      <c r="I4" s="14">
        <v>15</v>
      </c>
      <c r="J4" s="10">
        <v>96.3</v>
      </c>
      <c r="K4" s="10">
        <f t="shared" si="2"/>
        <v>6.2999999999999972</v>
      </c>
      <c r="L4" s="10">
        <v>84.3</v>
      </c>
      <c r="M4" s="10">
        <f t="shared" si="3"/>
        <v>-5.7000000000000028</v>
      </c>
      <c r="N4" s="10">
        <f t="shared" si="4"/>
        <v>-0.90000000000000568</v>
      </c>
      <c r="O4" s="10">
        <f t="shared" si="5"/>
        <v>12</v>
      </c>
      <c r="P4" s="10">
        <f t="shared" si="7"/>
        <v>12.900000000000006</v>
      </c>
      <c r="Q4" s="10">
        <f t="shared" si="6"/>
        <v>13.950000000000003</v>
      </c>
      <c r="R4" s="146"/>
      <c r="S4" s="131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5">
      <c r="A5" s="131"/>
      <c r="B5" s="142">
        <v>2</v>
      </c>
      <c r="C5" s="182">
        <v>4.5</v>
      </c>
      <c r="D5" s="7">
        <v>1</v>
      </c>
      <c r="E5" s="10">
        <v>90.4</v>
      </c>
      <c r="F5" s="10">
        <f t="shared" si="0"/>
        <v>0.40000000000000568</v>
      </c>
      <c r="G5" s="10">
        <v>89.4</v>
      </c>
      <c r="H5" s="10">
        <f t="shared" si="1"/>
        <v>-0.59999999999999432</v>
      </c>
      <c r="I5" s="14">
        <v>17</v>
      </c>
      <c r="J5" s="10">
        <v>95.4</v>
      </c>
      <c r="K5" s="10">
        <f t="shared" si="2"/>
        <v>5.4000000000000057</v>
      </c>
      <c r="L5" s="10">
        <v>82.8</v>
      </c>
      <c r="M5" s="10">
        <f t="shared" si="3"/>
        <v>-7.2000000000000028</v>
      </c>
      <c r="N5" s="10">
        <f t="shared" si="4"/>
        <v>1</v>
      </c>
      <c r="O5" s="10">
        <f t="shared" si="5"/>
        <v>12.600000000000009</v>
      </c>
      <c r="P5" s="10">
        <f t="shared" si="7"/>
        <v>11.600000000000009</v>
      </c>
      <c r="Q5" s="10">
        <f t="shared" si="6"/>
        <v>14.300000000000004</v>
      </c>
      <c r="R5" s="167">
        <f>AVERAGE(Q5,Q6,Q7)</f>
        <v>13.649999999999999</v>
      </c>
      <c r="S5" s="131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5">
      <c r="A6" s="131"/>
      <c r="B6" s="131"/>
      <c r="C6" s="183"/>
      <c r="D6" s="7">
        <v>2</v>
      </c>
      <c r="E6" s="10">
        <v>90.1</v>
      </c>
      <c r="F6" s="10">
        <f t="shared" si="0"/>
        <v>9.9999999999994316E-2</v>
      </c>
      <c r="G6" s="10">
        <v>88.6</v>
      </c>
      <c r="H6" s="10">
        <f t="shared" si="1"/>
        <v>-1.4000000000000057</v>
      </c>
      <c r="I6" s="14">
        <v>15</v>
      </c>
      <c r="J6" s="10">
        <v>95.5</v>
      </c>
      <c r="K6" s="10">
        <f t="shared" si="2"/>
        <v>5.5</v>
      </c>
      <c r="L6" s="10">
        <v>82.3</v>
      </c>
      <c r="M6" s="10">
        <f t="shared" si="3"/>
        <v>-7.7000000000000028</v>
      </c>
      <c r="N6" s="10">
        <f t="shared" si="4"/>
        <v>1.5</v>
      </c>
      <c r="O6" s="10">
        <f t="shared" si="5"/>
        <v>13.200000000000003</v>
      </c>
      <c r="P6" s="10">
        <f t="shared" si="7"/>
        <v>11.700000000000003</v>
      </c>
      <c r="Q6" s="10">
        <f t="shared" si="6"/>
        <v>13.350000000000001</v>
      </c>
      <c r="R6" s="145"/>
      <c r="S6" s="131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x14ac:dyDescent="0.25">
      <c r="A7" s="159"/>
      <c r="B7" s="159"/>
      <c r="C7" s="185"/>
      <c r="D7" s="7">
        <v>3</v>
      </c>
      <c r="E7" s="10">
        <v>90.2</v>
      </c>
      <c r="F7" s="10">
        <f t="shared" si="0"/>
        <v>0.20000000000000284</v>
      </c>
      <c r="G7" s="10">
        <v>88.6</v>
      </c>
      <c r="H7" s="10">
        <f t="shared" si="1"/>
        <v>-1.4000000000000057</v>
      </c>
      <c r="I7" s="14">
        <v>15</v>
      </c>
      <c r="J7" s="10">
        <v>95.6</v>
      </c>
      <c r="K7" s="10">
        <f t="shared" si="2"/>
        <v>5.5999999999999943</v>
      </c>
      <c r="L7" s="10">
        <v>82.4</v>
      </c>
      <c r="M7" s="10">
        <f t="shared" si="3"/>
        <v>-7.5999999999999943</v>
      </c>
      <c r="N7" s="10">
        <f t="shared" si="4"/>
        <v>1.6000000000000085</v>
      </c>
      <c r="O7" s="10">
        <f t="shared" si="5"/>
        <v>13.199999999999989</v>
      </c>
      <c r="P7" s="10">
        <f t="shared" si="7"/>
        <v>11.59999999999998</v>
      </c>
      <c r="Q7" s="10">
        <f t="shared" si="6"/>
        <v>13.29999999999999</v>
      </c>
      <c r="R7" s="148"/>
      <c r="S7" s="132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x14ac:dyDescent="0.25">
      <c r="A8" s="142" t="s">
        <v>59</v>
      </c>
      <c r="B8" s="142">
        <v>1</v>
      </c>
      <c r="C8" s="142">
        <v>5.6</v>
      </c>
      <c r="D8" s="12">
        <v>1</v>
      </c>
      <c r="E8" s="10">
        <v>86.2</v>
      </c>
      <c r="F8" s="10">
        <f t="shared" si="0"/>
        <v>-3.7999999999999972</v>
      </c>
      <c r="G8" s="10">
        <v>93.2</v>
      </c>
      <c r="H8" s="10">
        <f t="shared" si="1"/>
        <v>3.2000000000000028</v>
      </c>
      <c r="I8" s="14">
        <v>16</v>
      </c>
      <c r="J8" s="10">
        <v>94.7</v>
      </c>
      <c r="K8" s="10">
        <f t="shared" si="2"/>
        <v>4.7000000000000028</v>
      </c>
      <c r="L8" s="10">
        <v>90.2</v>
      </c>
      <c r="M8" s="10">
        <f t="shared" si="3"/>
        <v>0.20000000000000284</v>
      </c>
      <c r="N8" s="10">
        <f t="shared" si="4"/>
        <v>-7</v>
      </c>
      <c r="O8" s="10">
        <f t="shared" si="5"/>
        <v>4.5</v>
      </c>
      <c r="P8" s="10">
        <f t="shared" si="7"/>
        <v>11.5</v>
      </c>
      <c r="Q8" s="10">
        <f t="shared" si="6"/>
        <v>13.75</v>
      </c>
      <c r="R8" s="167">
        <f>AVERAGE(Q8,Q9,Q10)</f>
        <v>15.06666666666667</v>
      </c>
      <c r="S8" s="130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x14ac:dyDescent="0.25">
      <c r="A9" s="131"/>
      <c r="B9" s="131"/>
      <c r="C9" s="131"/>
      <c r="D9" s="12">
        <v>2</v>
      </c>
      <c r="E9" s="10">
        <v>86.6</v>
      </c>
      <c r="F9" s="10">
        <f t="shared" si="0"/>
        <v>-3.4000000000000057</v>
      </c>
      <c r="G9" s="10">
        <v>94</v>
      </c>
      <c r="H9" s="10">
        <f t="shared" si="1"/>
        <v>4</v>
      </c>
      <c r="I9" s="14">
        <v>18</v>
      </c>
      <c r="J9" s="10">
        <v>94.9</v>
      </c>
      <c r="K9" s="10">
        <f t="shared" si="2"/>
        <v>4.9000000000000057</v>
      </c>
      <c r="L9" s="10">
        <v>86.1</v>
      </c>
      <c r="M9" s="10">
        <f t="shared" si="3"/>
        <v>-3.9000000000000057</v>
      </c>
      <c r="N9" s="10">
        <f t="shared" si="4"/>
        <v>-7.4000000000000057</v>
      </c>
      <c r="O9" s="10">
        <f t="shared" si="5"/>
        <v>8.8000000000000114</v>
      </c>
      <c r="P9" s="10">
        <f t="shared" si="7"/>
        <v>16.200000000000017</v>
      </c>
      <c r="Q9" s="10">
        <f t="shared" si="6"/>
        <v>17.100000000000009</v>
      </c>
      <c r="R9" s="145"/>
      <c r="S9" s="13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x14ac:dyDescent="0.25">
      <c r="A10" s="131"/>
      <c r="B10" s="132"/>
      <c r="C10" s="132"/>
      <c r="D10" s="12">
        <v>3</v>
      </c>
      <c r="E10" s="10">
        <v>86.1</v>
      </c>
      <c r="F10" s="10">
        <f t="shared" si="0"/>
        <v>-3.9000000000000057</v>
      </c>
      <c r="G10" s="10">
        <v>93.9</v>
      </c>
      <c r="H10" s="10">
        <f t="shared" si="1"/>
        <v>3.9000000000000057</v>
      </c>
      <c r="I10" s="14">
        <v>16</v>
      </c>
      <c r="J10" s="10">
        <v>94.8</v>
      </c>
      <c r="K10" s="10">
        <f t="shared" si="2"/>
        <v>4.7999999999999972</v>
      </c>
      <c r="L10" s="10">
        <v>89.9</v>
      </c>
      <c r="M10" s="10">
        <f t="shared" si="3"/>
        <v>-9.9999999999994316E-2</v>
      </c>
      <c r="N10" s="10">
        <f t="shared" si="4"/>
        <v>-7.8000000000000114</v>
      </c>
      <c r="O10" s="10">
        <f t="shared" si="5"/>
        <v>4.8999999999999915</v>
      </c>
      <c r="P10" s="10">
        <f t="shared" si="7"/>
        <v>12.700000000000003</v>
      </c>
      <c r="Q10" s="10">
        <f t="shared" si="6"/>
        <v>14.350000000000001</v>
      </c>
      <c r="R10" s="148"/>
      <c r="S10" s="131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x14ac:dyDescent="0.25">
      <c r="A11" s="131"/>
      <c r="B11" s="142">
        <v>2</v>
      </c>
      <c r="C11" s="142">
        <v>5.8</v>
      </c>
      <c r="D11" s="12">
        <v>1</v>
      </c>
      <c r="E11" s="10">
        <v>82.8</v>
      </c>
      <c r="F11" s="10">
        <f t="shared" si="0"/>
        <v>-7.2000000000000028</v>
      </c>
      <c r="G11" s="10">
        <v>93</v>
      </c>
      <c r="H11" s="10">
        <f t="shared" si="1"/>
        <v>3</v>
      </c>
      <c r="I11" s="14">
        <v>15</v>
      </c>
      <c r="J11" s="10">
        <v>92.8</v>
      </c>
      <c r="K11" s="10">
        <f t="shared" si="2"/>
        <v>2.7999999999999972</v>
      </c>
      <c r="L11" s="10">
        <v>89.1</v>
      </c>
      <c r="M11" s="10">
        <f t="shared" si="3"/>
        <v>-0.90000000000000568</v>
      </c>
      <c r="N11" s="10">
        <f t="shared" si="4"/>
        <v>-10.200000000000003</v>
      </c>
      <c r="O11" s="10">
        <f t="shared" si="5"/>
        <v>3.7000000000000028</v>
      </c>
      <c r="P11" s="10">
        <f t="shared" si="7"/>
        <v>13.900000000000006</v>
      </c>
      <c r="Q11" s="23">
        <f t="shared" si="6"/>
        <v>14.450000000000003</v>
      </c>
      <c r="R11" s="150">
        <f>AVERAGE(Q11,Q12,Q13)</f>
        <v>14.633333333333333</v>
      </c>
      <c r="S11" s="131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x14ac:dyDescent="0.25">
      <c r="A12" s="131"/>
      <c r="B12" s="131"/>
      <c r="C12" s="131"/>
      <c r="D12" s="12">
        <v>2</v>
      </c>
      <c r="E12" s="10">
        <v>83</v>
      </c>
      <c r="F12" s="10">
        <f t="shared" si="0"/>
        <v>-7</v>
      </c>
      <c r="G12" s="10">
        <v>94.6</v>
      </c>
      <c r="H12" s="10">
        <f t="shared" si="1"/>
        <v>4.5999999999999943</v>
      </c>
      <c r="I12" s="14">
        <v>16</v>
      </c>
      <c r="J12" s="10">
        <v>92.4</v>
      </c>
      <c r="K12" s="10">
        <f t="shared" si="2"/>
        <v>2.4000000000000057</v>
      </c>
      <c r="L12" s="10">
        <v>89.2</v>
      </c>
      <c r="M12" s="10">
        <f t="shared" si="3"/>
        <v>-0.79999999999999716</v>
      </c>
      <c r="N12" s="10">
        <f t="shared" si="4"/>
        <v>-11.599999999999994</v>
      </c>
      <c r="O12" s="10">
        <f t="shared" si="5"/>
        <v>3.2000000000000028</v>
      </c>
      <c r="P12" s="10">
        <f t="shared" si="7"/>
        <v>14.799999999999997</v>
      </c>
      <c r="Q12" s="23">
        <f t="shared" si="6"/>
        <v>15.399999999999999</v>
      </c>
      <c r="R12" s="131"/>
      <c r="S12" s="131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x14ac:dyDescent="0.25">
      <c r="A13" s="159"/>
      <c r="B13" s="159"/>
      <c r="C13" s="159"/>
      <c r="D13" s="12">
        <v>3</v>
      </c>
      <c r="E13" s="10">
        <v>83.9</v>
      </c>
      <c r="F13" s="10">
        <f t="shared" si="0"/>
        <v>-6.0999999999999943</v>
      </c>
      <c r="G13" s="10">
        <v>95</v>
      </c>
      <c r="H13" s="10">
        <f t="shared" si="1"/>
        <v>5</v>
      </c>
      <c r="I13" s="14">
        <v>14</v>
      </c>
      <c r="J13" s="10">
        <v>92.6</v>
      </c>
      <c r="K13" s="10">
        <f t="shared" si="2"/>
        <v>2.5999999999999943</v>
      </c>
      <c r="L13" s="10">
        <v>89.6</v>
      </c>
      <c r="M13" s="10">
        <f t="shared" si="3"/>
        <v>-0.40000000000000568</v>
      </c>
      <c r="N13" s="10">
        <f t="shared" si="4"/>
        <v>-11.099999999999994</v>
      </c>
      <c r="O13" s="10">
        <f t="shared" si="5"/>
        <v>3</v>
      </c>
      <c r="P13" s="10">
        <f t="shared" si="7"/>
        <v>14.099999999999994</v>
      </c>
      <c r="Q13" s="23">
        <f t="shared" si="6"/>
        <v>14.049999999999997</v>
      </c>
      <c r="R13" s="159"/>
      <c r="S13" s="13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x14ac:dyDescent="0.25">
      <c r="A14" s="181" t="s">
        <v>64</v>
      </c>
      <c r="B14" s="181">
        <v>1</v>
      </c>
      <c r="C14" s="181">
        <v>5.5</v>
      </c>
      <c r="D14" s="12">
        <v>1</v>
      </c>
      <c r="E14" s="10">
        <v>90.8</v>
      </c>
      <c r="F14" s="10">
        <f t="shared" si="0"/>
        <v>0.79999999999999716</v>
      </c>
      <c r="G14" s="10">
        <v>85.6</v>
      </c>
      <c r="H14" s="10">
        <f t="shared" si="1"/>
        <v>-4.4000000000000057</v>
      </c>
      <c r="I14" s="14">
        <v>13</v>
      </c>
      <c r="J14" s="10">
        <v>92.2</v>
      </c>
      <c r="K14" s="10">
        <f t="shared" si="2"/>
        <v>2.2000000000000028</v>
      </c>
      <c r="L14" s="10">
        <v>82.3</v>
      </c>
      <c r="M14" s="10">
        <f t="shared" si="3"/>
        <v>-7.7000000000000028</v>
      </c>
      <c r="N14" s="10">
        <f t="shared" si="4"/>
        <v>5.2000000000000028</v>
      </c>
      <c r="O14" s="10">
        <f t="shared" si="5"/>
        <v>9.9000000000000057</v>
      </c>
      <c r="P14" s="10">
        <f t="shared" si="7"/>
        <v>4.7000000000000028</v>
      </c>
      <c r="Q14" s="23">
        <f t="shared" si="6"/>
        <v>8.8500000000000014</v>
      </c>
      <c r="R14" s="150">
        <f>AVERAGE(Q14,Q15,Q16)</f>
        <v>8.4833333333333325</v>
      </c>
      <c r="S14" s="181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x14ac:dyDescent="0.25">
      <c r="A15" s="131"/>
      <c r="B15" s="131"/>
      <c r="C15" s="131"/>
      <c r="D15" s="12">
        <v>2</v>
      </c>
      <c r="E15" s="10">
        <v>90.2</v>
      </c>
      <c r="F15" s="10">
        <f t="shared" si="0"/>
        <v>0.20000000000000284</v>
      </c>
      <c r="G15" s="10">
        <v>85.6</v>
      </c>
      <c r="H15" s="10">
        <f t="shared" si="1"/>
        <v>-4.4000000000000057</v>
      </c>
      <c r="I15" s="14">
        <v>12</v>
      </c>
      <c r="J15" s="10">
        <v>92.4</v>
      </c>
      <c r="K15" s="10">
        <f t="shared" si="2"/>
        <v>2.4000000000000057</v>
      </c>
      <c r="L15" s="10">
        <v>83</v>
      </c>
      <c r="M15" s="10">
        <f t="shared" si="3"/>
        <v>-7</v>
      </c>
      <c r="N15" s="10">
        <f t="shared" si="4"/>
        <v>4.6000000000000085</v>
      </c>
      <c r="O15" s="10">
        <f t="shared" si="5"/>
        <v>9.4000000000000057</v>
      </c>
      <c r="P15" s="10">
        <f t="shared" si="7"/>
        <v>4.7999999999999972</v>
      </c>
      <c r="Q15" s="23">
        <f t="shared" si="6"/>
        <v>8.3999999999999986</v>
      </c>
      <c r="R15" s="131"/>
      <c r="S15" s="131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5">
      <c r="A16" s="131"/>
      <c r="B16" s="132"/>
      <c r="C16" s="132"/>
      <c r="D16" s="12">
        <v>3</v>
      </c>
      <c r="E16" s="10">
        <v>90.2</v>
      </c>
      <c r="F16" s="10">
        <f t="shared" si="0"/>
        <v>0.20000000000000284</v>
      </c>
      <c r="G16" s="10">
        <v>85.7</v>
      </c>
      <c r="H16" s="10">
        <f t="shared" si="1"/>
        <v>-4.2999999999999972</v>
      </c>
      <c r="I16" s="14">
        <v>12</v>
      </c>
      <c r="J16" s="10">
        <v>92.1</v>
      </c>
      <c r="K16" s="10">
        <f t="shared" si="2"/>
        <v>2.0999999999999943</v>
      </c>
      <c r="L16" s="10">
        <v>83.2</v>
      </c>
      <c r="M16" s="10">
        <f t="shared" si="3"/>
        <v>-6.7999999999999972</v>
      </c>
      <c r="N16" s="10">
        <f t="shared" si="4"/>
        <v>4.5</v>
      </c>
      <c r="O16" s="10">
        <f t="shared" si="5"/>
        <v>8.8999999999999915</v>
      </c>
      <c r="P16" s="10">
        <f t="shared" si="7"/>
        <v>4.3999999999999915</v>
      </c>
      <c r="Q16" s="23">
        <f t="shared" si="6"/>
        <v>8.1999999999999957</v>
      </c>
      <c r="R16" s="159"/>
      <c r="S16" s="131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x14ac:dyDescent="0.25">
      <c r="A17" s="131"/>
      <c r="B17" s="181">
        <v>2</v>
      </c>
      <c r="C17" s="181">
        <v>5</v>
      </c>
      <c r="D17" s="12">
        <v>1</v>
      </c>
      <c r="E17" s="10">
        <v>92.5</v>
      </c>
      <c r="F17" s="10">
        <f t="shared" si="0"/>
        <v>2.5</v>
      </c>
      <c r="G17" s="10">
        <v>86.5</v>
      </c>
      <c r="H17" s="10">
        <f t="shared" si="1"/>
        <v>-3.5</v>
      </c>
      <c r="I17" s="14">
        <v>11</v>
      </c>
      <c r="J17" s="10">
        <v>95.3</v>
      </c>
      <c r="K17" s="10">
        <f t="shared" si="2"/>
        <v>5.2999999999999972</v>
      </c>
      <c r="L17" s="10">
        <v>83.7</v>
      </c>
      <c r="M17" s="10">
        <f t="shared" si="3"/>
        <v>-6.2999999999999972</v>
      </c>
      <c r="N17" s="10">
        <f t="shared" si="4"/>
        <v>6</v>
      </c>
      <c r="O17" s="10">
        <f t="shared" si="5"/>
        <v>11.599999999999994</v>
      </c>
      <c r="P17" s="10">
        <f t="shared" si="7"/>
        <v>5.5999999999999943</v>
      </c>
      <c r="Q17" s="23">
        <f t="shared" si="6"/>
        <v>8.2999999999999972</v>
      </c>
      <c r="R17" s="150">
        <f>AVERAGE(Q17,Q18,Q19)</f>
        <v>7.5666666666666655</v>
      </c>
      <c r="S17" s="131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x14ac:dyDescent="0.25">
      <c r="A18" s="131"/>
      <c r="B18" s="131"/>
      <c r="C18" s="131"/>
      <c r="D18" s="12">
        <v>2</v>
      </c>
      <c r="E18" s="10">
        <v>93</v>
      </c>
      <c r="F18" s="10">
        <f t="shared" si="0"/>
        <v>3</v>
      </c>
      <c r="G18" s="10">
        <v>86.4</v>
      </c>
      <c r="H18" s="10">
        <f t="shared" si="1"/>
        <v>-3.5999999999999943</v>
      </c>
      <c r="I18" s="14">
        <v>10</v>
      </c>
      <c r="J18" s="10">
        <v>95</v>
      </c>
      <c r="K18" s="10">
        <f t="shared" si="2"/>
        <v>5</v>
      </c>
      <c r="L18" s="10">
        <v>84.3</v>
      </c>
      <c r="M18" s="10">
        <f t="shared" si="3"/>
        <v>-5.7000000000000028</v>
      </c>
      <c r="N18" s="10">
        <f t="shared" si="4"/>
        <v>6.5999999999999943</v>
      </c>
      <c r="O18" s="10">
        <f t="shared" si="5"/>
        <v>10.700000000000003</v>
      </c>
      <c r="P18" s="10">
        <f t="shared" si="7"/>
        <v>4.1000000000000085</v>
      </c>
      <c r="Q18" s="23">
        <f t="shared" si="6"/>
        <v>7.0500000000000043</v>
      </c>
      <c r="R18" s="131"/>
      <c r="S18" s="131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x14ac:dyDescent="0.25">
      <c r="A19" s="132"/>
      <c r="B19" s="132"/>
      <c r="C19" s="132"/>
      <c r="D19" s="12">
        <v>3</v>
      </c>
      <c r="E19" s="10">
        <v>92.8</v>
      </c>
      <c r="F19" s="10">
        <f t="shared" si="0"/>
        <v>2.7999999999999972</v>
      </c>
      <c r="G19" s="10">
        <v>86.3</v>
      </c>
      <c r="H19" s="10">
        <f t="shared" si="1"/>
        <v>-3.7000000000000028</v>
      </c>
      <c r="I19" s="14">
        <v>10</v>
      </c>
      <c r="J19" s="10">
        <v>95.1</v>
      </c>
      <c r="K19" s="10">
        <f t="shared" si="2"/>
        <v>5.0999999999999943</v>
      </c>
      <c r="L19" s="10">
        <v>83.9</v>
      </c>
      <c r="M19" s="10">
        <f t="shared" si="3"/>
        <v>-6.0999999999999943</v>
      </c>
      <c r="N19" s="10">
        <f t="shared" si="4"/>
        <v>6.5</v>
      </c>
      <c r="O19" s="10">
        <f t="shared" si="5"/>
        <v>11.199999999999989</v>
      </c>
      <c r="P19" s="10">
        <f t="shared" si="7"/>
        <v>4.6999999999999886</v>
      </c>
      <c r="Q19" s="23">
        <f t="shared" si="6"/>
        <v>7.3499999999999943</v>
      </c>
      <c r="R19" s="132"/>
      <c r="S19" s="132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x14ac:dyDescent="0.25">
      <c r="A20" s="133" t="s">
        <v>57</v>
      </c>
      <c r="B20" s="133">
        <v>1</v>
      </c>
      <c r="C20" s="133">
        <v>6</v>
      </c>
      <c r="D20" s="12">
        <v>1</v>
      </c>
      <c r="E20" s="10">
        <v>91.6</v>
      </c>
      <c r="F20" s="10">
        <f t="shared" si="0"/>
        <v>1.5999999999999943</v>
      </c>
      <c r="G20" s="10">
        <v>90.7</v>
      </c>
      <c r="H20" s="10">
        <f t="shared" si="1"/>
        <v>0.70000000000000284</v>
      </c>
      <c r="I20" s="14">
        <v>5</v>
      </c>
      <c r="J20" s="10">
        <v>93.2</v>
      </c>
      <c r="K20" s="10">
        <f t="shared" si="2"/>
        <v>3.2000000000000028</v>
      </c>
      <c r="L20" s="10">
        <v>91.1</v>
      </c>
      <c r="M20" s="10">
        <f t="shared" si="3"/>
        <v>1.0999999999999943</v>
      </c>
      <c r="N20" s="10">
        <f t="shared" si="4"/>
        <v>0.89999999999999147</v>
      </c>
      <c r="O20" s="10">
        <f t="shared" si="5"/>
        <v>2.1000000000000085</v>
      </c>
      <c r="P20" s="10">
        <f t="shared" si="7"/>
        <v>1.2000000000000171</v>
      </c>
      <c r="Q20" s="23">
        <f t="shared" si="6"/>
        <v>3.1000000000000085</v>
      </c>
      <c r="R20" s="155">
        <f>AVERAGE(Q20,Q21,Q22)</f>
        <v>3.0166666666666706</v>
      </c>
      <c r="S20" s="180" t="s">
        <v>66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5.75" customHeight="1" x14ac:dyDescent="0.25">
      <c r="A21" s="131"/>
      <c r="B21" s="131"/>
      <c r="C21" s="131"/>
      <c r="D21" s="12">
        <v>2</v>
      </c>
      <c r="E21" s="10">
        <v>91.8</v>
      </c>
      <c r="F21" s="10">
        <f t="shared" si="0"/>
        <v>1.7999999999999972</v>
      </c>
      <c r="G21" s="10">
        <v>90.3</v>
      </c>
      <c r="H21" s="10">
        <f t="shared" si="1"/>
        <v>0.29999999999999716</v>
      </c>
      <c r="I21" s="14">
        <v>7</v>
      </c>
      <c r="J21" s="10">
        <v>92.3</v>
      </c>
      <c r="K21" s="10">
        <f t="shared" si="2"/>
        <v>2.2999999999999972</v>
      </c>
      <c r="L21" s="10">
        <v>91.4</v>
      </c>
      <c r="M21" s="10">
        <f t="shared" si="3"/>
        <v>1.4000000000000057</v>
      </c>
      <c r="N21" s="10">
        <f t="shared" si="4"/>
        <v>1.5</v>
      </c>
      <c r="O21" s="10">
        <f t="shared" si="5"/>
        <v>0.89999999999999147</v>
      </c>
      <c r="P21" s="10">
        <f t="shared" si="7"/>
        <v>-0.60000000000000853</v>
      </c>
      <c r="Q21" s="23">
        <f t="shared" si="6"/>
        <v>3.1999999999999957</v>
      </c>
      <c r="R21" s="131"/>
      <c r="S21" s="131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15.75" customHeight="1" x14ac:dyDescent="0.25">
      <c r="A22" s="131"/>
      <c r="B22" s="132"/>
      <c r="C22" s="132"/>
      <c r="D22" s="12">
        <v>3</v>
      </c>
      <c r="E22" s="10">
        <v>91.5</v>
      </c>
      <c r="F22" s="10">
        <f t="shared" si="0"/>
        <v>1.5</v>
      </c>
      <c r="G22" s="10">
        <v>89.9</v>
      </c>
      <c r="H22" s="10">
        <f t="shared" si="1"/>
        <v>-9.9999999999994316E-2</v>
      </c>
      <c r="I22" s="14">
        <v>5</v>
      </c>
      <c r="J22" s="10">
        <v>92.7</v>
      </c>
      <c r="K22" s="10">
        <f t="shared" si="2"/>
        <v>2.7000000000000028</v>
      </c>
      <c r="L22" s="10">
        <v>90.6</v>
      </c>
      <c r="M22" s="10">
        <f t="shared" si="3"/>
        <v>0.59999999999999432</v>
      </c>
      <c r="N22" s="10">
        <f t="shared" si="4"/>
        <v>1.5999999999999943</v>
      </c>
      <c r="O22" s="10">
        <f t="shared" si="5"/>
        <v>2.1000000000000085</v>
      </c>
      <c r="P22" s="10">
        <f t="shared" si="7"/>
        <v>0.50000000000001421</v>
      </c>
      <c r="Q22" s="23">
        <f t="shared" si="6"/>
        <v>2.7500000000000071</v>
      </c>
      <c r="R22" s="132"/>
      <c r="S22" s="131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5.75" customHeight="1" x14ac:dyDescent="0.25">
      <c r="A23" s="131"/>
      <c r="B23" s="142">
        <v>2</v>
      </c>
      <c r="C23" s="142">
        <v>5.7</v>
      </c>
      <c r="D23" s="12">
        <v>1</v>
      </c>
      <c r="E23" s="10">
        <v>90.3</v>
      </c>
      <c r="F23" s="10">
        <f t="shared" si="0"/>
        <v>0.29999999999999716</v>
      </c>
      <c r="G23" s="10">
        <v>88.5</v>
      </c>
      <c r="H23" s="10">
        <f t="shared" si="1"/>
        <v>-1.5</v>
      </c>
      <c r="I23" s="14">
        <v>2</v>
      </c>
      <c r="J23" s="10">
        <v>91.6</v>
      </c>
      <c r="K23" s="10">
        <f t="shared" si="2"/>
        <v>1.5999999999999943</v>
      </c>
      <c r="L23" s="10">
        <v>89.5</v>
      </c>
      <c r="M23" s="10">
        <f t="shared" si="3"/>
        <v>-0.5</v>
      </c>
      <c r="N23" s="10">
        <f t="shared" si="4"/>
        <v>1.7999999999999972</v>
      </c>
      <c r="O23" s="10">
        <f t="shared" si="5"/>
        <v>2.0999999999999943</v>
      </c>
      <c r="P23" s="10">
        <f t="shared" si="7"/>
        <v>0.29999999999999716</v>
      </c>
      <c r="Q23" s="23">
        <f t="shared" si="6"/>
        <v>1.1499999999999986</v>
      </c>
      <c r="R23" s="150">
        <f>AVERAGE(Q23,Q24,Q25)</f>
        <v>1.31666666666667</v>
      </c>
      <c r="S23" s="131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15.75" customHeight="1" x14ac:dyDescent="0.25">
      <c r="A24" s="131"/>
      <c r="B24" s="131"/>
      <c r="C24" s="131"/>
      <c r="D24" s="12">
        <v>2</v>
      </c>
      <c r="E24" s="10">
        <v>90.8</v>
      </c>
      <c r="F24" s="10">
        <f t="shared" si="0"/>
        <v>0.79999999999999716</v>
      </c>
      <c r="G24" s="10">
        <v>89.9</v>
      </c>
      <c r="H24" s="10">
        <f t="shared" si="1"/>
        <v>-9.9999999999994316E-2</v>
      </c>
      <c r="I24" s="14">
        <v>3</v>
      </c>
      <c r="J24" s="10">
        <v>91.3</v>
      </c>
      <c r="K24" s="10">
        <f t="shared" si="2"/>
        <v>1.2999999999999972</v>
      </c>
      <c r="L24" s="10">
        <v>89.8</v>
      </c>
      <c r="M24" s="10">
        <f t="shared" si="3"/>
        <v>-0.20000000000000284</v>
      </c>
      <c r="N24" s="10">
        <f t="shared" si="4"/>
        <v>0.89999999999999147</v>
      </c>
      <c r="O24" s="10">
        <f t="shared" si="5"/>
        <v>1.5</v>
      </c>
      <c r="P24" s="10">
        <f t="shared" si="7"/>
        <v>0.60000000000000853</v>
      </c>
      <c r="Q24" s="23">
        <f t="shared" si="6"/>
        <v>1.8000000000000043</v>
      </c>
      <c r="R24" s="131"/>
      <c r="S24" s="131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15.75" customHeight="1" x14ac:dyDescent="0.25">
      <c r="A25" s="132"/>
      <c r="B25" s="132"/>
      <c r="C25" s="132"/>
      <c r="D25" s="12">
        <v>3</v>
      </c>
      <c r="E25" s="10">
        <v>90.6</v>
      </c>
      <c r="F25" s="10">
        <f t="shared" si="0"/>
        <v>0.59999999999999432</v>
      </c>
      <c r="G25" s="10">
        <v>88.4</v>
      </c>
      <c r="H25" s="10">
        <f t="shared" si="1"/>
        <v>-1.5999999999999943</v>
      </c>
      <c r="I25" s="14">
        <v>3</v>
      </c>
      <c r="J25" s="10">
        <v>91</v>
      </c>
      <c r="K25" s="10">
        <f t="shared" si="2"/>
        <v>1</v>
      </c>
      <c r="L25" s="10">
        <v>89.8</v>
      </c>
      <c r="M25" s="10">
        <f t="shared" si="3"/>
        <v>-0.20000000000000284</v>
      </c>
      <c r="N25" s="10">
        <f t="shared" si="4"/>
        <v>2.1999999999999886</v>
      </c>
      <c r="O25" s="10">
        <f t="shared" si="5"/>
        <v>1.2000000000000028</v>
      </c>
      <c r="P25" s="10">
        <f t="shared" si="7"/>
        <v>-0.99999999999998579</v>
      </c>
      <c r="Q25" s="23">
        <f t="shared" si="6"/>
        <v>1.0000000000000071</v>
      </c>
      <c r="R25" s="132"/>
      <c r="S25" s="132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15.75" customHeight="1" x14ac:dyDescent="0.25">
      <c r="A26" s="188" t="s">
        <v>55</v>
      </c>
      <c r="B26" s="142">
        <v>1</v>
      </c>
      <c r="C26" s="142">
        <v>5.3</v>
      </c>
      <c r="D26" s="12">
        <v>1</v>
      </c>
      <c r="E26" s="10">
        <v>91.1</v>
      </c>
      <c r="F26" s="10">
        <f t="shared" si="0"/>
        <v>1.0999999999999943</v>
      </c>
      <c r="G26" s="10">
        <v>89.2</v>
      </c>
      <c r="H26" s="10">
        <f t="shared" si="1"/>
        <v>-0.79999999999999716</v>
      </c>
      <c r="I26" s="14">
        <v>19</v>
      </c>
      <c r="J26" s="10">
        <v>100.6</v>
      </c>
      <c r="K26" s="10">
        <f t="shared" si="2"/>
        <v>10.599999999999994</v>
      </c>
      <c r="L26" s="10">
        <v>83.1</v>
      </c>
      <c r="M26" s="10">
        <f t="shared" si="3"/>
        <v>-6.9000000000000057</v>
      </c>
      <c r="N26" s="10">
        <f t="shared" si="4"/>
        <v>1.8999999999999915</v>
      </c>
      <c r="O26" s="10">
        <f t="shared" si="5"/>
        <v>17.5</v>
      </c>
      <c r="P26" s="10">
        <f t="shared" si="7"/>
        <v>15.600000000000009</v>
      </c>
      <c r="Q26" s="23">
        <f t="shared" si="6"/>
        <v>17.300000000000004</v>
      </c>
      <c r="R26" s="150">
        <f>AVERAGE(Q26,Q27,Q28)</f>
        <v>16.75</v>
      </c>
      <c r="S26" s="160" t="s">
        <v>67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15.75" customHeight="1" x14ac:dyDescent="0.25">
      <c r="A27" s="141"/>
      <c r="B27" s="131"/>
      <c r="C27" s="131"/>
      <c r="D27" s="12">
        <v>2</v>
      </c>
      <c r="E27" s="10">
        <v>91.2</v>
      </c>
      <c r="F27" s="10">
        <f t="shared" si="0"/>
        <v>1.2000000000000028</v>
      </c>
      <c r="G27" s="10">
        <v>89.2</v>
      </c>
      <c r="H27" s="10">
        <f t="shared" si="1"/>
        <v>-0.79999999999999716</v>
      </c>
      <c r="I27" s="14">
        <v>18</v>
      </c>
      <c r="J27" s="10">
        <v>100.8</v>
      </c>
      <c r="K27" s="10">
        <f t="shared" si="2"/>
        <v>10.799999999999997</v>
      </c>
      <c r="L27" s="10">
        <v>82.9</v>
      </c>
      <c r="M27" s="10">
        <f t="shared" si="3"/>
        <v>-7.0999999999999943</v>
      </c>
      <c r="N27" s="10">
        <f t="shared" si="4"/>
        <v>2</v>
      </c>
      <c r="O27" s="10">
        <f t="shared" si="5"/>
        <v>17.899999999999991</v>
      </c>
      <c r="P27" s="10">
        <f t="shared" si="7"/>
        <v>15.899999999999991</v>
      </c>
      <c r="Q27" s="23">
        <f t="shared" si="6"/>
        <v>16.949999999999996</v>
      </c>
      <c r="R27" s="131"/>
      <c r="S27" s="131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15.75" customHeight="1" x14ac:dyDescent="0.25">
      <c r="A28" s="141"/>
      <c r="B28" s="132"/>
      <c r="C28" s="132"/>
      <c r="D28" s="12">
        <v>3</v>
      </c>
      <c r="E28" s="10">
        <v>92</v>
      </c>
      <c r="F28" s="10">
        <f t="shared" si="0"/>
        <v>2</v>
      </c>
      <c r="G28" s="10">
        <v>88.7</v>
      </c>
      <c r="H28" s="10">
        <f t="shared" si="1"/>
        <v>-1.2999999999999972</v>
      </c>
      <c r="I28" s="14">
        <v>18</v>
      </c>
      <c r="J28" s="10">
        <v>100.5</v>
      </c>
      <c r="K28" s="10">
        <f t="shared" si="2"/>
        <v>10.5</v>
      </c>
      <c r="L28" s="10">
        <v>83.2</v>
      </c>
      <c r="M28" s="10">
        <f t="shared" si="3"/>
        <v>-6.7999999999999972</v>
      </c>
      <c r="N28" s="10">
        <f t="shared" si="4"/>
        <v>3.2999999999999972</v>
      </c>
      <c r="O28" s="10">
        <f t="shared" si="5"/>
        <v>17.299999999999997</v>
      </c>
      <c r="P28" s="10">
        <f t="shared" si="7"/>
        <v>14</v>
      </c>
      <c r="Q28" s="23">
        <f t="shared" si="6"/>
        <v>16</v>
      </c>
      <c r="R28" s="132"/>
      <c r="S28" s="131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15.75" customHeight="1" x14ac:dyDescent="0.25">
      <c r="A29" s="141"/>
      <c r="B29" s="142">
        <v>2</v>
      </c>
      <c r="C29" s="142">
        <v>4.5999999999999996</v>
      </c>
      <c r="D29" s="12">
        <v>1</v>
      </c>
      <c r="E29" s="10">
        <v>91.4</v>
      </c>
      <c r="F29" s="10">
        <f t="shared" si="0"/>
        <v>1.4000000000000057</v>
      </c>
      <c r="G29" s="10">
        <v>90.2</v>
      </c>
      <c r="H29" s="10">
        <f t="shared" si="1"/>
        <v>0.20000000000000284</v>
      </c>
      <c r="I29" s="14">
        <v>16</v>
      </c>
      <c r="J29" s="10">
        <v>105</v>
      </c>
      <c r="K29" s="10">
        <f t="shared" si="2"/>
        <v>15</v>
      </c>
      <c r="L29" s="10">
        <v>87.2</v>
      </c>
      <c r="M29" s="10">
        <f t="shared" si="3"/>
        <v>-2.7999999999999972</v>
      </c>
      <c r="N29" s="10">
        <f t="shared" si="4"/>
        <v>1.2000000000000028</v>
      </c>
      <c r="O29" s="10">
        <f t="shared" si="5"/>
        <v>17.799999999999997</v>
      </c>
      <c r="P29" s="10">
        <f t="shared" si="7"/>
        <v>16.599999999999994</v>
      </c>
      <c r="Q29" s="23">
        <f t="shared" si="6"/>
        <v>16.299999999999997</v>
      </c>
      <c r="R29" s="150">
        <f>AVERAGE(Q29,Q30,Q31)</f>
        <v>16.549999999999997</v>
      </c>
      <c r="S29" s="131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15.75" customHeight="1" x14ac:dyDescent="0.25">
      <c r="A30" s="141"/>
      <c r="B30" s="131"/>
      <c r="C30" s="131"/>
      <c r="D30" s="12">
        <v>2</v>
      </c>
      <c r="E30" s="10">
        <v>91</v>
      </c>
      <c r="F30" s="10">
        <f t="shared" si="0"/>
        <v>1</v>
      </c>
      <c r="G30" s="10">
        <v>90.1</v>
      </c>
      <c r="H30" s="10">
        <f t="shared" si="1"/>
        <v>9.9999999999994316E-2</v>
      </c>
      <c r="I30" s="14">
        <v>17</v>
      </c>
      <c r="J30" s="10">
        <v>105.2</v>
      </c>
      <c r="K30" s="10">
        <f t="shared" si="2"/>
        <v>15.200000000000003</v>
      </c>
      <c r="L30" s="10">
        <v>87.4</v>
      </c>
      <c r="M30" s="10">
        <f t="shared" si="3"/>
        <v>-2.5999999999999943</v>
      </c>
      <c r="N30" s="10">
        <f t="shared" si="4"/>
        <v>0.90000000000000568</v>
      </c>
      <c r="O30" s="10">
        <f t="shared" si="5"/>
        <v>17.799999999999997</v>
      </c>
      <c r="P30" s="10">
        <f t="shared" si="7"/>
        <v>16.899999999999991</v>
      </c>
      <c r="Q30" s="23">
        <f t="shared" si="6"/>
        <v>16.949999999999996</v>
      </c>
      <c r="R30" s="131"/>
      <c r="S30" s="131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15.75" customHeight="1" x14ac:dyDescent="0.25">
      <c r="A31" s="177"/>
      <c r="B31" s="132"/>
      <c r="C31" s="132"/>
      <c r="D31" s="12">
        <v>3</v>
      </c>
      <c r="E31" s="10">
        <v>92.4</v>
      </c>
      <c r="F31" s="10">
        <f t="shared" si="0"/>
        <v>2.4000000000000057</v>
      </c>
      <c r="G31" s="10">
        <v>90.7</v>
      </c>
      <c r="H31" s="10">
        <f t="shared" si="1"/>
        <v>0.70000000000000284</v>
      </c>
      <c r="I31" s="14">
        <v>16</v>
      </c>
      <c r="J31" s="10">
        <v>105.5</v>
      </c>
      <c r="K31" s="10">
        <f t="shared" si="2"/>
        <v>15.5</v>
      </c>
      <c r="L31" s="10">
        <v>87</v>
      </c>
      <c r="M31" s="10">
        <f t="shared" si="3"/>
        <v>-3</v>
      </c>
      <c r="N31" s="10">
        <f t="shared" si="4"/>
        <v>1.7000000000000028</v>
      </c>
      <c r="O31" s="10">
        <f t="shared" si="5"/>
        <v>18.5</v>
      </c>
      <c r="P31" s="10">
        <f t="shared" si="7"/>
        <v>16.799999999999997</v>
      </c>
      <c r="Q31" s="23">
        <f t="shared" si="6"/>
        <v>16.399999999999999</v>
      </c>
      <c r="R31" s="132"/>
      <c r="S31" s="132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15.75" customHeight="1" x14ac:dyDescent="0.25">
      <c r="A32" s="149" t="s">
        <v>30</v>
      </c>
      <c r="B32" s="133">
        <v>1</v>
      </c>
      <c r="C32" s="133">
        <v>5.5</v>
      </c>
      <c r="D32" s="7">
        <v>1</v>
      </c>
      <c r="E32" s="10">
        <v>84.7</v>
      </c>
      <c r="F32" s="10">
        <f t="shared" si="0"/>
        <v>-5.2999999999999972</v>
      </c>
      <c r="G32" s="10">
        <v>83.5</v>
      </c>
      <c r="H32" s="10">
        <f t="shared" si="1"/>
        <v>-6.5</v>
      </c>
      <c r="I32" s="14">
        <v>5</v>
      </c>
      <c r="J32" s="10">
        <v>82.7</v>
      </c>
      <c r="K32" s="10">
        <f t="shared" si="2"/>
        <v>-7.2999999999999972</v>
      </c>
      <c r="L32" s="10">
        <v>82</v>
      </c>
      <c r="M32" s="10">
        <f t="shared" si="3"/>
        <v>-8</v>
      </c>
      <c r="N32" s="10">
        <f t="shared" si="4"/>
        <v>1.2000000000000028</v>
      </c>
      <c r="O32" s="10">
        <f t="shared" si="5"/>
        <v>0.70000000000000284</v>
      </c>
      <c r="P32" s="10">
        <f t="shared" si="7"/>
        <v>-0.5</v>
      </c>
      <c r="Q32" s="10">
        <f t="shared" si="6"/>
        <v>2.25</v>
      </c>
      <c r="R32" s="178">
        <f>AVERAGE(Q32,Q33,Q34)</f>
        <v>2.1833333333333322</v>
      </c>
      <c r="S32" s="130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15.75" customHeight="1" x14ac:dyDescent="0.25">
      <c r="A33" s="131"/>
      <c r="B33" s="131"/>
      <c r="C33" s="131"/>
      <c r="D33" s="7">
        <v>2</v>
      </c>
      <c r="E33" s="10">
        <v>84.3</v>
      </c>
      <c r="F33" s="10">
        <f t="shared" si="0"/>
        <v>-5.7000000000000028</v>
      </c>
      <c r="G33" s="10">
        <v>83</v>
      </c>
      <c r="H33" s="10">
        <f t="shared" si="1"/>
        <v>-7</v>
      </c>
      <c r="I33" s="14">
        <v>4</v>
      </c>
      <c r="J33" s="10">
        <v>82.9</v>
      </c>
      <c r="K33" s="10">
        <f t="shared" si="2"/>
        <v>-7.0999999999999943</v>
      </c>
      <c r="L33" s="10">
        <v>81.5</v>
      </c>
      <c r="M33" s="10">
        <f t="shared" si="3"/>
        <v>-8.5</v>
      </c>
      <c r="N33" s="10">
        <f t="shared" si="4"/>
        <v>1.2999999999999972</v>
      </c>
      <c r="O33" s="10">
        <f t="shared" si="5"/>
        <v>1.4000000000000057</v>
      </c>
      <c r="P33" s="10">
        <f t="shared" si="7"/>
        <v>0.10000000000000853</v>
      </c>
      <c r="Q33" s="10">
        <f t="shared" si="6"/>
        <v>2.0500000000000043</v>
      </c>
      <c r="R33" s="145"/>
      <c r="S33" s="131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15.75" customHeight="1" x14ac:dyDescent="0.25">
      <c r="A34" s="131"/>
      <c r="B34" s="132"/>
      <c r="C34" s="132"/>
      <c r="D34" s="7">
        <v>3</v>
      </c>
      <c r="E34" s="10">
        <v>84.4</v>
      </c>
      <c r="F34" s="10">
        <f t="shared" si="0"/>
        <v>-5.5999999999999943</v>
      </c>
      <c r="G34" s="10">
        <v>82.5</v>
      </c>
      <c r="H34" s="10">
        <f t="shared" si="1"/>
        <v>-7.5</v>
      </c>
      <c r="I34" s="14">
        <v>5</v>
      </c>
      <c r="J34" s="10">
        <v>83.3</v>
      </c>
      <c r="K34" s="10">
        <f t="shared" si="2"/>
        <v>-6.7000000000000028</v>
      </c>
      <c r="L34" s="10">
        <v>81.900000000000006</v>
      </c>
      <c r="M34" s="10">
        <f t="shared" si="3"/>
        <v>-8.0999999999999943</v>
      </c>
      <c r="N34" s="10">
        <f t="shared" si="4"/>
        <v>1.9000000000000057</v>
      </c>
      <c r="O34" s="10">
        <f t="shared" si="5"/>
        <v>1.3999999999999915</v>
      </c>
      <c r="P34" s="10">
        <f t="shared" si="7"/>
        <v>-0.50000000000001421</v>
      </c>
      <c r="Q34" s="10">
        <f t="shared" si="6"/>
        <v>2.2499999999999929</v>
      </c>
      <c r="R34" s="157"/>
      <c r="S34" s="13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5.75" customHeight="1" x14ac:dyDescent="0.25">
      <c r="A35" s="131"/>
      <c r="B35" s="142">
        <v>2</v>
      </c>
      <c r="C35" s="142">
        <v>6.4</v>
      </c>
      <c r="D35" s="12">
        <v>1</v>
      </c>
      <c r="E35" s="35"/>
      <c r="F35" s="35">
        <v>-1.1000000000000001</v>
      </c>
      <c r="G35" s="35"/>
      <c r="H35" s="35">
        <v>-2</v>
      </c>
      <c r="I35" s="36">
        <v>5</v>
      </c>
      <c r="J35" s="35"/>
      <c r="K35" s="35">
        <v>-2.5</v>
      </c>
      <c r="L35" s="35"/>
      <c r="M35" s="35">
        <v>-2.5</v>
      </c>
      <c r="N35" s="10">
        <f t="shared" si="4"/>
        <v>0.89999999999999991</v>
      </c>
      <c r="O35" s="10">
        <f t="shared" si="5"/>
        <v>0</v>
      </c>
      <c r="P35" s="10">
        <f t="shared" si="7"/>
        <v>-0.89999999999999991</v>
      </c>
      <c r="Q35" s="23">
        <f t="shared" si="6"/>
        <v>2.0499999999999998</v>
      </c>
      <c r="R35" s="186">
        <f>AVERAGE(Q35,Q36,Q37)</f>
        <v>2.2166666666666663</v>
      </c>
      <c r="S35" s="162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15.75" customHeight="1" x14ac:dyDescent="0.25">
      <c r="A36" s="131"/>
      <c r="B36" s="131"/>
      <c r="C36" s="131"/>
      <c r="D36" s="37">
        <v>2</v>
      </c>
      <c r="E36" s="38"/>
      <c r="F36" s="38">
        <v>-3.3</v>
      </c>
      <c r="G36" s="38"/>
      <c r="H36" s="38">
        <v>-1.5</v>
      </c>
      <c r="I36" s="39">
        <v>4</v>
      </c>
      <c r="J36" s="38"/>
      <c r="K36" s="38">
        <v>-3.5</v>
      </c>
      <c r="L36" s="38"/>
      <c r="M36" s="38">
        <v>-2.5</v>
      </c>
      <c r="N36" s="10">
        <f t="shared" si="4"/>
        <v>-1.7999999999999998</v>
      </c>
      <c r="O36" s="10">
        <f t="shared" si="5"/>
        <v>-1</v>
      </c>
      <c r="P36" s="10">
        <f t="shared" si="7"/>
        <v>0.79999999999999982</v>
      </c>
      <c r="Q36" s="23">
        <f t="shared" si="6"/>
        <v>2.4</v>
      </c>
      <c r="R36" s="175"/>
      <c r="S36" s="162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15.75" customHeight="1" x14ac:dyDescent="0.25">
      <c r="A37" s="132"/>
      <c r="B37" s="159"/>
      <c r="C37" s="132"/>
      <c r="D37" s="37">
        <v>3</v>
      </c>
      <c r="E37" s="38"/>
      <c r="F37" s="38">
        <v>-2.5</v>
      </c>
      <c r="G37" s="38"/>
      <c r="H37" s="38">
        <v>-2.2000000000000002</v>
      </c>
      <c r="I37" s="39">
        <v>4</v>
      </c>
      <c r="J37" s="38"/>
      <c r="K37" s="38">
        <v>-2.6</v>
      </c>
      <c r="L37" s="38"/>
      <c r="M37" s="38">
        <v>-2.7</v>
      </c>
      <c r="N37" s="10">
        <f t="shared" si="4"/>
        <v>-0.29999999999999982</v>
      </c>
      <c r="O37" s="10">
        <f t="shared" si="5"/>
        <v>0.10000000000000009</v>
      </c>
      <c r="P37" s="10">
        <f t="shared" si="7"/>
        <v>0.39999999999999991</v>
      </c>
      <c r="Q37" s="23">
        <f t="shared" si="6"/>
        <v>2.2000000000000002</v>
      </c>
      <c r="R37" s="175"/>
      <c r="S37" s="162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15.75" customHeight="1" x14ac:dyDescent="0.25">
      <c r="A38" s="142" t="s">
        <v>51</v>
      </c>
      <c r="B38" s="142">
        <v>1</v>
      </c>
      <c r="C38" s="142">
        <v>4</v>
      </c>
      <c r="D38" s="12">
        <v>1</v>
      </c>
      <c r="E38" s="10">
        <v>91.1</v>
      </c>
      <c r="F38" s="10">
        <f t="shared" ref="F38:F58" si="8">(E38-90)</f>
        <v>1.0999999999999943</v>
      </c>
      <c r="G38" s="10">
        <v>87.2</v>
      </c>
      <c r="H38" s="10">
        <f t="shared" ref="H38:H58" si="9">(G38-90)</f>
        <v>-2.7999999999999972</v>
      </c>
      <c r="I38" s="14">
        <v>4</v>
      </c>
      <c r="J38" s="10">
        <v>93.6</v>
      </c>
      <c r="K38" s="10">
        <f t="shared" ref="K38:K58" si="10">(J38-90)</f>
        <v>3.5999999999999943</v>
      </c>
      <c r="L38" s="10">
        <v>81.900000000000006</v>
      </c>
      <c r="M38" s="10">
        <f t="shared" ref="M38:M58" si="11">(L38-90)</f>
        <v>-8.0999999999999943</v>
      </c>
      <c r="N38" s="10">
        <f t="shared" si="4"/>
        <v>3.8999999999999915</v>
      </c>
      <c r="O38" s="10">
        <f t="shared" si="5"/>
        <v>11.699999999999989</v>
      </c>
      <c r="P38" s="10">
        <f t="shared" si="7"/>
        <v>7.7999999999999972</v>
      </c>
      <c r="Q38" s="23">
        <f t="shared" si="6"/>
        <v>5.8999999999999986</v>
      </c>
      <c r="R38" s="178">
        <f>AVERAGE(Q38,Q39,Q40)</f>
        <v>5.18333333333333</v>
      </c>
      <c r="S38" s="17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15.75" customHeight="1" x14ac:dyDescent="0.25">
      <c r="A39" s="131"/>
      <c r="B39" s="131"/>
      <c r="C39" s="131"/>
      <c r="D39" s="12">
        <v>2</v>
      </c>
      <c r="E39" s="10">
        <v>91.5</v>
      </c>
      <c r="F39" s="10">
        <f t="shared" si="8"/>
        <v>1.5</v>
      </c>
      <c r="G39" s="10">
        <v>86</v>
      </c>
      <c r="H39" s="10">
        <f t="shared" si="9"/>
        <v>-4</v>
      </c>
      <c r="I39" s="14">
        <v>4</v>
      </c>
      <c r="J39" s="10">
        <v>93.3</v>
      </c>
      <c r="K39" s="10">
        <f t="shared" si="10"/>
        <v>3.2999999999999972</v>
      </c>
      <c r="L39" s="10">
        <v>81.900000000000006</v>
      </c>
      <c r="M39" s="10">
        <f t="shared" si="11"/>
        <v>-8.0999999999999943</v>
      </c>
      <c r="N39" s="10">
        <f t="shared" si="4"/>
        <v>5.5</v>
      </c>
      <c r="O39" s="10">
        <f t="shared" si="5"/>
        <v>11.399999999999991</v>
      </c>
      <c r="P39" s="10">
        <f t="shared" si="7"/>
        <v>5.8999999999999915</v>
      </c>
      <c r="Q39" s="23">
        <f t="shared" si="6"/>
        <v>4.9499999999999957</v>
      </c>
      <c r="R39" s="145"/>
      <c r="S39" s="175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15.75" customHeight="1" x14ac:dyDescent="0.25">
      <c r="A40" s="131"/>
      <c r="B40" s="132"/>
      <c r="C40" s="132"/>
      <c r="D40" s="12">
        <v>3</v>
      </c>
      <c r="E40" s="10">
        <v>91.9</v>
      </c>
      <c r="F40" s="10">
        <f t="shared" si="8"/>
        <v>1.9000000000000057</v>
      </c>
      <c r="G40" s="10">
        <v>86.2</v>
      </c>
      <c r="H40" s="10">
        <f t="shared" si="9"/>
        <v>-3.7999999999999972</v>
      </c>
      <c r="I40" s="14">
        <v>3</v>
      </c>
      <c r="J40" s="10">
        <v>93.8</v>
      </c>
      <c r="K40" s="10">
        <f t="shared" si="10"/>
        <v>3.7999999999999972</v>
      </c>
      <c r="L40" s="10">
        <v>81.7</v>
      </c>
      <c r="M40" s="10">
        <f t="shared" si="11"/>
        <v>-8.2999999999999972</v>
      </c>
      <c r="N40" s="10">
        <f t="shared" si="4"/>
        <v>5.7000000000000028</v>
      </c>
      <c r="O40" s="10">
        <f t="shared" si="5"/>
        <v>12.099999999999994</v>
      </c>
      <c r="P40" s="10">
        <f t="shared" si="7"/>
        <v>6.3999999999999915</v>
      </c>
      <c r="Q40" s="23">
        <f t="shared" si="6"/>
        <v>4.6999999999999957</v>
      </c>
      <c r="R40" s="148"/>
      <c r="S40" s="175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15.75" customHeight="1" x14ac:dyDescent="0.25">
      <c r="A41" s="131"/>
      <c r="B41" s="142">
        <v>2</v>
      </c>
      <c r="C41" s="133">
        <v>4.5</v>
      </c>
      <c r="D41" s="7">
        <v>1</v>
      </c>
      <c r="E41" s="10">
        <v>90.2</v>
      </c>
      <c r="F41" s="10">
        <f t="shared" si="8"/>
        <v>0.20000000000000284</v>
      </c>
      <c r="G41" s="10">
        <v>89.3</v>
      </c>
      <c r="H41" s="10">
        <f t="shared" si="9"/>
        <v>-0.70000000000000284</v>
      </c>
      <c r="I41" s="14">
        <v>6</v>
      </c>
      <c r="J41" s="10">
        <v>92.3</v>
      </c>
      <c r="K41" s="10">
        <f t="shared" si="10"/>
        <v>2.2999999999999972</v>
      </c>
      <c r="L41" s="10">
        <v>83.2</v>
      </c>
      <c r="M41" s="10">
        <f t="shared" si="11"/>
        <v>-6.7999999999999972</v>
      </c>
      <c r="N41" s="10">
        <f t="shared" si="4"/>
        <v>0.90000000000000568</v>
      </c>
      <c r="O41" s="10">
        <f t="shared" si="5"/>
        <v>9.0999999999999943</v>
      </c>
      <c r="P41" s="10">
        <f t="shared" si="7"/>
        <v>8.1999999999999886</v>
      </c>
      <c r="Q41" s="10">
        <f t="shared" si="6"/>
        <v>7.0999999999999943</v>
      </c>
      <c r="R41" s="167">
        <f>AVERAGE(Q41,Q42,Q43)</f>
        <v>7.5999999999999988</v>
      </c>
      <c r="S41" s="175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15.75" customHeight="1" x14ac:dyDescent="0.25">
      <c r="A42" s="131"/>
      <c r="B42" s="131"/>
      <c r="C42" s="131"/>
      <c r="D42" s="7">
        <v>2</v>
      </c>
      <c r="E42" s="10">
        <v>90.5</v>
      </c>
      <c r="F42" s="10">
        <f t="shared" si="8"/>
        <v>0.5</v>
      </c>
      <c r="G42" s="10">
        <v>88.5</v>
      </c>
      <c r="H42" s="10">
        <f t="shared" si="9"/>
        <v>-1.5</v>
      </c>
      <c r="I42" s="14">
        <v>7</v>
      </c>
      <c r="J42" s="10">
        <v>93.7</v>
      </c>
      <c r="K42" s="10">
        <f t="shared" si="10"/>
        <v>3.7000000000000028</v>
      </c>
      <c r="L42" s="10">
        <v>82.8</v>
      </c>
      <c r="M42" s="10">
        <f t="shared" si="11"/>
        <v>-7.2000000000000028</v>
      </c>
      <c r="N42" s="10">
        <f t="shared" si="4"/>
        <v>2</v>
      </c>
      <c r="O42" s="10">
        <f t="shared" si="5"/>
        <v>10.900000000000006</v>
      </c>
      <c r="P42" s="10">
        <f t="shared" si="7"/>
        <v>8.9000000000000057</v>
      </c>
      <c r="Q42" s="10">
        <f t="shared" si="6"/>
        <v>7.9500000000000028</v>
      </c>
      <c r="R42" s="145"/>
      <c r="S42" s="175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15.75" customHeight="1" x14ac:dyDescent="0.25">
      <c r="A43" s="132"/>
      <c r="B43" s="132"/>
      <c r="C43" s="132"/>
      <c r="D43" s="7">
        <v>3</v>
      </c>
      <c r="E43" s="10">
        <v>90.6</v>
      </c>
      <c r="F43" s="10">
        <f t="shared" si="8"/>
        <v>0.59999999999999432</v>
      </c>
      <c r="G43" s="10">
        <v>88.7</v>
      </c>
      <c r="H43" s="10">
        <f t="shared" si="9"/>
        <v>-1.2999999999999972</v>
      </c>
      <c r="I43" s="14">
        <v>7</v>
      </c>
      <c r="J43" s="10">
        <v>93.6</v>
      </c>
      <c r="K43" s="10">
        <f t="shared" si="10"/>
        <v>3.5999999999999943</v>
      </c>
      <c r="L43" s="10">
        <v>83.2</v>
      </c>
      <c r="M43" s="10">
        <f t="shared" si="11"/>
        <v>-6.7999999999999972</v>
      </c>
      <c r="N43" s="10">
        <f t="shared" si="4"/>
        <v>1.8999999999999915</v>
      </c>
      <c r="O43" s="10">
        <f t="shared" si="5"/>
        <v>10.399999999999991</v>
      </c>
      <c r="P43" s="10">
        <f t="shared" si="7"/>
        <v>8.5</v>
      </c>
      <c r="Q43" s="10">
        <f t="shared" si="6"/>
        <v>7.75</v>
      </c>
      <c r="R43" s="148"/>
      <c r="S43" s="175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15.75" customHeight="1" x14ac:dyDescent="0.25">
      <c r="A44" s="143" t="s">
        <v>43</v>
      </c>
      <c r="B44" s="142">
        <v>1</v>
      </c>
      <c r="C44" s="142">
        <v>6.2</v>
      </c>
      <c r="D44" s="7">
        <v>1</v>
      </c>
      <c r="E44" s="10">
        <v>90.9</v>
      </c>
      <c r="F44" s="10">
        <f t="shared" si="8"/>
        <v>0.90000000000000568</v>
      </c>
      <c r="G44" s="10">
        <v>90.5</v>
      </c>
      <c r="H44" s="10">
        <f t="shared" si="9"/>
        <v>0.5</v>
      </c>
      <c r="I44" s="14">
        <v>16</v>
      </c>
      <c r="J44" s="10">
        <v>94.6</v>
      </c>
      <c r="K44" s="10">
        <f t="shared" si="10"/>
        <v>4.5999999999999943</v>
      </c>
      <c r="L44" s="10">
        <v>84.1</v>
      </c>
      <c r="M44" s="10">
        <f t="shared" si="11"/>
        <v>-5.9000000000000057</v>
      </c>
      <c r="N44" s="10">
        <f t="shared" si="4"/>
        <v>0.40000000000000568</v>
      </c>
      <c r="O44" s="10">
        <f t="shared" si="5"/>
        <v>10.5</v>
      </c>
      <c r="P44" s="10">
        <f t="shared" si="7"/>
        <v>10.099999999999994</v>
      </c>
      <c r="Q44" s="10">
        <f t="shared" si="6"/>
        <v>13.049999999999997</v>
      </c>
      <c r="R44" s="167">
        <f>AVERAGE(Q44,Q45,Q46)</f>
        <v>13</v>
      </c>
      <c r="S44" s="139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15.75" customHeight="1" x14ac:dyDescent="0.25">
      <c r="A45" s="131"/>
      <c r="B45" s="131"/>
      <c r="C45" s="131"/>
      <c r="D45" s="7">
        <v>2</v>
      </c>
      <c r="E45" s="10">
        <v>91.7</v>
      </c>
      <c r="F45" s="10">
        <f t="shared" si="8"/>
        <v>1.7000000000000028</v>
      </c>
      <c r="G45" s="10">
        <v>90.9</v>
      </c>
      <c r="H45" s="10">
        <f t="shared" si="9"/>
        <v>0.90000000000000568</v>
      </c>
      <c r="I45" s="14">
        <v>16</v>
      </c>
      <c r="J45" s="10">
        <v>96</v>
      </c>
      <c r="K45" s="10">
        <f t="shared" si="10"/>
        <v>6</v>
      </c>
      <c r="L45" s="10">
        <v>83.3</v>
      </c>
      <c r="M45" s="10">
        <f t="shared" si="11"/>
        <v>-6.7000000000000028</v>
      </c>
      <c r="N45" s="10">
        <f t="shared" si="4"/>
        <v>0.79999999999999716</v>
      </c>
      <c r="O45" s="10">
        <f t="shared" si="5"/>
        <v>12.700000000000003</v>
      </c>
      <c r="P45" s="10">
        <f t="shared" si="7"/>
        <v>11.900000000000006</v>
      </c>
      <c r="Q45" s="10">
        <f t="shared" si="6"/>
        <v>13.950000000000003</v>
      </c>
      <c r="R45" s="145"/>
      <c r="S45" s="139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15.75" customHeight="1" x14ac:dyDescent="0.25">
      <c r="A46" s="131"/>
      <c r="B46" s="132"/>
      <c r="C46" s="132"/>
      <c r="D46" s="7">
        <v>3</v>
      </c>
      <c r="E46" s="10">
        <v>91.1</v>
      </c>
      <c r="F46" s="10">
        <f t="shared" si="8"/>
        <v>1.0999999999999943</v>
      </c>
      <c r="G46" s="10">
        <v>90</v>
      </c>
      <c r="H46" s="10">
        <f t="shared" si="9"/>
        <v>0</v>
      </c>
      <c r="I46" s="14">
        <v>14</v>
      </c>
      <c r="J46" s="10">
        <v>96</v>
      </c>
      <c r="K46" s="10">
        <f t="shared" si="10"/>
        <v>6</v>
      </c>
      <c r="L46" s="10">
        <v>84.9</v>
      </c>
      <c r="M46" s="10">
        <f t="shared" si="11"/>
        <v>-5.0999999999999943</v>
      </c>
      <c r="N46" s="10">
        <f t="shared" si="4"/>
        <v>1.0999999999999943</v>
      </c>
      <c r="O46" s="10">
        <f t="shared" si="5"/>
        <v>11.099999999999994</v>
      </c>
      <c r="P46" s="10">
        <f t="shared" si="7"/>
        <v>10</v>
      </c>
      <c r="Q46" s="10">
        <f t="shared" si="6"/>
        <v>12</v>
      </c>
      <c r="R46" s="146"/>
      <c r="S46" s="139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5.75" customHeight="1" x14ac:dyDescent="0.25">
      <c r="A47" s="131"/>
      <c r="B47" s="142">
        <v>2</v>
      </c>
      <c r="C47" s="142">
        <v>6</v>
      </c>
      <c r="D47" s="7">
        <v>1</v>
      </c>
      <c r="E47" s="10">
        <v>90.8</v>
      </c>
      <c r="F47" s="10">
        <f t="shared" si="8"/>
        <v>0.79999999999999716</v>
      </c>
      <c r="G47" s="10">
        <v>90.6</v>
      </c>
      <c r="H47" s="10">
        <f t="shared" si="9"/>
        <v>0.59999999999999432</v>
      </c>
      <c r="I47" s="14">
        <v>17</v>
      </c>
      <c r="J47" s="10">
        <v>96</v>
      </c>
      <c r="K47" s="10">
        <f t="shared" si="10"/>
        <v>6</v>
      </c>
      <c r="L47" s="10">
        <v>84.6</v>
      </c>
      <c r="M47" s="10">
        <f t="shared" si="11"/>
        <v>-5.4000000000000057</v>
      </c>
      <c r="N47" s="10">
        <f t="shared" si="4"/>
        <v>0.20000000000000284</v>
      </c>
      <c r="O47" s="10">
        <f t="shared" si="5"/>
        <v>11.400000000000006</v>
      </c>
      <c r="P47" s="10">
        <f t="shared" si="7"/>
        <v>11.200000000000003</v>
      </c>
      <c r="Q47" s="10">
        <f t="shared" si="6"/>
        <v>14.100000000000001</v>
      </c>
      <c r="R47" s="167">
        <f>AVERAGE(Q47,Q48,Q49)</f>
        <v>15.166666666666666</v>
      </c>
      <c r="S47" s="139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15.75" customHeight="1" x14ac:dyDescent="0.25">
      <c r="A48" s="131"/>
      <c r="B48" s="131"/>
      <c r="C48" s="131"/>
      <c r="D48" s="7">
        <v>2</v>
      </c>
      <c r="E48" s="10">
        <v>90</v>
      </c>
      <c r="F48" s="10">
        <f t="shared" si="8"/>
        <v>0</v>
      </c>
      <c r="G48" s="10">
        <v>91.1</v>
      </c>
      <c r="H48" s="10">
        <f t="shared" si="9"/>
        <v>1.0999999999999943</v>
      </c>
      <c r="I48" s="14">
        <v>19</v>
      </c>
      <c r="J48" s="10">
        <v>96.4</v>
      </c>
      <c r="K48" s="10">
        <f t="shared" si="10"/>
        <v>6.4000000000000057</v>
      </c>
      <c r="L48" s="10">
        <v>85.4</v>
      </c>
      <c r="M48" s="10">
        <f t="shared" si="11"/>
        <v>-4.5999999999999943</v>
      </c>
      <c r="N48" s="10">
        <f t="shared" si="4"/>
        <v>-1.0999999999999943</v>
      </c>
      <c r="O48" s="10">
        <f t="shared" si="5"/>
        <v>11</v>
      </c>
      <c r="P48" s="10">
        <f t="shared" si="7"/>
        <v>12.099999999999994</v>
      </c>
      <c r="Q48" s="10">
        <f t="shared" si="6"/>
        <v>15.549999999999997</v>
      </c>
      <c r="R48" s="145"/>
      <c r="S48" s="139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15.75" customHeight="1" x14ac:dyDescent="0.25">
      <c r="A49" s="159"/>
      <c r="B49" s="132"/>
      <c r="C49" s="132"/>
      <c r="D49" s="7">
        <v>3</v>
      </c>
      <c r="E49" s="10">
        <v>89.6</v>
      </c>
      <c r="F49" s="10">
        <f t="shared" si="8"/>
        <v>-0.40000000000000568</v>
      </c>
      <c r="G49" s="10">
        <v>91.2</v>
      </c>
      <c r="H49" s="10">
        <f t="shared" si="9"/>
        <v>1.2000000000000028</v>
      </c>
      <c r="I49" s="14">
        <v>19</v>
      </c>
      <c r="J49" s="10">
        <v>96.8</v>
      </c>
      <c r="K49" s="10">
        <f t="shared" si="10"/>
        <v>6.7999999999999972</v>
      </c>
      <c r="L49" s="10">
        <v>85.7</v>
      </c>
      <c r="M49" s="10">
        <f t="shared" si="11"/>
        <v>-4.2999999999999972</v>
      </c>
      <c r="N49" s="10">
        <f t="shared" si="4"/>
        <v>-1.6000000000000085</v>
      </c>
      <c r="O49" s="10">
        <f t="shared" si="5"/>
        <v>11.099999999999994</v>
      </c>
      <c r="P49" s="10">
        <f t="shared" si="7"/>
        <v>12.700000000000003</v>
      </c>
      <c r="Q49" s="10">
        <f t="shared" si="6"/>
        <v>15.850000000000001</v>
      </c>
      <c r="R49" s="148"/>
      <c r="S49" s="139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15.75" customHeight="1" x14ac:dyDescent="0.25">
      <c r="A50" s="142" t="s">
        <v>82</v>
      </c>
      <c r="B50" s="187">
        <v>1</v>
      </c>
      <c r="C50" s="142">
        <v>5.8</v>
      </c>
      <c r="D50" s="7">
        <v>1</v>
      </c>
      <c r="E50" s="10">
        <v>93.1</v>
      </c>
      <c r="F50" s="10">
        <f t="shared" si="8"/>
        <v>3.0999999999999943</v>
      </c>
      <c r="G50" s="10">
        <v>94.6</v>
      </c>
      <c r="H50" s="10">
        <f t="shared" si="9"/>
        <v>4.5999999999999943</v>
      </c>
      <c r="I50" s="14">
        <v>12</v>
      </c>
      <c r="J50" s="10">
        <v>99.7</v>
      </c>
      <c r="K50" s="10">
        <f t="shared" si="10"/>
        <v>9.7000000000000028</v>
      </c>
      <c r="L50" s="10">
        <v>89.6</v>
      </c>
      <c r="M50" s="10">
        <f t="shared" si="11"/>
        <v>-0.40000000000000568</v>
      </c>
      <c r="N50" s="10">
        <f t="shared" si="4"/>
        <v>-1.5</v>
      </c>
      <c r="O50" s="10">
        <f t="shared" si="5"/>
        <v>10.100000000000009</v>
      </c>
      <c r="P50" s="10">
        <f t="shared" si="7"/>
        <v>11.600000000000009</v>
      </c>
      <c r="Q50" s="23">
        <f t="shared" si="6"/>
        <v>11.800000000000004</v>
      </c>
      <c r="R50" s="167">
        <f>AVERAGE(Q50,Q51,Q52)</f>
        <v>11.049999999999999</v>
      </c>
      <c r="S50" s="151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5.75" customHeight="1" x14ac:dyDescent="0.25">
      <c r="A51" s="131"/>
      <c r="B51" s="162"/>
      <c r="C51" s="131"/>
      <c r="D51" s="7">
        <v>2</v>
      </c>
      <c r="E51" s="10">
        <v>96.9</v>
      </c>
      <c r="F51" s="10">
        <f t="shared" si="8"/>
        <v>6.9000000000000057</v>
      </c>
      <c r="G51" s="10">
        <v>96</v>
      </c>
      <c r="H51" s="10">
        <f t="shared" si="9"/>
        <v>6</v>
      </c>
      <c r="I51" s="14">
        <v>12</v>
      </c>
      <c r="J51" s="10">
        <v>98</v>
      </c>
      <c r="K51" s="10">
        <f t="shared" si="10"/>
        <v>8</v>
      </c>
      <c r="L51" s="10">
        <v>88.5</v>
      </c>
      <c r="M51" s="10">
        <f t="shared" si="11"/>
        <v>-1.5</v>
      </c>
      <c r="N51" s="10">
        <f t="shared" si="4"/>
        <v>0.90000000000000568</v>
      </c>
      <c r="O51" s="10">
        <f t="shared" si="5"/>
        <v>9.5</v>
      </c>
      <c r="P51" s="10">
        <f t="shared" si="7"/>
        <v>8.5999999999999943</v>
      </c>
      <c r="Q51" s="23">
        <f t="shared" si="6"/>
        <v>10.299999999999997</v>
      </c>
      <c r="R51" s="145"/>
      <c r="S51" s="131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5.75" customHeight="1" x14ac:dyDescent="0.25">
      <c r="A52" s="131"/>
      <c r="B52" s="163"/>
      <c r="C52" s="132"/>
      <c r="D52" s="7">
        <v>3</v>
      </c>
      <c r="E52" s="10">
        <v>94.5</v>
      </c>
      <c r="F52" s="10">
        <f t="shared" si="8"/>
        <v>4.5</v>
      </c>
      <c r="G52" s="10">
        <v>94.7</v>
      </c>
      <c r="H52" s="10">
        <f t="shared" si="9"/>
        <v>4.7000000000000028</v>
      </c>
      <c r="I52" s="14">
        <v>12</v>
      </c>
      <c r="J52" s="10">
        <v>98.8</v>
      </c>
      <c r="K52" s="10">
        <f t="shared" si="10"/>
        <v>8.7999999999999972</v>
      </c>
      <c r="L52" s="10">
        <v>88.9</v>
      </c>
      <c r="M52" s="10">
        <f t="shared" si="11"/>
        <v>-1.0999999999999943</v>
      </c>
      <c r="N52" s="10">
        <f t="shared" si="4"/>
        <v>-0.20000000000000284</v>
      </c>
      <c r="O52" s="10">
        <f t="shared" si="5"/>
        <v>9.8999999999999915</v>
      </c>
      <c r="P52" s="10">
        <f t="shared" si="7"/>
        <v>10.099999999999994</v>
      </c>
      <c r="Q52" s="23">
        <f t="shared" si="6"/>
        <v>11.049999999999997</v>
      </c>
      <c r="R52" s="148"/>
      <c r="S52" s="131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15.75" customHeight="1" x14ac:dyDescent="0.25">
      <c r="A53" s="131"/>
      <c r="B53" s="187">
        <v>2</v>
      </c>
      <c r="C53" s="142">
        <v>6.5</v>
      </c>
      <c r="D53" s="7">
        <v>1</v>
      </c>
      <c r="E53" s="10">
        <v>90.6</v>
      </c>
      <c r="F53" s="10">
        <f t="shared" si="8"/>
        <v>0.59999999999999432</v>
      </c>
      <c r="G53" s="10">
        <v>84.5</v>
      </c>
      <c r="H53" s="10">
        <f t="shared" si="9"/>
        <v>-5.5</v>
      </c>
      <c r="I53" s="14">
        <v>10</v>
      </c>
      <c r="J53" s="10">
        <v>95</v>
      </c>
      <c r="K53" s="10">
        <f t="shared" si="10"/>
        <v>5</v>
      </c>
      <c r="L53" s="10">
        <v>80.3</v>
      </c>
      <c r="M53" s="10">
        <f t="shared" si="11"/>
        <v>-9.7000000000000028</v>
      </c>
      <c r="N53" s="10">
        <f t="shared" si="4"/>
        <v>6.0999999999999943</v>
      </c>
      <c r="O53" s="10">
        <f t="shared" si="5"/>
        <v>14.700000000000003</v>
      </c>
      <c r="P53" s="10">
        <f t="shared" si="7"/>
        <v>8.6000000000000085</v>
      </c>
      <c r="Q53" s="23">
        <f t="shared" si="6"/>
        <v>9.3000000000000043</v>
      </c>
      <c r="R53" s="167">
        <f>AVERAGE(Q53,Q54,Q55)</f>
        <v>9.1333333333333329</v>
      </c>
      <c r="S53" s="131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15.75" customHeight="1" x14ac:dyDescent="0.25">
      <c r="A54" s="131"/>
      <c r="B54" s="162"/>
      <c r="C54" s="131"/>
      <c r="D54" s="7">
        <v>2</v>
      </c>
      <c r="E54" s="10">
        <v>90.3</v>
      </c>
      <c r="F54" s="10">
        <f t="shared" si="8"/>
        <v>0.29999999999999716</v>
      </c>
      <c r="G54" s="10">
        <v>83.2</v>
      </c>
      <c r="H54" s="10">
        <f t="shared" si="9"/>
        <v>-6.7999999999999972</v>
      </c>
      <c r="I54" s="14">
        <v>9</v>
      </c>
      <c r="J54" s="10">
        <v>94.3</v>
      </c>
      <c r="K54" s="10">
        <f t="shared" si="10"/>
        <v>4.2999999999999972</v>
      </c>
      <c r="L54" s="10">
        <v>80.400000000000006</v>
      </c>
      <c r="M54" s="10">
        <f t="shared" si="11"/>
        <v>-9.5999999999999943</v>
      </c>
      <c r="N54" s="10">
        <f t="shared" si="4"/>
        <v>7.0999999999999943</v>
      </c>
      <c r="O54" s="10">
        <f t="shared" si="5"/>
        <v>13.899999999999991</v>
      </c>
      <c r="P54" s="10">
        <f t="shared" si="7"/>
        <v>6.7999999999999972</v>
      </c>
      <c r="Q54" s="23">
        <f t="shared" si="6"/>
        <v>7.8999999999999986</v>
      </c>
      <c r="R54" s="145"/>
      <c r="S54" s="131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15.75" customHeight="1" x14ac:dyDescent="0.25">
      <c r="A55" s="132"/>
      <c r="B55" s="163"/>
      <c r="C55" s="132"/>
      <c r="D55" s="7">
        <v>3</v>
      </c>
      <c r="E55" s="10">
        <v>90.7</v>
      </c>
      <c r="F55" s="10">
        <f t="shared" si="8"/>
        <v>0.70000000000000284</v>
      </c>
      <c r="G55" s="10">
        <v>84.7</v>
      </c>
      <c r="H55" s="10">
        <f t="shared" si="9"/>
        <v>-5.2999999999999972</v>
      </c>
      <c r="I55" s="14">
        <v>12</v>
      </c>
      <c r="J55" s="10">
        <v>94.6</v>
      </c>
      <c r="K55" s="10">
        <f t="shared" si="10"/>
        <v>4.5999999999999943</v>
      </c>
      <c r="L55" s="10">
        <v>80.2</v>
      </c>
      <c r="M55" s="10">
        <f t="shared" si="11"/>
        <v>-9.7999999999999972</v>
      </c>
      <c r="N55" s="10">
        <f t="shared" si="4"/>
        <v>6</v>
      </c>
      <c r="O55" s="10">
        <f t="shared" si="5"/>
        <v>14.399999999999991</v>
      </c>
      <c r="P55" s="10">
        <f t="shared" si="7"/>
        <v>8.3999999999999915</v>
      </c>
      <c r="Q55" s="23">
        <f t="shared" si="6"/>
        <v>10.199999999999996</v>
      </c>
      <c r="R55" s="146"/>
      <c r="S55" s="132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15.75" customHeight="1" x14ac:dyDescent="0.25">
      <c r="A56" s="149" t="s">
        <v>34</v>
      </c>
      <c r="B56" s="133">
        <v>1</v>
      </c>
      <c r="C56" s="133">
        <v>5.2</v>
      </c>
      <c r="D56" s="7">
        <v>1</v>
      </c>
      <c r="E56" s="10">
        <v>94.5</v>
      </c>
      <c r="F56" s="10">
        <f t="shared" si="8"/>
        <v>4.5</v>
      </c>
      <c r="G56" s="10">
        <v>89.5</v>
      </c>
      <c r="H56" s="10">
        <f t="shared" si="9"/>
        <v>-0.5</v>
      </c>
      <c r="I56" s="14">
        <v>8</v>
      </c>
      <c r="J56" s="10">
        <v>98.4</v>
      </c>
      <c r="K56" s="10">
        <f t="shared" si="10"/>
        <v>8.4000000000000057</v>
      </c>
      <c r="L56" s="10">
        <v>84.9</v>
      </c>
      <c r="M56" s="10">
        <f t="shared" si="11"/>
        <v>-5.0999999999999943</v>
      </c>
      <c r="N56" s="10">
        <f t="shared" si="4"/>
        <v>5</v>
      </c>
      <c r="O56" s="10">
        <f t="shared" si="5"/>
        <v>13.5</v>
      </c>
      <c r="P56" s="10">
        <f t="shared" si="7"/>
        <v>8.5</v>
      </c>
      <c r="Q56" s="10">
        <f t="shared" si="6"/>
        <v>8.25</v>
      </c>
      <c r="R56" s="167">
        <f>AVERAGE(Q56,Q57,Q58)</f>
        <v>8.3166666666666682</v>
      </c>
      <c r="S56" s="130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15.75" customHeight="1" x14ac:dyDescent="0.25">
      <c r="A57" s="131"/>
      <c r="B57" s="131"/>
      <c r="C57" s="131"/>
      <c r="D57" s="7">
        <v>2</v>
      </c>
      <c r="E57" s="10">
        <v>94.2</v>
      </c>
      <c r="F57" s="10">
        <f t="shared" si="8"/>
        <v>4.2000000000000028</v>
      </c>
      <c r="G57" s="10">
        <v>90</v>
      </c>
      <c r="H57" s="10">
        <f t="shared" si="9"/>
        <v>0</v>
      </c>
      <c r="I57" s="14">
        <v>9</v>
      </c>
      <c r="J57" s="10">
        <v>97.9</v>
      </c>
      <c r="K57" s="10">
        <f t="shared" si="10"/>
        <v>7.9000000000000057</v>
      </c>
      <c r="L57" s="10">
        <v>85.8</v>
      </c>
      <c r="M57" s="10">
        <f t="shared" si="11"/>
        <v>-4.2000000000000028</v>
      </c>
      <c r="N57" s="10">
        <f t="shared" si="4"/>
        <v>4.2000000000000028</v>
      </c>
      <c r="O57" s="10">
        <f t="shared" si="5"/>
        <v>12.100000000000009</v>
      </c>
      <c r="P57" s="10">
        <f t="shared" si="7"/>
        <v>7.9000000000000057</v>
      </c>
      <c r="Q57" s="10">
        <f t="shared" si="6"/>
        <v>8.4500000000000028</v>
      </c>
      <c r="R57" s="145"/>
      <c r="S57" s="131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ht="15.75" customHeight="1" x14ac:dyDescent="0.25">
      <c r="A58" s="131"/>
      <c r="B58" s="132"/>
      <c r="C58" s="132"/>
      <c r="D58" s="7">
        <v>3</v>
      </c>
      <c r="E58" s="10">
        <v>94.5</v>
      </c>
      <c r="F58" s="10">
        <f t="shared" si="8"/>
        <v>4.5</v>
      </c>
      <c r="G58" s="10">
        <v>89.7</v>
      </c>
      <c r="H58" s="10">
        <f t="shared" si="9"/>
        <v>-0.29999999999999716</v>
      </c>
      <c r="I58" s="14">
        <v>8</v>
      </c>
      <c r="J58" s="10">
        <v>98</v>
      </c>
      <c r="K58" s="10">
        <f t="shared" si="10"/>
        <v>8</v>
      </c>
      <c r="L58" s="10">
        <v>84.7</v>
      </c>
      <c r="M58" s="10">
        <f t="shared" si="11"/>
        <v>-5.2999999999999972</v>
      </c>
      <c r="N58" s="10">
        <f t="shared" si="4"/>
        <v>4.7999999999999972</v>
      </c>
      <c r="O58" s="10">
        <f t="shared" si="5"/>
        <v>13.299999999999997</v>
      </c>
      <c r="P58" s="10">
        <f t="shared" si="7"/>
        <v>8.5</v>
      </c>
      <c r="Q58" s="10">
        <f t="shared" si="6"/>
        <v>8.25</v>
      </c>
      <c r="R58" s="146"/>
      <c r="S58" s="131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.75" customHeight="1" x14ac:dyDescent="0.25">
      <c r="A59" s="131"/>
      <c r="B59" s="142">
        <v>2</v>
      </c>
      <c r="C59" s="142">
        <v>5.5</v>
      </c>
      <c r="D59" s="7">
        <v>1</v>
      </c>
      <c r="E59" s="10"/>
      <c r="F59" s="10">
        <v>1.2</v>
      </c>
      <c r="G59" s="10"/>
      <c r="H59" s="10">
        <v>0.6</v>
      </c>
      <c r="I59" s="14">
        <v>11</v>
      </c>
      <c r="J59" s="10"/>
      <c r="K59" s="10">
        <v>3.6</v>
      </c>
      <c r="L59" s="10"/>
      <c r="M59" s="10">
        <v>-1.8</v>
      </c>
      <c r="N59" s="10">
        <f t="shared" si="4"/>
        <v>0.6</v>
      </c>
      <c r="O59" s="10">
        <f t="shared" si="5"/>
        <v>5.4</v>
      </c>
      <c r="P59" s="10">
        <f t="shared" si="7"/>
        <v>4.8000000000000007</v>
      </c>
      <c r="Q59" s="10">
        <f t="shared" si="6"/>
        <v>7.9</v>
      </c>
      <c r="R59" s="167">
        <f>AVERAGE(Q59,Q60,Q61)</f>
        <v>7.416666666666667</v>
      </c>
      <c r="S59" s="13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ht="15.75" customHeight="1" x14ac:dyDescent="0.25">
      <c r="A60" s="131"/>
      <c r="B60" s="131"/>
      <c r="C60" s="131"/>
      <c r="D60" s="7">
        <v>2</v>
      </c>
      <c r="E60" s="10"/>
      <c r="F60" s="10">
        <v>1.8</v>
      </c>
      <c r="G60" s="10"/>
      <c r="H60" s="10">
        <v>1</v>
      </c>
      <c r="I60" s="14">
        <v>10</v>
      </c>
      <c r="J60" s="10"/>
      <c r="K60" s="10">
        <v>2.7</v>
      </c>
      <c r="L60" s="10"/>
      <c r="M60" s="10">
        <v>-2.5</v>
      </c>
      <c r="N60" s="10">
        <f t="shared" si="4"/>
        <v>0.8</v>
      </c>
      <c r="O60" s="10">
        <f t="shared" si="5"/>
        <v>5.2</v>
      </c>
      <c r="P60" s="10">
        <f t="shared" si="7"/>
        <v>4.4000000000000004</v>
      </c>
      <c r="Q60" s="10">
        <f t="shared" si="6"/>
        <v>7.2</v>
      </c>
      <c r="R60" s="145"/>
      <c r="S60" s="131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ht="15.75" customHeight="1" x14ac:dyDescent="0.25">
      <c r="A61" s="132"/>
      <c r="B61" s="132"/>
      <c r="C61" s="132"/>
      <c r="D61" s="7">
        <v>3</v>
      </c>
      <c r="E61" s="10"/>
      <c r="F61" s="10">
        <v>2.2999999999999998</v>
      </c>
      <c r="G61" s="10"/>
      <c r="H61" s="10">
        <v>1.7</v>
      </c>
      <c r="I61" s="14">
        <v>11</v>
      </c>
      <c r="J61" s="10"/>
      <c r="K61" s="10">
        <v>3.8</v>
      </c>
      <c r="L61" s="10"/>
      <c r="M61" s="10">
        <v>-0.1</v>
      </c>
      <c r="N61" s="10">
        <f t="shared" si="4"/>
        <v>0.59999999999999987</v>
      </c>
      <c r="O61" s="10">
        <f t="shared" si="5"/>
        <v>3.9</v>
      </c>
      <c r="P61" s="10">
        <f t="shared" si="7"/>
        <v>3.3</v>
      </c>
      <c r="Q61" s="10">
        <f t="shared" si="6"/>
        <v>7.15</v>
      </c>
      <c r="R61" s="146"/>
      <c r="S61" s="132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ht="15.75" customHeight="1" x14ac:dyDescent="0.25">
      <c r="A62" s="143" t="s">
        <v>41</v>
      </c>
      <c r="B62" s="142">
        <v>1</v>
      </c>
      <c r="C62" s="142">
        <v>6</v>
      </c>
      <c r="D62" s="7">
        <v>1</v>
      </c>
      <c r="E62" s="10">
        <v>93.4</v>
      </c>
      <c r="F62" s="10">
        <f t="shared" ref="F62:F85" si="12">(E62-90)</f>
        <v>3.4000000000000057</v>
      </c>
      <c r="G62" s="10">
        <v>91.8</v>
      </c>
      <c r="H62" s="10">
        <f t="shared" ref="H62:H85" si="13">(G62-90)</f>
        <v>1.7999999999999972</v>
      </c>
      <c r="I62" s="14">
        <v>17</v>
      </c>
      <c r="J62" s="10">
        <v>95.8</v>
      </c>
      <c r="K62" s="10">
        <f t="shared" ref="K62:K85" si="14">(J62-90)</f>
        <v>5.7999999999999972</v>
      </c>
      <c r="L62" s="10">
        <v>84.6</v>
      </c>
      <c r="M62" s="10">
        <f t="shared" ref="M62:M85" si="15">(L62-90)</f>
        <v>-5.4000000000000057</v>
      </c>
      <c r="N62" s="10">
        <f t="shared" si="4"/>
        <v>1.6000000000000085</v>
      </c>
      <c r="O62" s="10">
        <f t="shared" si="5"/>
        <v>11.200000000000003</v>
      </c>
      <c r="P62" s="10">
        <f t="shared" si="7"/>
        <v>9.5999999999999943</v>
      </c>
      <c r="Q62" s="10">
        <f t="shared" si="6"/>
        <v>13.299999999999997</v>
      </c>
      <c r="R62" s="167">
        <f>AVERAGE(Q62,Q63,Q64)</f>
        <v>13.100000000000001</v>
      </c>
      <c r="S62" s="130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ht="15.75" customHeight="1" x14ac:dyDescent="0.25">
      <c r="A63" s="131"/>
      <c r="B63" s="131"/>
      <c r="C63" s="131"/>
      <c r="D63" s="7">
        <v>2</v>
      </c>
      <c r="E63" s="10">
        <v>93.8</v>
      </c>
      <c r="F63" s="10">
        <f t="shared" si="12"/>
        <v>3.7999999999999972</v>
      </c>
      <c r="G63" s="10">
        <v>93.4</v>
      </c>
      <c r="H63" s="10">
        <f t="shared" si="13"/>
        <v>3.4000000000000057</v>
      </c>
      <c r="I63" s="14">
        <v>16</v>
      </c>
      <c r="J63" s="10">
        <v>94.4</v>
      </c>
      <c r="K63" s="10">
        <f t="shared" si="14"/>
        <v>4.4000000000000057</v>
      </c>
      <c r="L63" s="10">
        <v>84.5</v>
      </c>
      <c r="M63" s="10">
        <f t="shared" si="15"/>
        <v>-5.5</v>
      </c>
      <c r="N63" s="10">
        <f t="shared" si="4"/>
        <v>0.39999999999999147</v>
      </c>
      <c r="O63" s="10">
        <f t="shared" si="5"/>
        <v>9.9000000000000057</v>
      </c>
      <c r="P63" s="10">
        <f t="shared" si="7"/>
        <v>9.5000000000000142</v>
      </c>
      <c r="Q63" s="10">
        <f t="shared" si="6"/>
        <v>12.750000000000007</v>
      </c>
      <c r="R63" s="145"/>
      <c r="S63" s="131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ht="15.75" customHeight="1" x14ac:dyDescent="0.25">
      <c r="A64" s="131"/>
      <c r="B64" s="132"/>
      <c r="C64" s="132"/>
      <c r="D64" s="7">
        <v>3</v>
      </c>
      <c r="E64" s="10">
        <v>92.6</v>
      </c>
      <c r="F64" s="10">
        <f t="shared" si="12"/>
        <v>2.5999999999999943</v>
      </c>
      <c r="G64" s="10">
        <v>91.8</v>
      </c>
      <c r="H64" s="10">
        <f t="shared" si="13"/>
        <v>1.7999999999999972</v>
      </c>
      <c r="I64" s="14">
        <v>17</v>
      </c>
      <c r="J64" s="10">
        <v>95.7</v>
      </c>
      <c r="K64" s="10">
        <f t="shared" si="14"/>
        <v>5.7000000000000028</v>
      </c>
      <c r="L64" s="10">
        <v>85.4</v>
      </c>
      <c r="M64" s="10">
        <f t="shared" si="15"/>
        <v>-4.5999999999999943</v>
      </c>
      <c r="N64" s="10">
        <f t="shared" si="4"/>
        <v>0.79999999999999716</v>
      </c>
      <c r="O64" s="10">
        <f t="shared" si="5"/>
        <v>10.299999999999997</v>
      </c>
      <c r="P64" s="10">
        <f t="shared" si="7"/>
        <v>9.5</v>
      </c>
      <c r="Q64" s="10">
        <f t="shared" si="6"/>
        <v>13.25</v>
      </c>
      <c r="R64" s="146"/>
      <c r="S64" s="131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t="15.75" customHeight="1" x14ac:dyDescent="0.25">
      <c r="A65" s="131"/>
      <c r="B65" s="142">
        <v>2</v>
      </c>
      <c r="C65" s="142">
        <v>6.5</v>
      </c>
      <c r="D65" s="7">
        <v>1</v>
      </c>
      <c r="E65" s="10">
        <v>91.5</v>
      </c>
      <c r="F65" s="10">
        <f t="shared" si="12"/>
        <v>1.5</v>
      </c>
      <c r="G65" s="10">
        <v>93.5</v>
      </c>
      <c r="H65" s="10">
        <f t="shared" si="13"/>
        <v>3.5</v>
      </c>
      <c r="I65" s="14">
        <v>20</v>
      </c>
      <c r="J65" s="10">
        <v>95.5</v>
      </c>
      <c r="K65" s="10">
        <f t="shared" si="14"/>
        <v>5.5</v>
      </c>
      <c r="L65" s="10">
        <v>85.5</v>
      </c>
      <c r="M65" s="10">
        <f t="shared" si="15"/>
        <v>-4.5</v>
      </c>
      <c r="N65" s="10">
        <f t="shared" si="4"/>
        <v>-2</v>
      </c>
      <c r="O65" s="10">
        <f t="shared" si="5"/>
        <v>10</v>
      </c>
      <c r="P65" s="10">
        <f t="shared" si="7"/>
        <v>12</v>
      </c>
      <c r="Q65" s="10">
        <f t="shared" si="6"/>
        <v>16</v>
      </c>
      <c r="R65" s="167">
        <f>AVERAGE(Q65,Q66,Q67)</f>
        <v>14.75</v>
      </c>
      <c r="S65" s="13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t="15.75" customHeight="1" x14ac:dyDescent="0.25">
      <c r="A66" s="131"/>
      <c r="B66" s="131"/>
      <c r="C66" s="131"/>
      <c r="D66" s="7">
        <v>2</v>
      </c>
      <c r="E66" s="10">
        <v>91.9</v>
      </c>
      <c r="F66" s="10">
        <f t="shared" si="12"/>
        <v>1.9000000000000057</v>
      </c>
      <c r="G66" s="10">
        <v>91</v>
      </c>
      <c r="H66" s="10">
        <f t="shared" si="13"/>
        <v>1</v>
      </c>
      <c r="I66" s="14">
        <v>19</v>
      </c>
      <c r="J66" s="10">
        <v>95.8</v>
      </c>
      <c r="K66" s="10">
        <f t="shared" si="14"/>
        <v>5.7999999999999972</v>
      </c>
      <c r="L66" s="10">
        <v>83.8</v>
      </c>
      <c r="M66" s="10">
        <f t="shared" si="15"/>
        <v>-6.2000000000000028</v>
      </c>
      <c r="N66" s="10">
        <f t="shared" si="4"/>
        <v>0.90000000000000568</v>
      </c>
      <c r="O66" s="10">
        <f t="shared" si="5"/>
        <v>12</v>
      </c>
      <c r="P66" s="10">
        <f t="shared" si="7"/>
        <v>11.099999999999994</v>
      </c>
      <c r="Q66" s="10">
        <f t="shared" si="6"/>
        <v>15.049999999999997</v>
      </c>
      <c r="R66" s="145"/>
      <c r="S66" s="13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5.75" customHeight="1" x14ac:dyDescent="0.25">
      <c r="A67" s="132"/>
      <c r="B67" s="132"/>
      <c r="C67" s="132"/>
      <c r="D67" s="7">
        <v>3</v>
      </c>
      <c r="E67" s="10">
        <v>91.5</v>
      </c>
      <c r="F67" s="10">
        <f t="shared" si="12"/>
        <v>1.5</v>
      </c>
      <c r="G67" s="10">
        <v>90.5</v>
      </c>
      <c r="H67" s="10">
        <f t="shared" si="13"/>
        <v>0.5</v>
      </c>
      <c r="I67" s="14">
        <v>16</v>
      </c>
      <c r="J67" s="10">
        <v>96.5</v>
      </c>
      <c r="K67" s="10">
        <f t="shared" si="14"/>
        <v>6.5</v>
      </c>
      <c r="L67" s="10">
        <v>85.1</v>
      </c>
      <c r="M67" s="10">
        <f t="shared" si="15"/>
        <v>-4.9000000000000057</v>
      </c>
      <c r="N67" s="10">
        <f t="shared" si="4"/>
        <v>1</v>
      </c>
      <c r="O67" s="10">
        <f t="shared" si="5"/>
        <v>11.400000000000006</v>
      </c>
      <c r="P67" s="10">
        <f t="shared" ref="P67:P130" si="16">O67-N67</f>
        <v>10.400000000000006</v>
      </c>
      <c r="Q67" s="10">
        <f t="shared" si="6"/>
        <v>13.200000000000003</v>
      </c>
      <c r="R67" s="146"/>
      <c r="S67" s="132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t="15.75" customHeight="1" x14ac:dyDescent="0.25">
      <c r="A68" s="134" t="s">
        <v>91</v>
      </c>
      <c r="B68" s="134">
        <v>1</v>
      </c>
      <c r="C68" s="134">
        <v>4.5</v>
      </c>
      <c r="D68" s="15">
        <v>1</v>
      </c>
      <c r="E68" s="10">
        <v>90.9</v>
      </c>
      <c r="F68" s="10">
        <f t="shared" si="12"/>
        <v>0.90000000000000568</v>
      </c>
      <c r="G68" s="10">
        <v>86.5</v>
      </c>
      <c r="H68" s="10">
        <f t="shared" si="13"/>
        <v>-3.5</v>
      </c>
      <c r="I68" s="14">
        <v>10</v>
      </c>
      <c r="J68" s="10">
        <v>94.8</v>
      </c>
      <c r="K68" s="10">
        <f t="shared" si="14"/>
        <v>4.7999999999999972</v>
      </c>
      <c r="L68" s="10">
        <v>85.7</v>
      </c>
      <c r="M68" s="10">
        <f t="shared" si="15"/>
        <v>-4.2999999999999972</v>
      </c>
      <c r="N68" s="10">
        <f t="shared" si="4"/>
        <v>4.4000000000000057</v>
      </c>
      <c r="O68" s="10">
        <f t="shared" si="5"/>
        <v>9.0999999999999943</v>
      </c>
      <c r="P68" s="10">
        <f t="shared" si="16"/>
        <v>4.6999999999999886</v>
      </c>
      <c r="Q68" s="10">
        <f t="shared" si="6"/>
        <v>7.3499999999999943</v>
      </c>
      <c r="R68" s="167">
        <f t="shared" ref="R68" si="17">AVERAGE(Q68,Q69,Q70)</f>
        <v>7.68333333333333</v>
      </c>
      <c r="S68" s="130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t="15.75" customHeight="1" x14ac:dyDescent="0.25">
      <c r="A69" s="135"/>
      <c r="B69" s="135"/>
      <c r="C69" s="135"/>
      <c r="D69" s="15">
        <v>2</v>
      </c>
      <c r="E69" s="10">
        <v>90.2</v>
      </c>
      <c r="F69" s="10">
        <f t="shared" si="12"/>
        <v>0.20000000000000284</v>
      </c>
      <c r="G69" s="10">
        <v>86.7</v>
      </c>
      <c r="H69" s="10">
        <f t="shared" si="13"/>
        <v>-3.2999999999999972</v>
      </c>
      <c r="I69" s="14">
        <v>10</v>
      </c>
      <c r="J69" s="10">
        <v>94.5</v>
      </c>
      <c r="K69" s="10">
        <f t="shared" si="14"/>
        <v>4.5</v>
      </c>
      <c r="L69" s="10">
        <v>85.4</v>
      </c>
      <c r="M69" s="10">
        <f t="shared" si="15"/>
        <v>-4.5999999999999943</v>
      </c>
      <c r="N69" s="10">
        <f t="shared" si="4"/>
        <v>3.5</v>
      </c>
      <c r="O69" s="10">
        <f t="shared" si="5"/>
        <v>9.0999999999999943</v>
      </c>
      <c r="P69" s="10">
        <f t="shared" si="16"/>
        <v>5.5999999999999943</v>
      </c>
      <c r="Q69" s="10">
        <f t="shared" si="6"/>
        <v>7.7999999999999972</v>
      </c>
      <c r="R69" s="145"/>
      <c r="S69" s="13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15.75" customHeight="1" x14ac:dyDescent="0.25">
      <c r="A70" s="135"/>
      <c r="B70" s="136"/>
      <c r="C70" s="136"/>
      <c r="D70" s="15">
        <v>3</v>
      </c>
      <c r="E70" s="10">
        <v>90.2</v>
      </c>
      <c r="F70" s="10">
        <f t="shared" si="12"/>
        <v>0.20000000000000284</v>
      </c>
      <c r="G70" s="10">
        <v>87.1</v>
      </c>
      <c r="H70" s="10">
        <f t="shared" si="13"/>
        <v>-2.9000000000000057</v>
      </c>
      <c r="I70" s="14">
        <v>9</v>
      </c>
      <c r="J70" s="10">
        <v>94.7</v>
      </c>
      <c r="K70" s="10">
        <f t="shared" si="14"/>
        <v>4.7000000000000028</v>
      </c>
      <c r="L70" s="10">
        <v>84.8</v>
      </c>
      <c r="M70" s="10">
        <f t="shared" si="15"/>
        <v>-5.2000000000000028</v>
      </c>
      <c r="N70" s="10">
        <f t="shared" si="4"/>
        <v>3.1000000000000085</v>
      </c>
      <c r="O70" s="10">
        <f t="shared" si="5"/>
        <v>9.9000000000000057</v>
      </c>
      <c r="P70" s="10">
        <f t="shared" si="16"/>
        <v>6.7999999999999972</v>
      </c>
      <c r="Q70" s="10">
        <f t="shared" si="6"/>
        <v>7.8999999999999986</v>
      </c>
      <c r="R70" s="146"/>
      <c r="S70" s="13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15.75" customHeight="1" x14ac:dyDescent="0.25">
      <c r="A71" s="135"/>
      <c r="B71" s="138">
        <v>2</v>
      </c>
      <c r="C71" s="138">
        <v>4.5999999999999996</v>
      </c>
      <c r="D71" s="15">
        <v>1</v>
      </c>
      <c r="E71" s="10">
        <v>90.3</v>
      </c>
      <c r="F71" s="10">
        <f t="shared" si="12"/>
        <v>0.29999999999999716</v>
      </c>
      <c r="G71" s="10">
        <v>90.6</v>
      </c>
      <c r="H71" s="10">
        <f t="shared" si="13"/>
        <v>0.59999999999999432</v>
      </c>
      <c r="I71" s="14">
        <v>13</v>
      </c>
      <c r="J71" s="10">
        <v>93</v>
      </c>
      <c r="K71" s="10">
        <f t="shared" si="14"/>
        <v>3</v>
      </c>
      <c r="L71" s="10">
        <v>89.2</v>
      </c>
      <c r="M71" s="10">
        <f t="shared" si="15"/>
        <v>-0.79999999999999716</v>
      </c>
      <c r="N71" s="10">
        <f t="shared" si="4"/>
        <v>-0.29999999999999716</v>
      </c>
      <c r="O71" s="10">
        <f t="shared" si="5"/>
        <v>3.7999999999999972</v>
      </c>
      <c r="P71" s="10">
        <f t="shared" si="16"/>
        <v>4.0999999999999943</v>
      </c>
      <c r="Q71" s="10">
        <f t="shared" si="6"/>
        <v>8.5499999999999972</v>
      </c>
      <c r="R71" s="167">
        <f t="shared" ref="R71" si="18">AVERAGE(Q71,Q72,Q73)</f>
        <v>8.9833333333333325</v>
      </c>
      <c r="S71" s="131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5.75" customHeight="1" x14ac:dyDescent="0.25">
      <c r="A72" s="135"/>
      <c r="B72" s="135"/>
      <c r="C72" s="135"/>
      <c r="D72" s="15">
        <v>2</v>
      </c>
      <c r="E72" s="10">
        <v>90.7</v>
      </c>
      <c r="F72" s="10">
        <f t="shared" si="12"/>
        <v>0.70000000000000284</v>
      </c>
      <c r="G72" s="10">
        <v>91.4</v>
      </c>
      <c r="H72" s="10">
        <f t="shared" si="13"/>
        <v>1.4000000000000057</v>
      </c>
      <c r="I72" s="14">
        <v>13</v>
      </c>
      <c r="J72" s="10">
        <v>94.3</v>
      </c>
      <c r="K72" s="10">
        <f t="shared" si="14"/>
        <v>4.2999999999999972</v>
      </c>
      <c r="L72" s="10">
        <v>89.6</v>
      </c>
      <c r="M72" s="10">
        <f t="shared" si="15"/>
        <v>-0.40000000000000568</v>
      </c>
      <c r="N72" s="10">
        <f t="shared" si="4"/>
        <v>-0.70000000000000284</v>
      </c>
      <c r="O72" s="10">
        <f t="shared" si="5"/>
        <v>4.7000000000000028</v>
      </c>
      <c r="P72" s="10">
        <f t="shared" si="16"/>
        <v>5.4000000000000057</v>
      </c>
      <c r="Q72" s="10">
        <f t="shared" si="6"/>
        <v>9.2000000000000028</v>
      </c>
      <c r="R72" s="145"/>
      <c r="S72" s="131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5.75" customHeight="1" x14ac:dyDescent="0.25">
      <c r="A73" s="136"/>
      <c r="B73" s="136"/>
      <c r="C73" s="136"/>
      <c r="D73" s="15">
        <v>3</v>
      </c>
      <c r="E73" s="10">
        <v>90.4</v>
      </c>
      <c r="F73" s="10">
        <f t="shared" si="12"/>
        <v>0.40000000000000568</v>
      </c>
      <c r="G73" s="10">
        <v>91</v>
      </c>
      <c r="H73" s="10">
        <f t="shared" si="13"/>
        <v>1</v>
      </c>
      <c r="I73" s="14">
        <v>13</v>
      </c>
      <c r="J73" s="10">
        <v>94</v>
      </c>
      <c r="K73" s="10">
        <f t="shared" si="14"/>
        <v>4</v>
      </c>
      <c r="L73" s="10">
        <v>89.2</v>
      </c>
      <c r="M73" s="10">
        <f t="shared" si="15"/>
        <v>-0.79999999999999716</v>
      </c>
      <c r="N73" s="10">
        <f t="shared" si="4"/>
        <v>-0.59999999999999432</v>
      </c>
      <c r="O73" s="10">
        <f t="shared" si="5"/>
        <v>4.7999999999999972</v>
      </c>
      <c r="P73" s="10">
        <f t="shared" si="16"/>
        <v>5.3999999999999915</v>
      </c>
      <c r="Q73" s="10">
        <f t="shared" si="6"/>
        <v>9.1999999999999957</v>
      </c>
      <c r="R73" s="146"/>
      <c r="S73" s="141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5.75" customHeight="1" x14ac:dyDescent="0.25">
      <c r="A74" s="138" t="s">
        <v>90</v>
      </c>
      <c r="B74" s="135">
        <v>1</v>
      </c>
      <c r="C74" s="138">
        <v>4.5</v>
      </c>
      <c r="D74" s="15">
        <v>1</v>
      </c>
      <c r="E74" s="10">
        <v>90.7</v>
      </c>
      <c r="F74" s="10">
        <f t="shared" si="12"/>
        <v>0.70000000000000284</v>
      </c>
      <c r="G74" s="10">
        <v>90.2</v>
      </c>
      <c r="H74" s="10">
        <f t="shared" si="13"/>
        <v>0.20000000000000284</v>
      </c>
      <c r="I74" s="14">
        <v>12</v>
      </c>
      <c r="J74" s="10">
        <v>96.5</v>
      </c>
      <c r="K74" s="10">
        <f t="shared" si="14"/>
        <v>6.5</v>
      </c>
      <c r="L74" s="10">
        <v>86.5</v>
      </c>
      <c r="M74" s="10">
        <f t="shared" si="15"/>
        <v>-3.5</v>
      </c>
      <c r="N74" s="10">
        <f t="shared" si="4"/>
        <v>0.5</v>
      </c>
      <c r="O74" s="10">
        <f t="shared" si="5"/>
        <v>10</v>
      </c>
      <c r="P74" s="10">
        <f t="shared" si="16"/>
        <v>9.5</v>
      </c>
      <c r="Q74" s="10">
        <f t="shared" si="6"/>
        <v>10.75</v>
      </c>
      <c r="R74" s="167">
        <f t="shared" ref="R74" si="19">AVERAGE(Q74,Q75,Q76)</f>
        <v>11.450000000000001</v>
      </c>
      <c r="S74" s="179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5.75" customHeight="1" x14ac:dyDescent="0.25">
      <c r="A75" s="135"/>
      <c r="B75" s="135"/>
      <c r="C75" s="135"/>
      <c r="D75" s="15">
        <v>2</v>
      </c>
      <c r="E75" s="10">
        <v>90.1</v>
      </c>
      <c r="F75" s="10">
        <f t="shared" si="12"/>
        <v>9.9999999999994316E-2</v>
      </c>
      <c r="G75" s="10">
        <v>90.1</v>
      </c>
      <c r="H75" s="10">
        <f t="shared" si="13"/>
        <v>9.9999999999994316E-2</v>
      </c>
      <c r="I75" s="14">
        <v>13</v>
      </c>
      <c r="J75" s="10">
        <v>96.1</v>
      </c>
      <c r="K75" s="10">
        <f t="shared" si="14"/>
        <v>6.0999999999999943</v>
      </c>
      <c r="L75" s="10">
        <v>85.6</v>
      </c>
      <c r="M75" s="10">
        <f t="shared" si="15"/>
        <v>-4.4000000000000057</v>
      </c>
      <c r="N75" s="10">
        <f t="shared" si="4"/>
        <v>0</v>
      </c>
      <c r="O75" s="10">
        <f t="shared" si="5"/>
        <v>10.5</v>
      </c>
      <c r="P75" s="10">
        <f t="shared" si="16"/>
        <v>10.5</v>
      </c>
      <c r="Q75" s="10">
        <f t="shared" si="6"/>
        <v>11.75</v>
      </c>
      <c r="R75" s="145"/>
      <c r="S75" s="179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5.75" customHeight="1" x14ac:dyDescent="0.25">
      <c r="A76" s="135"/>
      <c r="B76" s="136"/>
      <c r="C76" s="136"/>
      <c r="D76" s="15">
        <v>3</v>
      </c>
      <c r="E76" s="10">
        <v>90.6</v>
      </c>
      <c r="F76" s="10">
        <f t="shared" si="12"/>
        <v>0.59999999999999432</v>
      </c>
      <c r="G76" s="10">
        <v>90.3</v>
      </c>
      <c r="H76" s="10">
        <f t="shared" si="13"/>
        <v>0.29999999999999716</v>
      </c>
      <c r="I76" s="14">
        <v>13</v>
      </c>
      <c r="J76" s="10">
        <v>96.4</v>
      </c>
      <c r="K76" s="10">
        <f t="shared" si="14"/>
        <v>6.4000000000000057</v>
      </c>
      <c r="L76" s="10">
        <v>85.4</v>
      </c>
      <c r="M76" s="10">
        <f t="shared" si="15"/>
        <v>-4.5999999999999943</v>
      </c>
      <c r="N76" s="10">
        <f t="shared" si="4"/>
        <v>0.29999999999999716</v>
      </c>
      <c r="O76" s="10">
        <f t="shared" si="5"/>
        <v>11</v>
      </c>
      <c r="P76" s="10">
        <f t="shared" si="16"/>
        <v>10.700000000000003</v>
      </c>
      <c r="Q76" s="10">
        <f t="shared" si="6"/>
        <v>11.850000000000001</v>
      </c>
      <c r="R76" s="146"/>
      <c r="S76" s="179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t="15.75" customHeight="1" x14ac:dyDescent="0.25">
      <c r="A77" s="135"/>
      <c r="B77" s="138">
        <v>2</v>
      </c>
      <c r="C77" s="138">
        <v>4.4000000000000004</v>
      </c>
      <c r="D77" s="15">
        <v>1</v>
      </c>
      <c r="E77" s="10">
        <v>90.1</v>
      </c>
      <c r="F77" s="10">
        <f t="shared" si="12"/>
        <v>9.9999999999994316E-2</v>
      </c>
      <c r="G77" s="10">
        <v>90.9</v>
      </c>
      <c r="H77" s="10">
        <f t="shared" si="13"/>
        <v>0.90000000000000568</v>
      </c>
      <c r="I77" s="14">
        <v>10</v>
      </c>
      <c r="J77" s="10">
        <v>95.7</v>
      </c>
      <c r="K77" s="10">
        <f t="shared" si="14"/>
        <v>5.7000000000000028</v>
      </c>
      <c r="L77" s="10">
        <v>86</v>
      </c>
      <c r="M77" s="10">
        <f t="shared" si="15"/>
        <v>-4</v>
      </c>
      <c r="N77" s="10">
        <f t="shared" si="4"/>
        <v>-0.80000000000001137</v>
      </c>
      <c r="O77" s="10">
        <f t="shared" si="5"/>
        <v>9.7000000000000028</v>
      </c>
      <c r="P77" s="10">
        <f t="shared" si="16"/>
        <v>10.500000000000014</v>
      </c>
      <c r="Q77" s="10">
        <f t="shared" si="6"/>
        <v>10.250000000000007</v>
      </c>
      <c r="R77" s="167">
        <f t="shared" ref="R77" si="20">AVERAGE(Q77,Q78,Q79)</f>
        <v>9.85</v>
      </c>
      <c r="S77" s="179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t="15.75" customHeight="1" x14ac:dyDescent="0.25">
      <c r="A78" s="135"/>
      <c r="B78" s="135"/>
      <c r="C78" s="135"/>
      <c r="D78" s="15">
        <v>2</v>
      </c>
      <c r="E78" s="10">
        <v>90.8</v>
      </c>
      <c r="F78" s="10">
        <f t="shared" si="12"/>
        <v>0.79999999999999716</v>
      </c>
      <c r="G78" s="10">
        <v>90.1</v>
      </c>
      <c r="H78" s="10">
        <f t="shared" si="13"/>
        <v>9.9999999999994316E-2</v>
      </c>
      <c r="I78" s="14">
        <v>10</v>
      </c>
      <c r="J78" s="10">
        <v>96.1</v>
      </c>
      <c r="K78" s="10">
        <f t="shared" si="14"/>
        <v>6.0999999999999943</v>
      </c>
      <c r="L78" s="10">
        <v>86.9</v>
      </c>
      <c r="M78" s="10">
        <f t="shared" si="15"/>
        <v>-3.0999999999999943</v>
      </c>
      <c r="N78" s="10">
        <f t="shared" si="4"/>
        <v>0.70000000000000284</v>
      </c>
      <c r="O78" s="10">
        <f t="shared" si="5"/>
        <v>9.1999999999999886</v>
      </c>
      <c r="P78" s="10">
        <f t="shared" si="16"/>
        <v>8.4999999999999858</v>
      </c>
      <c r="Q78" s="10">
        <f t="shared" si="6"/>
        <v>9.2499999999999929</v>
      </c>
      <c r="R78" s="145"/>
      <c r="S78" s="179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ht="15.75" customHeight="1" x14ac:dyDescent="0.25">
      <c r="A79" s="136"/>
      <c r="B79" s="136"/>
      <c r="C79" s="136"/>
      <c r="D79" s="15">
        <v>3</v>
      </c>
      <c r="E79" s="10">
        <v>90</v>
      </c>
      <c r="F79" s="10">
        <f t="shared" si="12"/>
        <v>0</v>
      </c>
      <c r="G79" s="10">
        <v>90.6</v>
      </c>
      <c r="H79" s="10">
        <f t="shared" si="13"/>
        <v>0.59999999999999432</v>
      </c>
      <c r="I79" s="14">
        <v>10</v>
      </c>
      <c r="J79" s="10">
        <v>96.4</v>
      </c>
      <c r="K79" s="10">
        <f t="shared" si="14"/>
        <v>6.4000000000000057</v>
      </c>
      <c r="L79" s="10">
        <v>86.9</v>
      </c>
      <c r="M79" s="10">
        <f t="shared" si="15"/>
        <v>-3.0999999999999943</v>
      </c>
      <c r="N79" s="10">
        <f t="shared" si="4"/>
        <v>-0.59999999999999432</v>
      </c>
      <c r="O79" s="10">
        <f t="shared" si="5"/>
        <v>9.5</v>
      </c>
      <c r="P79" s="10">
        <f t="shared" si="16"/>
        <v>10.099999999999994</v>
      </c>
      <c r="Q79" s="10">
        <f t="shared" si="6"/>
        <v>10.049999999999997</v>
      </c>
      <c r="R79" s="146"/>
      <c r="S79" s="179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ht="15.75" customHeight="1" x14ac:dyDescent="0.25">
      <c r="A80" s="149" t="s">
        <v>62</v>
      </c>
      <c r="B80" s="133">
        <v>1</v>
      </c>
      <c r="C80" s="133">
        <v>5.5</v>
      </c>
      <c r="D80" s="7">
        <v>1</v>
      </c>
      <c r="E80" s="10">
        <v>83.4</v>
      </c>
      <c r="F80" s="10">
        <f t="shared" si="12"/>
        <v>-6.5999999999999943</v>
      </c>
      <c r="G80" s="10">
        <v>91.8</v>
      </c>
      <c r="H80" s="10">
        <f t="shared" si="13"/>
        <v>1.7999999999999972</v>
      </c>
      <c r="I80" s="14">
        <v>12</v>
      </c>
      <c r="J80" s="10">
        <v>90.2</v>
      </c>
      <c r="K80" s="10">
        <f t="shared" si="14"/>
        <v>0.20000000000000284</v>
      </c>
      <c r="L80" s="10">
        <v>89.3</v>
      </c>
      <c r="M80" s="10">
        <f t="shared" si="15"/>
        <v>-0.70000000000000284</v>
      </c>
      <c r="N80" s="10">
        <f t="shared" si="4"/>
        <v>-8.3999999999999915</v>
      </c>
      <c r="O80" s="10">
        <f t="shared" si="5"/>
        <v>0.90000000000000568</v>
      </c>
      <c r="P80" s="10">
        <f t="shared" si="16"/>
        <v>9.2999999999999972</v>
      </c>
      <c r="Q80" s="10">
        <f t="shared" si="6"/>
        <v>10.649999999999999</v>
      </c>
      <c r="R80" s="178">
        <f>AVERAGE(Q80,Q81,Q82)</f>
        <v>10.283333333333331</v>
      </c>
      <c r="S80" s="179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ht="15.75" customHeight="1" x14ac:dyDescent="0.25">
      <c r="A81" s="131"/>
      <c r="B81" s="131"/>
      <c r="C81" s="131"/>
      <c r="D81" s="7">
        <v>2</v>
      </c>
      <c r="E81" s="10">
        <v>82.4</v>
      </c>
      <c r="F81" s="10">
        <f t="shared" si="12"/>
        <v>-7.5999999999999943</v>
      </c>
      <c r="G81" s="10">
        <v>91.6</v>
      </c>
      <c r="H81" s="10">
        <f t="shared" si="13"/>
        <v>1.5999999999999943</v>
      </c>
      <c r="I81" s="14">
        <v>10</v>
      </c>
      <c r="J81" s="10">
        <v>89.6</v>
      </c>
      <c r="K81" s="10">
        <f t="shared" si="14"/>
        <v>-0.40000000000000568</v>
      </c>
      <c r="L81" s="10">
        <v>88.2</v>
      </c>
      <c r="M81" s="10">
        <f t="shared" si="15"/>
        <v>-1.7999999999999972</v>
      </c>
      <c r="N81" s="10">
        <f t="shared" si="4"/>
        <v>-9.1999999999999886</v>
      </c>
      <c r="O81" s="10">
        <f t="shared" si="5"/>
        <v>1.3999999999999915</v>
      </c>
      <c r="P81" s="10">
        <f t="shared" si="16"/>
        <v>10.59999999999998</v>
      </c>
      <c r="Q81" s="10">
        <f t="shared" si="6"/>
        <v>10.29999999999999</v>
      </c>
      <c r="R81" s="145"/>
      <c r="S81" s="179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ht="15.75" customHeight="1" x14ac:dyDescent="0.25">
      <c r="A82" s="131"/>
      <c r="B82" s="132"/>
      <c r="C82" s="132"/>
      <c r="D82" s="7">
        <v>3</v>
      </c>
      <c r="E82" s="10">
        <v>82.6</v>
      </c>
      <c r="F82" s="10">
        <f t="shared" si="12"/>
        <v>-7.4000000000000057</v>
      </c>
      <c r="G82" s="10">
        <v>91.4</v>
      </c>
      <c r="H82" s="10">
        <f t="shared" si="13"/>
        <v>1.4000000000000057</v>
      </c>
      <c r="I82" s="14">
        <v>12</v>
      </c>
      <c r="J82" s="10">
        <v>88.9</v>
      </c>
      <c r="K82" s="10">
        <f t="shared" si="14"/>
        <v>-1.0999999999999943</v>
      </c>
      <c r="L82" s="10">
        <v>89.9</v>
      </c>
      <c r="M82" s="10">
        <f t="shared" si="15"/>
        <v>-9.9999999999994316E-2</v>
      </c>
      <c r="N82" s="10">
        <f t="shared" si="4"/>
        <v>-8.8000000000000114</v>
      </c>
      <c r="O82" s="10">
        <f t="shared" si="5"/>
        <v>-1</v>
      </c>
      <c r="P82" s="10">
        <f t="shared" si="16"/>
        <v>7.8000000000000114</v>
      </c>
      <c r="Q82" s="10">
        <f t="shared" si="6"/>
        <v>9.9000000000000057</v>
      </c>
      <c r="R82" s="146"/>
      <c r="S82" s="179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ht="15.75" customHeight="1" x14ac:dyDescent="0.25">
      <c r="A83" s="131"/>
      <c r="B83" s="142">
        <v>2</v>
      </c>
      <c r="C83" s="142">
        <v>5.5</v>
      </c>
      <c r="D83" s="7">
        <v>1</v>
      </c>
      <c r="E83" s="10">
        <v>88.6</v>
      </c>
      <c r="F83" s="10">
        <f t="shared" si="12"/>
        <v>-1.4000000000000057</v>
      </c>
      <c r="G83" s="10">
        <v>91.9</v>
      </c>
      <c r="H83" s="10">
        <f t="shared" si="13"/>
        <v>1.9000000000000057</v>
      </c>
      <c r="I83" s="14">
        <v>12</v>
      </c>
      <c r="J83" s="10">
        <v>92.9</v>
      </c>
      <c r="K83" s="10">
        <f t="shared" si="14"/>
        <v>2.9000000000000057</v>
      </c>
      <c r="L83" s="10">
        <v>90.2</v>
      </c>
      <c r="M83" s="10">
        <f t="shared" si="15"/>
        <v>0.20000000000000284</v>
      </c>
      <c r="N83" s="10">
        <f t="shared" si="4"/>
        <v>-3.3000000000000114</v>
      </c>
      <c r="O83" s="10">
        <f t="shared" si="5"/>
        <v>2.7000000000000028</v>
      </c>
      <c r="P83" s="10">
        <f t="shared" si="16"/>
        <v>6.0000000000000142</v>
      </c>
      <c r="Q83" s="10">
        <f t="shared" si="6"/>
        <v>9.0000000000000071</v>
      </c>
      <c r="R83" s="167">
        <f>AVERAGE(Q83,Q84,Q85)</f>
        <v>8.8500000000000014</v>
      </c>
      <c r="S83" s="179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ht="15.75" customHeight="1" x14ac:dyDescent="0.25">
      <c r="A84" s="131"/>
      <c r="B84" s="131"/>
      <c r="C84" s="131"/>
      <c r="D84" s="7">
        <v>2</v>
      </c>
      <c r="E84" s="10">
        <v>88.3</v>
      </c>
      <c r="F84" s="10">
        <f t="shared" si="12"/>
        <v>-1.7000000000000028</v>
      </c>
      <c r="G84" s="10">
        <v>91.3</v>
      </c>
      <c r="H84" s="10">
        <f t="shared" si="13"/>
        <v>1.2999999999999972</v>
      </c>
      <c r="I84" s="14">
        <v>13</v>
      </c>
      <c r="J84" s="10">
        <v>92.7</v>
      </c>
      <c r="K84" s="10">
        <f t="shared" si="14"/>
        <v>2.7000000000000028</v>
      </c>
      <c r="L84" s="10">
        <v>90.7</v>
      </c>
      <c r="M84" s="10">
        <f t="shared" si="15"/>
        <v>0.70000000000000284</v>
      </c>
      <c r="N84" s="10">
        <f t="shared" ref="N84:N85" si="21">F84-H84</f>
        <v>-3</v>
      </c>
      <c r="O84" s="10">
        <f t="shared" ref="O84:O85" si="22">K84-M84</f>
        <v>2</v>
      </c>
      <c r="P84" s="10">
        <f t="shared" si="16"/>
        <v>5</v>
      </c>
      <c r="Q84" s="10">
        <f t="shared" ref="Q84:Q85" si="23">(P84+I84)/2</f>
        <v>9</v>
      </c>
      <c r="R84" s="145"/>
      <c r="S84" s="179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ht="15.75" customHeight="1" x14ac:dyDescent="0.25">
      <c r="A85" s="132"/>
      <c r="B85" s="132"/>
      <c r="C85" s="132"/>
      <c r="D85" s="7">
        <v>3</v>
      </c>
      <c r="E85" s="10">
        <v>89</v>
      </c>
      <c r="F85" s="10">
        <f t="shared" si="12"/>
        <v>-1</v>
      </c>
      <c r="G85" s="10">
        <v>91.5</v>
      </c>
      <c r="H85" s="10">
        <f t="shared" si="13"/>
        <v>1.5</v>
      </c>
      <c r="I85" s="14">
        <v>13</v>
      </c>
      <c r="J85" s="10">
        <v>92.6</v>
      </c>
      <c r="K85" s="10">
        <f t="shared" si="14"/>
        <v>2.5999999999999943</v>
      </c>
      <c r="L85" s="10">
        <v>91</v>
      </c>
      <c r="M85" s="10">
        <f t="shared" si="15"/>
        <v>1</v>
      </c>
      <c r="N85" s="10">
        <f t="shared" si="21"/>
        <v>-2.5</v>
      </c>
      <c r="O85" s="10">
        <f t="shared" si="22"/>
        <v>1.5999999999999943</v>
      </c>
      <c r="P85" s="10">
        <f t="shared" si="16"/>
        <v>4.0999999999999943</v>
      </c>
      <c r="Q85" s="10">
        <f t="shared" si="23"/>
        <v>8.5499999999999972</v>
      </c>
      <c r="R85" s="146"/>
      <c r="S85" s="179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ht="15.75" customHeight="1" x14ac:dyDescent="0.25">
      <c r="A86" s="143" t="s">
        <v>36</v>
      </c>
      <c r="B86" s="142">
        <v>1</v>
      </c>
      <c r="C86" s="142">
        <v>3.8</v>
      </c>
      <c r="D86" s="7">
        <v>1</v>
      </c>
      <c r="E86" s="10">
        <v>93.5</v>
      </c>
      <c r="F86" s="10">
        <f t="shared" ref="F86:F97" si="24">(E86-90)</f>
        <v>3.5</v>
      </c>
      <c r="G86" s="10">
        <v>90</v>
      </c>
      <c r="H86" s="10">
        <f t="shared" ref="H86:H97" si="25">(G86-90)</f>
        <v>0</v>
      </c>
      <c r="I86" s="14">
        <v>13</v>
      </c>
      <c r="J86" s="10">
        <v>96.7</v>
      </c>
      <c r="K86" s="10">
        <f t="shared" ref="K86:K97" si="26">(J86-90)</f>
        <v>6.7000000000000028</v>
      </c>
      <c r="L86" s="10">
        <v>88.5</v>
      </c>
      <c r="M86" s="10">
        <f t="shared" ref="M86:M97" si="27">(L86-90)</f>
        <v>-1.5</v>
      </c>
      <c r="N86" s="10">
        <f t="shared" ref="N86:N115" si="28">F86-H86</f>
        <v>3.5</v>
      </c>
      <c r="O86" s="10">
        <f t="shared" ref="O86:O115" si="29">K86-M86</f>
        <v>8.2000000000000028</v>
      </c>
      <c r="P86" s="10">
        <f t="shared" si="16"/>
        <v>4.7000000000000028</v>
      </c>
      <c r="Q86" s="10">
        <f t="shared" ref="Q86:Q115" si="30">(P86+I86)/2</f>
        <v>8.8500000000000014</v>
      </c>
      <c r="R86" s="167">
        <f>AVERAGE(Q86,Q87,Q88)</f>
        <v>9.2833333333333314</v>
      </c>
      <c r="S86" s="151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ht="15.75" customHeight="1" x14ac:dyDescent="0.25">
      <c r="A87" s="131"/>
      <c r="B87" s="131"/>
      <c r="C87" s="131"/>
      <c r="D87" s="7">
        <v>2</v>
      </c>
      <c r="E87" s="10">
        <v>93.9</v>
      </c>
      <c r="F87" s="10">
        <f t="shared" si="24"/>
        <v>3.9000000000000057</v>
      </c>
      <c r="G87" s="10">
        <v>89.6</v>
      </c>
      <c r="H87" s="10">
        <f t="shared" si="25"/>
        <v>-0.40000000000000568</v>
      </c>
      <c r="I87" s="14">
        <v>11</v>
      </c>
      <c r="J87" s="10">
        <v>97.1</v>
      </c>
      <c r="K87" s="10">
        <f t="shared" si="26"/>
        <v>7.0999999999999943</v>
      </c>
      <c r="L87" s="10">
        <v>86.3</v>
      </c>
      <c r="M87" s="10">
        <f t="shared" si="27"/>
        <v>-3.7000000000000028</v>
      </c>
      <c r="N87" s="10">
        <f t="shared" si="28"/>
        <v>4.3000000000000114</v>
      </c>
      <c r="O87" s="10">
        <f t="shared" si="29"/>
        <v>10.799999999999997</v>
      </c>
      <c r="P87" s="10">
        <f t="shared" si="16"/>
        <v>6.4999999999999858</v>
      </c>
      <c r="Q87" s="10">
        <f t="shared" si="30"/>
        <v>8.7499999999999929</v>
      </c>
      <c r="R87" s="145"/>
      <c r="S87" s="131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ht="15.75" customHeight="1" x14ac:dyDescent="0.25">
      <c r="A88" s="131"/>
      <c r="B88" s="132"/>
      <c r="C88" s="132"/>
      <c r="D88" s="7">
        <v>3</v>
      </c>
      <c r="E88" s="10">
        <v>92.5</v>
      </c>
      <c r="F88" s="10">
        <f t="shared" si="24"/>
        <v>2.5</v>
      </c>
      <c r="G88" s="10">
        <v>90.5</v>
      </c>
      <c r="H88" s="10">
        <f t="shared" si="25"/>
        <v>0.5</v>
      </c>
      <c r="I88" s="14">
        <v>12</v>
      </c>
      <c r="J88" s="10">
        <v>96.3</v>
      </c>
      <c r="K88" s="10">
        <f t="shared" si="26"/>
        <v>6.2999999999999972</v>
      </c>
      <c r="L88" s="10">
        <v>85.8</v>
      </c>
      <c r="M88" s="10">
        <f t="shared" si="27"/>
        <v>-4.2000000000000028</v>
      </c>
      <c r="N88" s="10">
        <f t="shared" si="28"/>
        <v>2</v>
      </c>
      <c r="O88" s="10">
        <f t="shared" si="29"/>
        <v>10.5</v>
      </c>
      <c r="P88" s="10">
        <f t="shared" si="16"/>
        <v>8.5</v>
      </c>
      <c r="Q88" s="10">
        <f t="shared" si="30"/>
        <v>10.25</v>
      </c>
      <c r="R88" s="146"/>
      <c r="S88" s="131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ht="15.75" customHeight="1" x14ac:dyDescent="0.25">
      <c r="A89" s="131"/>
      <c r="B89" s="142">
        <v>2</v>
      </c>
      <c r="C89" s="142">
        <v>4</v>
      </c>
      <c r="D89" s="7">
        <v>1</v>
      </c>
      <c r="E89" s="10">
        <v>93.4</v>
      </c>
      <c r="F89" s="10">
        <f t="shared" si="24"/>
        <v>3.4000000000000057</v>
      </c>
      <c r="G89" s="10">
        <v>93.3</v>
      </c>
      <c r="H89" s="10">
        <f t="shared" si="25"/>
        <v>3.2999999999999972</v>
      </c>
      <c r="I89" s="14">
        <v>6</v>
      </c>
      <c r="J89" s="10">
        <v>101.8</v>
      </c>
      <c r="K89" s="10">
        <f t="shared" si="26"/>
        <v>11.799999999999997</v>
      </c>
      <c r="L89" s="10">
        <v>92.5</v>
      </c>
      <c r="M89" s="10">
        <f t="shared" si="27"/>
        <v>2.5</v>
      </c>
      <c r="N89" s="10">
        <f t="shared" si="28"/>
        <v>0.10000000000000853</v>
      </c>
      <c r="O89" s="10">
        <f t="shared" si="29"/>
        <v>9.2999999999999972</v>
      </c>
      <c r="P89" s="10">
        <f t="shared" si="16"/>
        <v>9.1999999999999886</v>
      </c>
      <c r="Q89" s="10">
        <f t="shared" si="30"/>
        <v>7.5999999999999943</v>
      </c>
      <c r="R89" s="167">
        <f>AVERAGE(Q89,Q90,Q91)</f>
        <v>7.7166666666666659</v>
      </c>
      <c r="S89" s="131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ht="15.75" customHeight="1" x14ac:dyDescent="0.25">
      <c r="A90" s="131"/>
      <c r="B90" s="131"/>
      <c r="C90" s="131"/>
      <c r="D90" s="7">
        <v>2</v>
      </c>
      <c r="E90" s="10">
        <v>93.8</v>
      </c>
      <c r="F90" s="10">
        <f t="shared" si="24"/>
        <v>3.7999999999999972</v>
      </c>
      <c r="G90" s="10">
        <v>93.2</v>
      </c>
      <c r="H90" s="10">
        <f t="shared" si="25"/>
        <v>3.2000000000000028</v>
      </c>
      <c r="I90" s="14">
        <v>7</v>
      </c>
      <c r="J90" s="10">
        <v>100.9</v>
      </c>
      <c r="K90" s="10">
        <f t="shared" si="26"/>
        <v>10.900000000000006</v>
      </c>
      <c r="L90" s="10">
        <v>92</v>
      </c>
      <c r="M90" s="10">
        <f t="shared" si="27"/>
        <v>2</v>
      </c>
      <c r="N90" s="10">
        <f t="shared" si="28"/>
        <v>0.59999999999999432</v>
      </c>
      <c r="O90" s="10">
        <f t="shared" si="29"/>
        <v>8.9000000000000057</v>
      </c>
      <c r="P90" s="10">
        <f t="shared" si="16"/>
        <v>8.3000000000000114</v>
      </c>
      <c r="Q90" s="10">
        <f t="shared" si="30"/>
        <v>7.6500000000000057</v>
      </c>
      <c r="R90" s="145"/>
      <c r="S90" s="131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ht="15.75" customHeight="1" x14ac:dyDescent="0.25">
      <c r="A91" s="132"/>
      <c r="B91" s="132"/>
      <c r="C91" s="132"/>
      <c r="D91" s="7">
        <v>3</v>
      </c>
      <c r="E91" s="10">
        <v>93.4</v>
      </c>
      <c r="F91" s="10">
        <f t="shared" si="24"/>
        <v>3.4000000000000057</v>
      </c>
      <c r="G91" s="10">
        <v>93.5</v>
      </c>
      <c r="H91" s="10">
        <f t="shared" si="25"/>
        <v>3.5</v>
      </c>
      <c r="I91" s="14">
        <v>6</v>
      </c>
      <c r="J91" s="10">
        <v>101.5</v>
      </c>
      <c r="K91" s="10">
        <f t="shared" si="26"/>
        <v>11.5</v>
      </c>
      <c r="L91" s="10">
        <v>91.8</v>
      </c>
      <c r="M91" s="10">
        <f t="shared" si="27"/>
        <v>1.7999999999999972</v>
      </c>
      <c r="N91" s="10">
        <f t="shared" si="28"/>
        <v>-9.9999999999994316E-2</v>
      </c>
      <c r="O91" s="10">
        <f t="shared" si="29"/>
        <v>9.7000000000000028</v>
      </c>
      <c r="P91" s="10">
        <f t="shared" si="16"/>
        <v>9.7999999999999972</v>
      </c>
      <c r="Q91" s="10">
        <f t="shared" si="30"/>
        <v>7.8999999999999986</v>
      </c>
      <c r="R91" s="146"/>
      <c r="S91" s="132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ht="15.75" customHeight="1" x14ac:dyDescent="0.25">
      <c r="A92" s="142" t="s">
        <v>53</v>
      </c>
      <c r="B92" s="142">
        <v>1</v>
      </c>
      <c r="C92" s="142">
        <v>5.2</v>
      </c>
      <c r="D92" s="7">
        <v>1</v>
      </c>
      <c r="E92" s="10">
        <v>91.2</v>
      </c>
      <c r="F92" s="10">
        <f t="shared" si="24"/>
        <v>1.2000000000000028</v>
      </c>
      <c r="G92" s="10">
        <v>90.7</v>
      </c>
      <c r="H92" s="10">
        <f t="shared" si="25"/>
        <v>0.70000000000000284</v>
      </c>
      <c r="I92" s="14">
        <v>10</v>
      </c>
      <c r="J92" s="10">
        <v>97.2</v>
      </c>
      <c r="K92" s="10">
        <f t="shared" si="26"/>
        <v>7.2000000000000028</v>
      </c>
      <c r="L92" s="10">
        <v>86.2</v>
      </c>
      <c r="M92" s="10">
        <f t="shared" si="27"/>
        <v>-3.7999999999999972</v>
      </c>
      <c r="N92" s="10">
        <f t="shared" si="28"/>
        <v>0.5</v>
      </c>
      <c r="O92" s="10">
        <f t="shared" si="29"/>
        <v>11</v>
      </c>
      <c r="P92" s="10">
        <f t="shared" si="16"/>
        <v>10.5</v>
      </c>
      <c r="Q92" s="10">
        <f t="shared" si="30"/>
        <v>10.25</v>
      </c>
      <c r="R92" s="167">
        <f>AVERAGE(Q92,Q93,Q94)</f>
        <v>10.700000000000003</v>
      </c>
      <c r="S92" s="130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ht="15.75" customHeight="1" x14ac:dyDescent="0.25">
      <c r="A93" s="131"/>
      <c r="B93" s="131"/>
      <c r="C93" s="131"/>
      <c r="D93" s="7">
        <v>2</v>
      </c>
      <c r="E93" s="10">
        <v>91.4</v>
      </c>
      <c r="F93" s="10">
        <f t="shared" si="24"/>
        <v>1.4000000000000057</v>
      </c>
      <c r="G93" s="10">
        <v>90.4</v>
      </c>
      <c r="H93" s="10">
        <f t="shared" si="25"/>
        <v>0.40000000000000568</v>
      </c>
      <c r="I93" s="14">
        <v>12</v>
      </c>
      <c r="J93" s="10">
        <v>96.7</v>
      </c>
      <c r="K93" s="10">
        <f t="shared" si="26"/>
        <v>6.7000000000000028</v>
      </c>
      <c r="L93" s="10">
        <v>86.1</v>
      </c>
      <c r="M93" s="10">
        <f t="shared" si="27"/>
        <v>-3.9000000000000057</v>
      </c>
      <c r="N93" s="10">
        <f t="shared" si="28"/>
        <v>1</v>
      </c>
      <c r="O93" s="10">
        <f t="shared" si="29"/>
        <v>10.600000000000009</v>
      </c>
      <c r="P93" s="10">
        <f t="shared" si="16"/>
        <v>9.6000000000000085</v>
      </c>
      <c r="Q93" s="10">
        <f t="shared" si="30"/>
        <v>10.800000000000004</v>
      </c>
      <c r="R93" s="145"/>
      <c r="S93" s="131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ht="15.75" customHeight="1" x14ac:dyDescent="0.25">
      <c r="A94" s="131"/>
      <c r="B94" s="132"/>
      <c r="C94" s="132"/>
      <c r="D94" s="7">
        <v>3</v>
      </c>
      <c r="E94" s="10">
        <v>92.8</v>
      </c>
      <c r="F94" s="10">
        <f t="shared" si="24"/>
        <v>2.7999999999999972</v>
      </c>
      <c r="G94" s="10">
        <v>90.2</v>
      </c>
      <c r="H94" s="10">
        <f t="shared" si="25"/>
        <v>0.20000000000000284</v>
      </c>
      <c r="I94" s="14">
        <v>13</v>
      </c>
      <c r="J94" s="10">
        <v>97.9</v>
      </c>
      <c r="K94" s="10">
        <f t="shared" si="26"/>
        <v>7.9000000000000057</v>
      </c>
      <c r="L94" s="10">
        <v>86.2</v>
      </c>
      <c r="M94" s="10">
        <f t="shared" si="27"/>
        <v>-3.7999999999999972</v>
      </c>
      <c r="N94" s="10">
        <f t="shared" si="28"/>
        <v>2.5999999999999943</v>
      </c>
      <c r="O94" s="10">
        <f t="shared" si="29"/>
        <v>11.700000000000003</v>
      </c>
      <c r="P94" s="10">
        <f t="shared" si="16"/>
        <v>9.1000000000000085</v>
      </c>
      <c r="Q94" s="10">
        <f t="shared" si="30"/>
        <v>11.050000000000004</v>
      </c>
      <c r="R94" s="146"/>
      <c r="S94" s="131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ht="15.75" customHeight="1" x14ac:dyDescent="0.25">
      <c r="A95" s="131"/>
      <c r="B95" s="133">
        <v>2</v>
      </c>
      <c r="C95" s="133">
        <v>4.3</v>
      </c>
      <c r="D95" s="7">
        <v>1</v>
      </c>
      <c r="E95" s="10">
        <v>92</v>
      </c>
      <c r="F95" s="10">
        <f t="shared" si="24"/>
        <v>2</v>
      </c>
      <c r="G95" s="10">
        <v>92.7</v>
      </c>
      <c r="H95" s="10">
        <f t="shared" si="25"/>
        <v>2.7000000000000028</v>
      </c>
      <c r="I95" s="14">
        <v>14</v>
      </c>
      <c r="J95" s="10">
        <v>96.2</v>
      </c>
      <c r="K95" s="10">
        <f t="shared" si="26"/>
        <v>6.2000000000000028</v>
      </c>
      <c r="L95" s="10">
        <v>90.6</v>
      </c>
      <c r="M95" s="10">
        <f t="shared" si="27"/>
        <v>0.59999999999999432</v>
      </c>
      <c r="N95" s="10">
        <f t="shared" si="28"/>
        <v>-0.70000000000000284</v>
      </c>
      <c r="O95" s="10">
        <f t="shared" si="29"/>
        <v>5.6000000000000085</v>
      </c>
      <c r="P95" s="10">
        <f t="shared" si="16"/>
        <v>6.3000000000000114</v>
      </c>
      <c r="Q95" s="10">
        <f t="shared" si="30"/>
        <v>10.150000000000006</v>
      </c>
      <c r="R95" s="167">
        <f>AVERAGE(Q95,Q96,Q97)</f>
        <v>9.9833333333333361</v>
      </c>
      <c r="S95" s="131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ht="15.75" customHeight="1" x14ac:dyDescent="0.25">
      <c r="A96" s="131"/>
      <c r="B96" s="131"/>
      <c r="C96" s="131"/>
      <c r="D96" s="7">
        <v>2</v>
      </c>
      <c r="E96" s="10">
        <v>92</v>
      </c>
      <c r="F96" s="10">
        <f t="shared" si="24"/>
        <v>2</v>
      </c>
      <c r="G96" s="10">
        <v>92.6</v>
      </c>
      <c r="H96" s="10">
        <f t="shared" si="25"/>
        <v>2.5999999999999943</v>
      </c>
      <c r="I96" s="14">
        <v>13</v>
      </c>
      <c r="J96" s="10">
        <v>96</v>
      </c>
      <c r="K96" s="10">
        <f t="shared" si="26"/>
        <v>6</v>
      </c>
      <c r="L96" s="10">
        <v>90.4</v>
      </c>
      <c r="M96" s="10">
        <f t="shared" si="27"/>
        <v>0.40000000000000568</v>
      </c>
      <c r="N96" s="10">
        <f t="shared" si="28"/>
        <v>-0.59999999999999432</v>
      </c>
      <c r="O96" s="10">
        <f t="shared" si="29"/>
        <v>5.5999999999999943</v>
      </c>
      <c r="P96" s="10">
        <f t="shared" si="16"/>
        <v>6.1999999999999886</v>
      </c>
      <c r="Q96" s="10">
        <f t="shared" si="30"/>
        <v>9.5999999999999943</v>
      </c>
      <c r="R96" s="145"/>
      <c r="S96" s="131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ht="15.75" customHeight="1" x14ac:dyDescent="0.25">
      <c r="A97" s="132"/>
      <c r="B97" s="132"/>
      <c r="C97" s="132"/>
      <c r="D97" s="7">
        <v>3</v>
      </c>
      <c r="E97" s="10">
        <v>93.1</v>
      </c>
      <c r="F97" s="10">
        <f t="shared" si="24"/>
        <v>3.0999999999999943</v>
      </c>
      <c r="G97" s="10">
        <v>92.7</v>
      </c>
      <c r="H97" s="10">
        <f t="shared" si="25"/>
        <v>2.7000000000000028</v>
      </c>
      <c r="I97" s="14">
        <v>14</v>
      </c>
      <c r="J97" s="10">
        <v>96.9</v>
      </c>
      <c r="K97" s="10">
        <f t="shared" si="26"/>
        <v>6.9000000000000057</v>
      </c>
      <c r="L97" s="10">
        <v>90.1</v>
      </c>
      <c r="M97" s="10">
        <f t="shared" si="27"/>
        <v>9.9999999999994316E-2</v>
      </c>
      <c r="N97" s="10">
        <f t="shared" si="28"/>
        <v>0.39999999999999147</v>
      </c>
      <c r="O97" s="10">
        <f t="shared" si="29"/>
        <v>6.8000000000000114</v>
      </c>
      <c r="P97" s="10">
        <f t="shared" si="16"/>
        <v>6.4000000000000199</v>
      </c>
      <c r="Q97" s="10">
        <f t="shared" si="30"/>
        <v>10.20000000000001</v>
      </c>
      <c r="R97" s="146"/>
      <c r="S97" s="141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ht="15.75" customHeight="1" x14ac:dyDescent="0.25">
      <c r="A98" s="143" t="s">
        <v>32</v>
      </c>
      <c r="B98" s="133">
        <v>1</v>
      </c>
      <c r="C98" s="133">
        <v>5.5</v>
      </c>
      <c r="D98" s="7">
        <v>1</v>
      </c>
      <c r="E98" s="10"/>
      <c r="F98" s="10">
        <v>-3.6</v>
      </c>
      <c r="G98" s="10"/>
      <c r="H98" s="10">
        <v>-2.8</v>
      </c>
      <c r="I98" s="14">
        <v>7</v>
      </c>
      <c r="J98" s="10"/>
      <c r="K98" s="10">
        <v>7</v>
      </c>
      <c r="L98" s="10"/>
      <c r="M98" s="10">
        <v>-6</v>
      </c>
      <c r="N98" s="10">
        <f t="shared" si="28"/>
        <v>-0.80000000000000027</v>
      </c>
      <c r="O98" s="10">
        <f t="shared" si="29"/>
        <v>13</v>
      </c>
      <c r="P98" s="10">
        <f t="shared" si="16"/>
        <v>13.8</v>
      </c>
      <c r="Q98" s="10">
        <f t="shared" si="30"/>
        <v>10.4</v>
      </c>
      <c r="R98" s="167">
        <f>AVERAGE(Q98,Q99,Q100)</f>
        <v>11.366666666666665</v>
      </c>
      <c r="S98" s="139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ht="15.75" customHeight="1" x14ac:dyDescent="0.25">
      <c r="A99" s="131"/>
      <c r="B99" s="131"/>
      <c r="C99" s="131"/>
      <c r="D99" s="7">
        <v>2</v>
      </c>
      <c r="E99" s="10"/>
      <c r="F99" s="10">
        <v>-2.7</v>
      </c>
      <c r="G99" s="10"/>
      <c r="H99" s="10">
        <v>-2.9</v>
      </c>
      <c r="I99" s="14">
        <v>8</v>
      </c>
      <c r="J99" s="10"/>
      <c r="K99" s="10">
        <v>6</v>
      </c>
      <c r="L99" s="10"/>
      <c r="M99" s="10">
        <v>-7.7</v>
      </c>
      <c r="N99" s="10">
        <f t="shared" si="28"/>
        <v>0.19999999999999973</v>
      </c>
      <c r="O99" s="10">
        <f t="shared" si="29"/>
        <v>13.7</v>
      </c>
      <c r="P99" s="10">
        <f t="shared" si="16"/>
        <v>13.5</v>
      </c>
      <c r="Q99" s="10">
        <f t="shared" si="30"/>
        <v>10.75</v>
      </c>
      <c r="R99" s="145"/>
      <c r="S99" s="139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ht="15.75" customHeight="1" x14ac:dyDescent="0.25">
      <c r="A100" s="131"/>
      <c r="B100" s="132"/>
      <c r="C100" s="132"/>
      <c r="D100" s="7">
        <v>3</v>
      </c>
      <c r="E100" s="10"/>
      <c r="F100" s="10">
        <v>-6.3</v>
      </c>
      <c r="G100" s="10"/>
      <c r="H100" s="10">
        <v>-3</v>
      </c>
      <c r="I100" s="14">
        <v>8</v>
      </c>
      <c r="J100" s="10"/>
      <c r="K100" s="10">
        <v>7.1</v>
      </c>
      <c r="L100" s="10"/>
      <c r="M100" s="10">
        <v>-7.5</v>
      </c>
      <c r="N100" s="10">
        <f t="shared" si="28"/>
        <v>-3.3</v>
      </c>
      <c r="O100" s="10">
        <f t="shared" si="29"/>
        <v>14.6</v>
      </c>
      <c r="P100" s="10">
        <f t="shared" si="16"/>
        <v>17.899999999999999</v>
      </c>
      <c r="Q100" s="10">
        <f t="shared" si="30"/>
        <v>12.95</v>
      </c>
      <c r="R100" s="146"/>
      <c r="S100" s="139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ht="15.75" customHeight="1" x14ac:dyDescent="0.25">
      <c r="A101" s="131"/>
      <c r="B101" s="142">
        <v>2</v>
      </c>
      <c r="C101" s="142">
        <v>6</v>
      </c>
      <c r="D101" s="7">
        <v>1</v>
      </c>
      <c r="E101" s="10">
        <v>91.4</v>
      </c>
      <c r="F101" s="10">
        <f t="shared" ref="F101:F115" si="31">(E101-90)</f>
        <v>1.4000000000000057</v>
      </c>
      <c r="G101" s="10">
        <v>86.5</v>
      </c>
      <c r="H101" s="10">
        <f t="shared" ref="H101:H115" si="32">(G101-90)</f>
        <v>-3.5</v>
      </c>
      <c r="I101" s="14">
        <v>6</v>
      </c>
      <c r="J101" s="10">
        <v>93.9</v>
      </c>
      <c r="K101" s="10">
        <f t="shared" ref="K101:K115" si="33">(J101-90)</f>
        <v>3.9000000000000057</v>
      </c>
      <c r="L101" s="10">
        <v>81.8</v>
      </c>
      <c r="M101" s="10">
        <f t="shared" ref="M101:M115" si="34">(L101-90)</f>
        <v>-8.2000000000000028</v>
      </c>
      <c r="N101" s="10">
        <f t="shared" si="28"/>
        <v>4.9000000000000057</v>
      </c>
      <c r="O101" s="10">
        <f t="shared" si="29"/>
        <v>12.100000000000009</v>
      </c>
      <c r="P101" s="10">
        <f t="shared" si="16"/>
        <v>7.2000000000000028</v>
      </c>
      <c r="Q101" s="10">
        <f t="shared" si="30"/>
        <v>6.6000000000000014</v>
      </c>
      <c r="R101" s="167">
        <f>AVERAGE(Q101,Q102,Q103)</f>
        <v>6.7333333333333343</v>
      </c>
      <c r="S101" s="139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ht="15.75" customHeight="1" x14ac:dyDescent="0.25">
      <c r="A102" s="131"/>
      <c r="B102" s="131"/>
      <c r="C102" s="131"/>
      <c r="D102" s="7">
        <v>2</v>
      </c>
      <c r="E102" s="10">
        <v>92.7</v>
      </c>
      <c r="F102" s="10">
        <f t="shared" si="31"/>
        <v>2.7000000000000028</v>
      </c>
      <c r="G102" s="10">
        <v>85.7</v>
      </c>
      <c r="H102" s="10">
        <f t="shared" si="32"/>
        <v>-4.2999999999999972</v>
      </c>
      <c r="I102" s="14">
        <v>7</v>
      </c>
      <c r="J102" s="10">
        <v>95.2</v>
      </c>
      <c r="K102" s="10">
        <f t="shared" si="33"/>
        <v>5.2000000000000028</v>
      </c>
      <c r="L102" s="10">
        <v>82</v>
      </c>
      <c r="M102" s="10">
        <f t="shared" si="34"/>
        <v>-8</v>
      </c>
      <c r="N102" s="10">
        <f t="shared" si="28"/>
        <v>7</v>
      </c>
      <c r="O102" s="10">
        <f t="shared" si="29"/>
        <v>13.200000000000003</v>
      </c>
      <c r="P102" s="10">
        <f t="shared" si="16"/>
        <v>6.2000000000000028</v>
      </c>
      <c r="Q102" s="10">
        <f t="shared" si="30"/>
        <v>6.6000000000000014</v>
      </c>
      <c r="R102" s="145"/>
      <c r="S102" s="139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15.75" customHeight="1" x14ac:dyDescent="0.25">
      <c r="A103" s="132"/>
      <c r="B103" s="132"/>
      <c r="C103" s="132"/>
      <c r="D103" s="7">
        <v>3</v>
      </c>
      <c r="E103" s="10">
        <v>93</v>
      </c>
      <c r="F103" s="10">
        <f t="shared" si="31"/>
        <v>3</v>
      </c>
      <c r="G103" s="10">
        <v>87.5</v>
      </c>
      <c r="H103" s="10">
        <f t="shared" si="32"/>
        <v>-2.5</v>
      </c>
      <c r="I103" s="14">
        <v>7</v>
      </c>
      <c r="J103" s="10">
        <v>94.2</v>
      </c>
      <c r="K103" s="10">
        <f t="shared" si="33"/>
        <v>4.2000000000000028</v>
      </c>
      <c r="L103" s="10">
        <v>81.7</v>
      </c>
      <c r="M103" s="10">
        <f t="shared" si="34"/>
        <v>-8.2999999999999972</v>
      </c>
      <c r="N103" s="10">
        <f t="shared" si="28"/>
        <v>5.5</v>
      </c>
      <c r="O103" s="10">
        <f t="shared" si="29"/>
        <v>12.5</v>
      </c>
      <c r="P103" s="10">
        <f t="shared" si="16"/>
        <v>7</v>
      </c>
      <c r="Q103" s="10">
        <f t="shared" si="30"/>
        <v>7</v>
      </c>
      <c r="R103" s="146"/>
      <c r="S103" s="139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1:39" ht="15.75" customHeight="1" x14ac:dyDescent="0.25">
      <c r="A104" s="143" t="s">
        <v>39</v>
      </c>
      <c r="B104" s="142">
        <v>1</v>
      </c>
      <c r="C104" s="142">
        <v>5.5</v>
      </c>
      <c r="D104" s="7">
        <v>1</v>
      </c>
      <c r="E104" s="10">
        <v>89.9</v>
      </c>
      <c r="F104" s="10">
        <f t="shared" si="31"/>
        <v>-9.9999999999994316E-2</v>
      </c>
      <c r="G104" s="10">
        <v>91.2</v>
      </c>
      <c r="H104" s="10">
        <f t="shared" si="32"/>
        <v>1.2000000000000028</v>
      </c>
      <c r="I104" s="14">
        <v>9</v>
      </c>
      <c r="J104" s="10">
        <v>92.2</v>
      </c>
      <c r="K104" s="10">
        <f t="shared" si="33"/>
        <v>2.2000000000000028</v>
      </c>
      <c r="L104" s="10">
        <v>85</v>
      </c>
      <c r="M104" s="10">
        <f t="shared" si="34"/>
        <v>-5</v>
      </c>
      <c r="N104" s="10">
        <f t="shared" si="28"/>
        <v>-1.2999999999999972</v>
      </c>
      <c r="O104" s="10">
        <f t="shared" si="29"/>
        <v>7.2000000000000028</v>
      </c>
      <c r="P104" s="10">
        <f t="shared" si="16"/>
        <v>8.5</v>
      </c>
      <c r="Q104" s="10">
        <f t="shared" si="30"/>
        <v>8.75</v>
      </c>
      <c r="R104" s="167">
        <f>AVERAGE(Q104,Q105,Q106)</f>
        <v>7.8499999999999988</v>
      </c>
      <c r="S104" s="151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1:39" ht="15.75" customHeight="1" x14ac:dyDescent="0.25">
      <c r="A105" s="131"/>
      <c r="B105" s="131"/>
      <c r="C105" s="131"/>
      <c r="D105" s="7">
        <v>2</v>
      </c>
      <c r="E105" s="10">
        <v>90.3</v>
      </c>
      <c r="F105" s="10">
        <f t="shared" si="31"/>
        <v>0.29999999999999716</v>
      </c>
      <c r="G105" s="10">
        <v>89.3</v>
      </c>
      <c r="H105" s="10">
        <f t="shared" si="32"/>
        <v>-0.70000000000000284</v>
      </c>
      <c r="I105" s="14">
        <v>8</v>
      </c>
      <c r="J105" s="10">
        <v>93</v>
      </c>
      <c r="K105" s="10">
        <f t="shared" si="33"/>
        <v>3</v>
      </c>
      <c r="L105" s="10">
        <v>86</v>
      </c>
      <c r="M105" s="10">
        <f t="shared" si="34"/>
        <v>-4</v>
      </c>
      <c r="N105" s="10">
        <f t="shared" si="28"/>
        <v>1</v>
      </c>
      <c r="O105" s="10">
        <f t="shared" si="29"/>
        <v>7</v>
      </c>
      <c r="P105" s="10">
        <f t="shared" si="16"/>
        <v>6</v>
      </c>
      <c r="Q105" s="10">
        <f t="shared" si="30"/>
        <v>7</v>
      </c>
      <c r="R105" s="145"/>
      <c r="S105" s="131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1:39" ht="15.75" customHeight="1" x14ac:dyDescent="0.25">
      <c r="A106" s="131"/>
      <c r="B106" s="132"/>
      <c r="C106" s="132"/>
      <c r="D106" s="7">
        <v>3</v>
      </c>
      <c r="E106" s="10">
        <v>89.7</v>
      </c>
      <c r="F106" s="10">
        <f t="shared" si="31"/>
        <v>-0.29999999999999716</v>
      </c>
      <c r="G106" s="10">
        <v>88.7</v>
      </c>
      <c r="H106" s="10">
        <f t="shared" si="32"/>
        <v>-1.2999999999999972</v>
      </c>
      <c r="I106" s="14">
        <v>9</v>
      </c>
      <c r="J106" s="10">
        <v>93.1</v>
      </c>
      <c r="K106" s="10">
        <f t="shared" si="33"/>
        <v>3.0999999999999943</v>
      </c>
      <c r="L106" s="10">
        <v>85.5</v>
      </c>
      <c r="M106" s="10">
        <f t="shared" si="34"/>
        <v>-4.5</v>
      </c>
      <c r="N106" s="10">
        <f t="shared" si="28"/>
        <v>1</v>
      </c>
      <c r="O106" s="10">
        <f t="shared" si="29"/>
        <v>7.5999999999999943</v>
      </c>
      <c r="P106" s="10">
        <f t="shared" si="16"/>
        <v>6.5999999999999943</v>
      </c>
      <c r="Q106" s="10">
        <f t="shared" si="30"/>
        <v>7.7999999999999972</v>
      </c>
      <c r="R106" s="146"/>
      <c r="S106" s="131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1:39" ht="15.75" customHeight="1" x14ac:dyDescent="0.25">
      <c r="A107" s="131"/>
      <c r="B107" s="142">
        <v>2</v>
      </c>
      <c r="C107" s="142">
        <v>5.2</v>
      </c>
      <c r="D107" s="7">
        <v>1</v>
      </c>
      <c r="E107" s="10">
        <v>89.9</v>
      </c>
      <c r="F107" s="10">
        <f t="shared" si="31"/>
        <v>-9.9999999999994316E-2</v>
      </c>
      <c r="G107" s="10">
        <v>89.8</v>
      </c>
      <c r="H107" s="10">
        <f t="shared" si="32"/>
        <v>-0.20000000000000284</v>
      </c>
      <c r="I107" s="14">
        <v>8</v>
      </c>
      <c r="J107" s="19">
        <v>91.8</v>
      </c>
      <c r="K107" s="10">
        <f t="shared" si="33"/>
        <v>1.7999999999999972</v>
      </c>
      <c r="L107" s="19">
        <v>88.2</v>
      </c>
      <c r="M107" s="10">
        <f t="shared" si="34"/>
        <v>-1.7999999999999972</v>
      </c>
      <c r="N107" s="10">
        <f t="shared" si="28"/>
        <v>0.10000000000000853</v>
      </c>
      <c r="O107" s="10">
        <f t="shared" si="29"/>
        <v>3.5999999999999943</v>
      </c>
      <c r="P107" s="10">
        <f t="shared" si="16"/>
        <v>3.4999999999999858</v>
      </c>
      <c r="Q107" s="10">
        <f t="shared" si="30"/>
        <v>5.7499999999999929</v>
      </c>
      <c r="R107" s="167">
        <f>AVERAGE(Q107,Q108,Q109)</f>
        <v>6.6333333333333329</v>
      </c>
      <c r="S107" s="13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1:39" ht="15.75" customHeight="1" x14ac:dyDescent="0.25">
      <c r="A108" s="131"/>
      <c r="B108" s="131"/>
      <c r="C108" s="131"/>
      <c r="D108" s="7">
        <v>2</v>
      </c>
      <c r="E108" s="10">
        <v>89.8</v>
      </c>
      <c r="F108" s="10">
        <f t="shared" si="31"/>
        <v>-0.20000000000000284</v>
      </c>
      <c r="G108" s="10">
        <v>88.4</v>
      </c>
      <c r="H108" s="10">
        <f t="shared" si="32"/>
        <v>-1.5999999999999943</v>
      </c>
      <c r="I108" s="14">
        <v>10</v>
      </c>
      <c r="J108" s="10">
        <v>91.2</v>
      </c>
      <c r="K108" s="10">
        <f t="shared" si="33"/>
        <v>1.2000000000000028</v>
      </c>
      <c r="L108" s="10">
        <v>88.7</v>
      </c>
      <c r="M108" s="10">
        <f t="shared" si="34"/>
        <v>-1.2999999999999972</v>
      </c>
      <c r="N108" s="10">
        <f t="shared" si="28"/>
        <v>1.3999999999999915</v>
      </c>
      <c r="O108" s="10">
        <f t="shared" si="29"/>
        <v>2.5</v>
      </c>
      <c r="P108" s="10">
        <f t="shared" si="16"/>
        <v>1.1000000000000085</v>
      </c>
      <c r="Q108" s="10">
        <f t="shared" si="30"/>
        <v>5.5500000000000043</v>
      </c>
      <c r="R108" s="145"/>
      <c r="S108" s="131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1:39" ht="15.75" customHeight="1" x14ac:dyDescent="0.25">
      <c r="A109" s="132"/>
      <c r="B109" s="132"/>
      <c r="C109" s="132"/>
      <c r="D109" s="7">
        <v>3</v>
      </c>
      <c r="E109" s="10">
        <v>89.6</v>
      </c>
      <c r="F109" s="10">
        <f t="shared" si="31"/>
        <v>-0.40000000000000568</v>
      </c>
      <c r="G109" s="10">
        <v>89.8</v>
      </c>
      <c r="H109" s="10">
        <f t="shared" si="32"/>
        <v>-0.20000000000000284</v>
      </c>
      <c r="I109" s="14">
        <v>14</v>
      </c>
      <c r="J109" s="10">
        <v>91.6</v>
      </c>
      <c r="K109" s="10">
        <f t="shared" si="33"/>
        <v>1.5999999999999943</v>
      </c>
      <c r="L109" s="10">
        <v>88.6</v>
      </c>
      <c r="M109" s="10">
        <f t="shared" si="34"/>
        <v>-1.4000000000000057</v>
      </c>
      <c r="N109" s="10">
        <f t="shared" si="28"/>
        <v>-0.20000000000000284</v>
      </c>
      <c r="O109" s="10">
        <f t="shared" si="29"/>
        <v>3</v>
      </c>
      <c r="P109" s="10">
        <f t="shared" si="16"/>
        <v>3.2000000000000028</v>
      </c>
      <c r="Q109" s="10">
        <f t="shared" si="30"/>
        <v>8.6000000000000014</v>
      </c>
      <c r="R109" s="146"/>
      <c r="S109" s="132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1:39" ht="15.75" customHeight="1" x14ac:dyDescent="0.25">
      <c r="A110" s="143" t="s">
        <v>45</v>
      </c>
      <c r="B110" s="142">
        <v>1</v>
      </c>
      <c r="C110" s="142">
        <v>6.7</v>
      </c>
      <c r="D110" s="7">
        <v>1</v>
      </c>
      <c r="E110" s="10">
        <v>84.2</v>
      </c>
      <c r="F110" s="10">
        <f t="shared" si="31"/>
        <v>-5.7999999999999972</v>
      </c>
      <c r="G110" s="10">
        <v>84</v>
      </c>
      <c r="H110" s="10">
        <f t="shared" si="32"/>
        <v>-6</v>
      </c>
      <c r="I110" s="14">
        <v>2</v>
      </c>
      <c r="J110" s="10">
        <v>82.2</v>
      </c>
      <c r="K110" s="10">
        <f t="shared" si="33"/>
        <v>-7.7999999999999972</v>
      </c>
      <c r="L110" s="10">
        <v>85.4</v>
      </c>
      <c r="M110" s="10">
        <f t="shared" si="34"/>
        <v>-4.5999999999999943</v>
      </c>
      <c r="N110" s="10">
        <f t="shared" si="28"/>
        <v>0.20000000000000284</v>
      </c>
      <c r="O110" s="10">
        <f t="shared" si="29"/>
        <v>-3.2000000000000028</v>
      </c>
      <c r="P110" s="10">
        <f t="shared" si="16"/>
        <v>-3.4000000000000057</v>
      </c>
      <c r="Q110" s="10">
        <f t="shared" si="30"/>
        <v>-0.70000000000000284</v>
      </c>
      <c r="R110" s="167">
        <f>AVERAGE(Q110,Q111,Q112)</f>
        <v>0.39999999999999858</v>
      </c>
      <c r="S110" s="130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1:39" ht="15.75" customHeight="1" x14ac:dyDescent="0.25">
      <c r="A111" s="131"/>
      <c r="B111" s="131"/>
      <c r="C111" s="131"/>
      <c r="D111" s="7">
        <v>2</v>
      </c>
      <c r="E111" s="10">
        <v>84.7</v>
      </c>
      <c r="F111" s="10">
        <f t="shared" si="31"/>
        <v>-5.2999999999999972</v>
      </c>
      <c r="G111" s="10">
        <v>82.3</v>
      </c>
      <c r="H111" s="10">
        <f t="shared" si="32"/>
        <v>-7.7000000000000028</v>
      </c>
      <c r="I111" s="14">
        <v>0</v>
      </c>
      <c r="J111" s="10">
        <v>86</v>
      </c>
      <c r="K111" s="10">
        <f t="shared" si="33"/>
        <v>-4</v>
      </c>
      <c r="L111" s="10">
        <v>84.8</v>
      </c>
      <c r="M111" s="10">
        <f t="shared" si="34"/>
        <v>-5.2000000000000028</v>
      </c>
      <c r="N111" s="10">
        <f t="shared" si="28"/>
        <v>2.4000000000000057</v>
      </c>
      <c r="O111" s="10">
        <f t="shared" si="29"/>
        <v>1.2000000000000028</v>
      </c>
      <c r="P111" s="10">
        <f t="shared" si="16"/>
        <v>-1.2000000000000028</v>
      </c>
      <c r="Q111" s="10">
        <f t="shared" si="30"/>
        <v>-0.60000000000000142</v>
      </c>
      <c r="R111" s="145"/>
      <c r="S111" s="131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ht="15.75" customHeight="1" x14ac:dyDescent="0.25">
      <c r="A112" s="131"/>
      <c r="B112" s="132"/>
      <c r="C112" s="132"/>
      <c r="D112" s="7">
        <v>3</v>
      </c>
      <c r="E112" s="10">
        <v>84.4</v>
      </c>
      <c r="F112" s="10">
        <f t="shared" si="31"/>
        <v>-5.5999999999999943</v>
      </c>
      <c r="G112" s="10">
        <v>84.6</v>
      </c>
      <c r="H112" s="10">
        <f t="shared" si="32"/>
        <v>-5.4000000000000057</v>
      </c>
      <c r="I112" s="14">
        <v>1</v>
      </c>
      <c r="J112" s="10">
        <v>86.4</v>
      </c>
      <c r="K112" s="10">
        <f t="shared" si="33"/>
        <v>-3.5999999999999943</v>
      </c>
      <c r="L112" s="10">
        <v>82.6</v>
      </c>
      <c r="M112" s="10">
        <f t="shared" si="34"/>
        <v>-7.4000000000000057</v>
      </c>
      <c r="N112" s="10">
        <f t="shared" si="28"/>
        <v>-0.19999999999998863</v>
      </c>
      <c r="O112" s="10">
        <f t="shared" si="29"/>
        <v>3.8000000000000114</v>
      </c>
      <c r="P112" s="10">
        <f t="shared" si="16"/>
        <v>4</v>
      </c>
      <c r="Q112" s="10">
        <f t="shared" si="30"/>
        <v>2.5</v>
      </c>
      <c r="R112" s="146"/>
      <c r="S112" s="131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ht="15.75" customHeight="1" x14ac:dyDescent="0.25">
      <c r="A113" s="131"/>
      <c r="B113" s="142">
        <v>2</v>
      </c>
      <c r="C113" s="142">
        <v>6.7</v>
      </c>
      <c r="D113" s="7">
        <v>1</v>
      </c>
      <c r="E113" s="10">
        <v>86.4</v>
      </c>
      <c r="F113" s="10">
        <f t="shared" si="31"/>
        <v>-3.5999999999999943</v>
      </c>
      <c r="G113" s="10">
        <v>80</v>
      </c>
      <c r="H113" s="10">
        <f t="shared" si="32"/>
        <v>-10</v>
      </c>
      <c r="I113" s="14">
        <v>1</v>
      </c>
      <c r="J113" s="10">
        <v>82.9</v>
      </c>
      <c r="K113" s="10">
        <f t="shared" si="33"/>
        <v>-7.0999999999999943</v>
      </c>
      <c r="L113" s="10">
        <v>84.2</v>
      </c>
      <c r="M113" s="10">
        <f t="shared" si="34"/>
        <v>-5.7999999999999972</v>
      </c>
      <c r="N113" s="10">
        <f t="shared" si="28"/>
        <v>6.4000000000000057</v>
      </c>
      <c r="O113" s="10">
        <f t="shared" si="29"/>
        <v>-1.2999999999999972</v>
      </c>
      <c r="P113" s="10">
        <f t="shared" si="16"/>
        <v>-7.7000000000000028</v>
      </c>
      <c r="Q113" s="10">
        <f t="shared" si="30"/>
        <v>-3.3500000000000014</v>
      </c>
      <c r="R113" s="167">
        <f>AVERAGE(Q113,Q114,Q115)</f>
        <v>-1.81666666666667</v>
      </c>
      <c r="S113" s="131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15.75" customHeight="1" x14ac:dyDescent="0.25">
      <c r="A114" s="131"/>
      <c r="B114" s="131"/>
      <c r="C114" s="131"/>
      <c r="D114" s="7">
        <v>2</v>
      </c>
      <c r="E114" s="10">
        <v>85</v>
      </c>
      <c r="F114" s="10">
        <f t="shared" si="31"/>
        <v>-5</v>
      </c>
      <c r="G114" s="10">
        <v>81.3</v>
      </c>
      <c r="H114" s="10">
        <f t="shared" si="32"/>
        <v>-8.7000000000000028</v>
      </c>
      <c r="I114" s="14">
        <v>2</v>
      </c>
      <c r="J114" s="10">
        <v>83.2</v>
      </c>
      <c r="K114" s="10">
        <f t="shared" si="33"/>
        <v>-6.7999999999999972</v>
      </c>
      <c r="L114" s="10">
        <v>84</v>
      </c>
      <c r="M114" s="10">
        <f t="shared" si="34"/>
        <v>-6</v>
      </c>
      <c r="N114" s="10">
        <f t="shared" si="28"/>
        <v>3.7000000000000028</v>
      </c>
      <c r="O114" s="10">
        <f t="shared" si="29"/>
        <v>-0.79999999999999716</v>
      </c>
      <c r="P114" s="10">
        <f t="shared" si="16"/>
        <v>-4.5</v>
      </c>
      <c r="Q114" s="10">
        <f t="shared" si="30"/>
        <v>-1.25</v>
      </c>
      <c r="R114" s="145"/>
      <c r="S114" s="131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15.75" customHeight="1" x14ac:dyDescent="0.25">
      <c r="A115" s="132"/>
      <c r="B115" s="132"/>
      <c r="C115" s="132"/>
      <c r="D115" s="7">
        <v>3</v>
      </c>
      <c r="E115" s="10">
        <v>84.9</v>
      </c>
      <c r="F115" s="10">
        <f t="shared" si="31"/>
        <v>-5.0999999999999943</v>
      </c>
      <c r="G115" s="10">
        <v>81.099999999999994</v>
      </c>
      <c r="H115" s="10">
        <f t="shared" si="32"/>
        <v>-8.9000000000000057</v>
      </c>
      <c r="I115" s="14">
        <v>2</v>
      </c>
      <c r="J115" s="10">
        <v>83.3</v>
      </c>
      <c r="K115" s="10">
        <f t="shared" si="33"/>
        <v>-6.7000000000000028</v>
      </c>
      <c r="L115" s="10">
        <v>83.2</v>
      </c>
      <c r="M115" s="10">
        <f t="shared" si="34"/>
        <v>-6.7999999999999972</v>
      </c>
      <c r="N115" s="10">
        <f t="shared" si="28"/>
        <v>3.8000000000000114</v>
      </c>
      <c r="O115" s="10">
        <f t="shared" si="29"/>
        <v>9.9999999999994316E-2</v>
      </c>
      <c r="P115" s="10">
        <f t="shared" si="16"/>
        <v>-3.7000000000000171</v>
      </c>
      <c r="Q115" s="10">
        <f t="shared" si="30"/>
        <v>-0.85000000000000853</v>
      </c>
      <c r="R115" s="146"/>
      <c r="S115" s="132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ht="15.75" customHeight="1" x14ac:dyDescent="0.25">
      <c r="A116" s="142" t="s">
        <v>84</v>
      </c>
      <c r="B116" s="142">
        <v>1</v>
      </c>
      <c r="C116" s="142">
        <v>5</v>
      </c>
      <c r="D116" s="7">
        <v>1</v>
      </c>
      <c r="E116" s="10">
        <v>89.7</v>
      </c>
      <c r="F116" s="10">
        <f t="shared" ref="F116:F133" si="35">(E116-90)</f>
        <v>-0.29999999999999716</v>
      </c>
      <c r="G116" s="10">
        <v>89.4</v>
      </c>
      <c r="H116" s="10">
        <f t="shared" ref="H116:H133" si="36">(G116-90)</f>
        <v>-0.59999999999999432</v>
      </c>
      <c r="I116" s="14">
        <v>8</v>
      </c>
      <c r="J116" s="10">
        <v>93.4</v>
      </c>
      <c r="K116" s="10">
        <f t="shared" ref="K116:K133" si="37">(J116-90)</f>
        <v>3.4000000000000057</v>
      </c>
      <c r="L116" s="10">
        <v>87.3</v>
      </c>
      <c r="M116" s="10">
        <f t="shared" ref="M116:M133" si="38">(L116-90)</f>
        <v>-2.7000000000000028</v>
      </c>
      <c r="N116" s="10">
        <f t="shared" ref="N116:N133" si="39">F116-H116</f>
        <v>0.29999999999999716</v>
      </c>
      <c r="O116" s="10">
        <f t="shared" ref="O116:O133" si="40">K116-M116</f>
        <v>6.1000000000000085</v>
      </c>
      <c r="P116" s="10">
        <f t="shared" si="16"/>
        <v>5.8000000000000114</v>
      </c>
      <c r="Q116" s="10">
        <f t="shared" ref="Q116:Q133" si="41">(P116+I116)/2</f>
        <v>6.9000000000000057</v>
      </c>
      <c r="R116" s="167">
        <f>AVERAGE(Q116,Q117,Q118)</f>
        <v>6.6833333333333371</v>
      </c>
      <c r="S116" s="171" t="s">
        <v>93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ht="15.75" customHeight="1" x14ac:dyDescent="0.25">
      <c r="A117" s="131"/>
      <c r="B117" s="131"/>
      <c r="C117" s="131"/>
      <c r="D117" s="7">
        <v>2</v>
      </c>
      <c r="E117" s="10">
        <v>89.8</v>
      </c>
      <c r="F117" s="10">
        <f t="shared" si="35"/>
        <v>-0.20000000000000284</v>
      </c>
      <c r="G117" s="10">
        <v>89.2</v>
      </c>
      <c r="H117" s="10">
        <f t="shared" si="36"/>
        <v>-0.79999999999999716</v>
      </c>
      <c r="I117" s="14">
        <v>7</v>
      </c>
      <c r="J117" s="10">
        <v>93.5</v>
      </c>
      <c r="K117" s="10">
        <f t="shared" si="37"/>
        <v>3.5</v>
      </c>
      <c r="L117" s="10">
        <v>87.9</v>
      </c>
      <c r="M117" s="10">
        <f t="shared" si="38"/>
        <v>-2.0999999999999943</v>
      </c>
      <c r="N117" s="10">
        <f t="shared" si="39"/>
        <v>0.59999999999999432</v>
      </c>
      <c r="O117" s="10">
        <f t="shared" si="40"/>
        <v>5.5999999999999943</v>
      </c>
      <c r="P117" s="10">
        <f t="shared" si="16"/>
        <v>5</v>
      </c>
      <c r="Q117" s="10">
        <f t="shared" si="41"/>
        <v>6</v>
      </c>
      <c r="R117" s="145"/>
      <c r="S117" s="172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15.75" customHeight="1" x14ac:dyDescent="0.25">
      <c r="A118" s="131"/>
      <c r="B118" s="132"/>
      <c r="C118" s="132"/>
      <c r="D118" s="7">
        <v>3</v>
      </c>
      <c r="E118" s="10">
        <v>89.5</v>
      </c>
      <c r="F118" s="10">
        <f t="shared" si="35"/>
        <v>-0.5</v>
      </c>
      <c r="G118" s="10">
        <v>89.9</v>
      </c>
      <c r="H118" s="10">
        <f t="shared" si="36"/>
        <v>-9.9999999999994316E-2</v>
      </c>
      <c r="I118" s="14">
        <v>8</v>
      </c>
      <c r="J118" s="10">
        <v>93</v>
      </c>
      <c r="K118" s="10">
        <f t="shared" si="37"/>
        <v>3</v>
      </c>
      <c r="L118" s="10">
        <v>87.1</v>
      </c>
      <c r="M118" s="10">
        <f t="shared" si="38"/>
        <v>-2.9000000000000057</v>
      </c>
      <c r="N118" s="10">
        <f t="shared" si="39"/>
        <v>-0.40000000000000568</v>
      </c>
      <c r="O118" s="10">
        <f t="shared" si="40"/>
        <v>5.9000000000000057</v>
      </c>
      <c r="P118" s="10">
        <f t="shared" si="16"/>
        <v>6.3000000000000114</v>
      </c>
      <c r="Q118" s="10">
        <f t="shared" si="41"/>
        <v>7.1500000000000057</v>
      </c>
      <c r="R118" s="146"/>
      <c r="S118" s="172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15.75" customHeight="1" x14ac:dyDescent="0.25">
      <c r="A119" s="131"/>
      <c r="B119" s="142">
        <v>2</v>
      </c>
      <c r="C119" s="142">
        <v>4.7</v>
      </c>
      <c r="D119" s="7">
        <v>1</v>
      </c>
      <c r="E119" s="10">
        <v>83.9</v>
      </c>
      <c r="F119" s="10">
        <f t="shared" si="35"/>
        <v>-6.0999999999999943</v>
      </c>
      <c r="G119" s="10">
        <v>81.8</v>
      </c>
      <c r="H119" s="10">
        <f t="shared" si="36"/>
        <v>-8.2000000000000028</v>
      </c>
      <c r="I119" s="14">
        <v>6</v>
      </c>
      <c r="J119" s="10">
        <v>88.9</v>
      </c>
      <c r="K119" s="10">
        <f t="shared" si="37"/>
        <v>-1.0999999999999943</v>
      </c>
      <c r="L119" s="10">
        <v>78.3</v>
      </c>
      <c r="M119" s="10">
        <f t="shared" si="38"/>
        <v>-11.700000000000003</v>
      </c>
      <c r="N119" s="10">
        <f t="shared" si="39"/>
        <v>2.1000000000000085</v>
      </c>
      <c r="O119" s="10">
        <f t="shared" si="40"/>
        <v>10.600000000000009</v>
      </c>
      <c r="P119" s="10">
        <f t="shared" si="16"/>
        <v>8.5</v>
      </c>
      <c r="Q119" s="10">
        <f t="shared" si="41"/>
        <v>7.25</v>
      </c>
      <c r="R119" s="167">
        <f>AVERAGE(Q119,Q120,Q121)</f>
        <v>7.6166666666666698</v>
      </c>
      <c r="S119" s="172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ht="15.75" customHeight="1" x14ac:dyDescent="0.25">
      <c r="A120" s="131"/>
      <c r="B120" s="131"/>
      <c r="C120" s="131"/>
      <c r="D120" s="7">
        <v>2</v>
      </c>
      <c r="E120" s="10">
        <v>83.3</v>
      </c>
      <c r="F120" s="10">
        <f t="shared" si="35"/>
        <v>-6.7000000000000028</v>
      </c>
      <c r="G120" s="10">
        <v>82.4</v>
      </c>
      <c r="H120" s="10">
        <f t="shared" si="36"/>
        <v>-7.5999999999999943</v>
      </c>
      <c r="I120" s="14">
        <v>7</v>
      </c>
      <c r="J120" s="10">
        <v>89.4</v>
      </c>
      <c r="K120" s="10">
        <f t="shared" si="37"/>
        <v>-0.59999999999999432</v>
      </c>
      <c r="L120" s="10">
        <v>79.5</v>
      </c>
      <c r="M120" s="10">
        <f t="shared" si="38"/>
        <v>-10.5</v>
      </c>
      <c r="N120" s="10">
        <f t="shared" si="39"/>
        <v>0.89999999999999147</v>
      </c>
      <c r="O120" s="10">
        <f t="shared" si="40"/>
        <v>9.9000000000000057</v>
      </c>
      <c r="P120" s="10">
        <f t="shared" si="16"/>
        <v>9.0000000000000142</v>
      </c>
      <c r="Q120" s="10">
        <f t="shared" si="41"/>
        <v>8.0000000000000071</v>
      </c>
      <c r="R120" s="145"/>
      <c r="S120" s="172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ht="15.75" customHeight="1" x14ac:dyDescent="0.25">
      <c r="A121" s="132"/>
      <c r="B121" s="132"/>
      <c r="C121" s="132"/>
      <c r="D121" s="7">
        <v>3</v>
      </c>
      <c r="E121" s="10">
        <v>83.6</v>
      </c>
      <c r="F121" s="10">
        <f t="shared" si="35"/>
        <v>-6.4000000000000057</v>
      </c>
      <c r="G121" s="10">
        <v>84.1</v>
      </c>
      <c r="H121" s="10">
        <f t="shared" si="36"/>
        <v>-5.9000000000000057</v>
      </c>
      <c r="I121" s="14">
        <v>6</v>
      </c>
      <c r="J121" s="10">
        <v>88.3</v>
      </c>
      <c r="K121" s="10">
        <f t="shared" si="37"/>
        <v>-1.7000000000000028</v>
      </c>
      <c r="L121" s="10">
        <v>79.599999999999994</v>
      </c>
      <c r="M121" s="10">
        <f t="shared" si="38"/>
        <v>-10.400000000000006</v>
      </c>
      <c r="N121" s="10">
        <f t="shared" si="39"/>
        <v>-0.5</v>
      </c>
      <c r="O121" s="10">
        <f t="shared" si="40"/>
        <v>8.7000000000000028</v>
      </c>
      <c r="P121" s="10">
        <f t="shared" si="16"/>
        <v>9.2000000000000028</v>
      </c>
      <c r="Q121" s="10">
        <f t="shared" si="41"/>
        <v>7.6000000000000014</v>
      </c>
      <c r="R121" s="146"/>
      <c r="S121" s="173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ht="15.75" customHeight="1" x14ac:dyDescent="0.25">
      <c r="A122" s="142" t="s">
        <v>86</v>
      </c>
      <c r="B122" s="142">
        <v>1</v>
      </c>
      <c r="C122" s="142">
        <v>4.5</v>
      </c>
      <c r="D122" s="7">
        <v>1</v>
      </c>
      <c r="E122" s="10">
        <v>91.3</v>
      </c>
      <c r="F122" s="10">
        <f t="shared" si="35"/>
        <v>1.2999999999999972</v>
      </c>
      <c r="G122" s="10">
        <v>90.4</v>
      </c>
      <c r="H122" s="10">
        <f t="shared" si="36"/>
        <v>0.40000000000000568</v>
      </c>
      <c r="I122" s="14">
        <v>8</v>
      </c>
      <c r="J122" s="10">
        <v>94</v>
      </c>
      <c r="K122" s="10">
        <f t="shared" si="37"/>
        <v>4</v>
      </c>
      <c r="L122" s="10">
        <v>86.7</v>
      </c>
      <c r="M122" s="10">
        <f t="shared" si="38"/>
        <v>-3.2999999999999972</v>
      </c>
      <c r="N122" s="10">
        <f t="shared" si="39"/>
        <v>0.89999999999999147</v>
      </c>
      <c r="O122" s="10">
        <f t="shared" si="40"/>
        <v>7.2999999999999972</v>
      </c>
      <c r="P122" s="10">
        <f t="shared" si="16"/>
        <v>6.4000000000000057</v>
      </c>
      <c r="Q122" s="10">
        <f t="shared" si="41"/>
        <v>7.2000000000000028</v>
      </c>
      <c r="R122" s="167">
        <f>AVERAGE(Q122,Q123,Q124)</f>
        <v>7.2833333333333359</v>
      </c>
      <c r="S122" s="130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ht="15.75" customHeight="1" x14ac:dyDescent="0.25">
      <c r="A123" s="131"/>
      <c r="B123" s="131"/>
      <c r="C123" s="131"/>
      <c r="D123" s="7">
        <v>2</v>
      </c>
      <c r="E123" s="10">
        <v>91.5</v>
      </c>
      <c r="F123" s="10">
        <f t="shared" si="35"/>
        <v>1.5</v>
      </c>
      <c r="G123" s="10">
        <v>89.8</v>
      </c>
      <c r="H123" s="10">
        <f t="shared" si="36"/>
        <v>-0.20000000000000284</v>
      </c>
      <c r="I123" s="14">
        <v>9</v>
      </c>
      <c r="J123" s="10">
        <v>94.4</v>
      </c>
      <c r="K123" s="10">
        <f t="shared" si="37"/>
        <v>4.4000000000000057</v>
      </c>
      <c r="L123" s="10">
        <v>86.8</v>
      </c>
      <c r="M123" s="10">
        <f t="shared" si="38"/>
        <v>-3.2000000000000028</v>
      </c>
      <c r="N123" s="10">
        <f t="shared" si="39"/>
        <v>1.7000000000000028</v>
      </c>
      <c r="O123" s="10">
        <f t="shared" si="40"/>
        <v>7.6000000000000085</v>
      </c>
      <c r="P123" s="10">
        <f t="shared" si="16"/>
        <v>5.9000000000000057</v>
      </c>
      <c r="Q123" s="10">
        <f t="shared" si="41"/>
        <v>7.4500000000000028</v>
      </c>
      <c r="R123" s="145"/>
      <c r="S123" s="131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ht="15.75" customHeight="1" x14ac:dyDescent="0.25">
      <c r="A124" s="131"/>
      <c r="B124" s="132"/>
      <c r="C124" s="132"/>
      <c r="D124" s="7">
        <v>3</v>
      </c>
      <c r="E124" s="10">
        <v>91.1</v>
      </c>
      <c r="F124" s="10">
        <f t="shared" si="35"/>
        <v>1.0999999999999943</v>
      </c>
      <c r="G124" s="10">
        <v>90.1</v>
      </c>
      <c r="H124" s="10">
        <f t="shared" si="36"/>
        <v>9.9999999999994316E-2</v>
      </c>
      <c r="I124" s="14">
        <v>9</v>
      </c>
      <c r="J124" s="10">
        <v>93.4</v>
      </c>
      <c r="K124" s="10">
        <f t="shared" si="37"/>
        <v>3.4000000000000057</v>
      </c>
      <c r="L124" s="10">
        <v>87</v>
      </c>
      <c r="M124" s="10">
        <f t="shared" si="38"/>
        <v>-3</v>
      </c>
      <c r="N124" s="10">
        <f t="shared" si="39"/>
        <v>1</v>
      </c>
      <c r="O124" s="10">
        <f t="shared" si="40"/>
        <v>6.4000000000000057</v>
      </c>
      <c r="P124" s="10">
        <f t="shared" si="16"/>
        <v>5.4000000000000057</v>
      </c>
      <c r="Q124" s="10">
        <f t="shared" si="41"/>
        <v>7.2000000000000028</v>
      </c>
      <c r="R124" s="146"/>
      <c r="S124" s="131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ht="15.75" customHeight="1" x14ac:dyDescent="0.25">
      <c r="A125" s="131"/>
      <c r="B125" s="142">
        <v>2</v>
      </c>
      <c r="C125" s="142">
        <v>5</v>
      </c>
      <c r="D125" s="7">
        <v>1</v>
      </c>
      <c r="E125" s="10">
        <v>90.5</v>
      </c>
      <c r="F125" s="10">
        <f t="shared" si="35"/>
        <v>0.5</v>
      </c>
      <c r="G125" s="10">
        <v>89.9</v>
      </c>
      <c r="H125" s="10">
        <f t="shared" si="36"/>
        <v>-9.9999999999994316E-2</v>
      </c>
      <c r="I125" s="14">
        <v>9</v>
      </c>
      <c r="J125" s="10">
        <v>97.9</v>
      </c>
      <c r="K125" s="10">
        <f t="shared" si="37"/>
        <v>7.9000000000000057</v>
      </c>
      <c r="L125" s="10">
        <v>88.9</v>
      </c>
      <c r="M125" s="10">
        <f t="shared" si="38"/>
        <v>-1.0999999999999943</v>
      </c>
      <c r="N125" s="10">
        <f t="shared" si="39"/>
        <v>0.59999999999999432</v>
      </c>
      <c r="O125" s="10">
        <f t="shared" si="40"/>
        <v>9</v>
      </c>
      <c r="P125" s="10">
        <f t="shared" si="16"/>
        <v>8.4000000000000057</v>
      </c>
      <c r="Q125" s="10">
        <f t="shared" si="41"/>
        <v>8.7000000000000028</v>
      </c>
      <c r="R125" s="167">
        <f>AVERAGE(Q125,Q126,Q127)</f>
        <v>9.4166666666666661</v>
      </c>
      <c r="S125" s="131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15.75" customHeight="1" x14ac:dyDescent="0.25">
      <c r="A126" s="131"/>
      <c r="B126" s="131"/>
      <c r="C126" s="131"/>
      <c r="D126" s="7">
        <v>2</v>
      </c>
      <c r="E126" s="10">
        <v>91.4</v>
      </c>
      <c r="F126" s="10">
        <f t="shared" si="35"/>
        <v>1.4000000000000057</v>
      </c>
      <c r="G126" s="10">
        <v>90.1</v>
      </c>
      <c r="H126" s="10">
        <f t="shared" si="36"/>
        <v>9.9999999999994316E-2</v>
      </c>
      <c r="I126" s="14">
        <v>10</v>
      </c>
      <c r="J126" s="10">
        <v>98.3</v>
      </c>
      <c r="K126" s="10">
        <f t="shared" si="37"/>
        <v>8.2999999999999972</v>
      </c>
      <c r="L126" s="10">
        <v>88.1</v>
      </c>
      <c r="M126" s="10">
        <f t="shared" si="38"/>
        <v>-1.9000000000000057</v>
      </c>
      <c r="N126" s="10">
        <f t="shared" si="39"/>
        <v>1.3000000000000114</v>
      </c>
      <c r="O126" s="10">
        <f t="shared" si="40"/>
        <v>10.200000000000003</v>
      </c>
      <c r="P126" s="10">
        <f t="shared" si="16"/>
        <v>8.8999999999999915</v>
      </c>
      <c r="Q126" s="10">
        <f t="shared" si="41"/>
        <v>9.4499999999999957</v>
      </c>
      <c r="R126" s="145"/>
      <c r="S126" s="131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ht="15.75" customHeight="1" x14ac:dyDescent="0.25">
      <c r="A127" s="132"/>
      <c r="B127" s="132"/>
      <c r="C127" s="132"/>
      <c r="D127" s="7">
        <v>3</v>
      </c>
      <c r="E127" s="10">
        <v>91.7</v>
      </c>
      <c r="F127" s="10">
        <f t="shared" si="35"/>
        <v>1.7000000000000028</v>
      </c>
      <c r="G127" s="10">
        <v>90.7</v>
      </c>
      <c r="H127" s="10">
        <f t="shared" si="36"/>
        <v>0.70000000000000284</v>
      </c>
      <c r="I127" s="14">
        <v>10</v>
      </c>
      <c r="J127" s="10">
        <v>98.8</v>
      </c>
      <c r="K127" s="10">
        <f t="shared" si="37"/>
        <v>8.7999999999999972</v>
      </c>
      <c r="L127" s="10">
        <v>87.6</v>
      </c>
      <c r="M127" s="10">
        <f t="shared" si="38"/>
        <v>-2.4000000000000057</v>
      </c>
      <c r="N127" s="10">
        <f t="shared" si="39"/>
        <v>1</v>
      </c>
      <c r="O127" s="10">
        <f t="shared" si="40"/>
        <v>11.200000000000003</v>
      </c>
      <c r="P127" s="10">
        <f t="shared" si="16"/>
        <v>10.200000000000003</v>
      </c>
      <c r="Q127" s="10">
        <f t="shared" si="41"/>
        <v>10.100000000000001</v>
      </c>
      <c r="R127" s="146"/>
      <c r="S127" s="132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ht="15.75" customHeight="1" x14ac:dyDescent="0.25">
      <c r="A128" s="142" t="s">
        <v>92</v>
      </c>
      <c r="B128" s="142">
        <v>1</v>
      </c>
      <c r="C128" s="142">
        <v>5.0999999999999996</v>
      </c>
      <c r="D128" s="7">
        <v>1</v>
      </c>
      <c r="E128" s="10">
        <v>90.9</v>
      </c>
      <c r="F128" s="10">
        <f t="shared" si="35"/>
        <v>0.90000000000000568</v>
      </c>
      <c r="G128" s="10">
        <v>90.7</v>
      </c>
      <c r="H128" s="10">
        <f t="shared" si="36"/>
        <v>0.70000000000000284</v>
      </c>
      <c r="I128" s="14">
        <v>5</v>
      </c>
      <c r="J128" s="10">
        <v>93.8</v>
      </c>
      <c r="K128" s="10">
        <f t="shared" si="37"/>
        <v>3.7999999999999972</v>
      </c>
      <c r="L128" s="10">
        <v>88.5</v>
      </c>
      <c r="M128" s="10">
        <f t="shared" si="38"/>
        <v>-1.5</v>
      </c>
      <c r="N128" s="10">
        <f t="shared" si="39"/>
        <v>0.20000000000000284</v>
      </c>
      <c r="O128" s="10">
        <f t="shared" si="40"/>
        <v>5.2999999999999972</v>
      </c>
      <c r="P128" s="10">
        <f t="shared" si="16"/>
        <v>5.0999999999999943</v>
      </c>
      <c r="Q128" s="10">
        <f t="shared" si="41"/>
        <v>5.0499999999999972</v>
      </c>
      <c r="R128" s="167">
        <f>AVERAGE(Q128,Q129,Q130)</f>
        <v>4.833333333333333</v>
      </c>
      <c r="S128" s="176" t="s">
        <v>70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ht="15.75" customHeight="1" x14ac:dyDescent="0.25">
      <c r="A129" s="131"/>
      <c r="B129" s="131"/>
      <c r="C129" s="131"/>
      <c r="D129" s="7">
        <v>2</v>
      </c>
      <c r="E129" s="10">
        <v>90.3</v>
      </c>
      <c r="F129" s="10">
        <f t="shared" si="35"/>
        <v>0.29999999999999716</v>
      </c>
      <c r="G129" s="10">
        <v>90.1</v>
      </c>
      <c r="H129" s="10">
        <f t="shared" si="36"/>
        <v>9.9999999999994316E-2</v>
      </c>
      <c r="I129" s="14">
        <v>4</v>
      </c>
      <c r="J129" s="10">
        <v>93.9</v>
      </c>
      <c r="K129" s="10">
        <f t="shared" si="37"/>
        <v>3.9000000000000057</v>
      </c>
      <c r="L129" s="10">
        <v>88.4</v>
      </c>
      <c r="M129" s="10">
        <f t="shared" si="38"/>
        <v>-1.5999999999999943</v>
      </c>
      <c r="N129" s="10">
        <f t="shared" si="39"/>
        <v>0.20000000000000284</v>
      </c>
      <c r="O129" s="10">
        <f t="shared" si="40"/>
        <v>5.5</v>
      </c>
      <c r="P129" s="10">
        <f t="shared" si="16"/>
        <v>5.2999999999999972</v>
      </c>
      <c r="Q129" s="10">
        <f t="shared" si="41"/>
        <v>4.6499999999999986</v>
      </c>
      <c r="R129" s="145"/>
      <c r="S129" s="141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ht="15.75" customHeight="1" x14ac:dyDescent="0.25">
      <c r="A130" s="131"/>
      <c r="B130" s="132"/>
      <c r="C130" s="132"/>
      <c r="D130" s="7">
        <v>3</v>
      </c>
      <c r="E130" s="10">
        <v>90.6</v>
      </c>
      <c r="F130" s="10">
        <f t="shared" si="35"/>
        <v>0.59999999999999432</v>
      </c>
      <c r="G130" s="10">
        <v>89.9</v>
      </c>
      <c r="H130" s="10">
        <f t="shared" si="36"/>
        <v>-9.9999999999994316E-2</v>
      </c>
      <c r="I130" s="14">
        <v>5</v>
      </c>
      <c r="J130" s="10">
        <v>93.8</v>
      </c>
      <c r="K130" s="10">
        <f t="shared" si="37"/>
        <v>3.7999999999999972</v>
      </c>
      <c r="L130" s="10">
        <v>88.5</v>
      </c>
      <c r="M130" s="10">
        <f t="shared" si="38"/>
        <v>-1.5</v>
      </c>
      <c r="N130" s="10">
        <f t="shared" si="39"/>
        <v>0.69999999999998863</v>
      </c>
      <c r="O130" s="10">
        <f t="shared" si="40"/>
        <v>5.2999999999999972</v>
      </c>
      <c r="P130" s="10">
        <f t="shared" si="16"/>
        <v>4.6000000000000085</v>
      </c>
      <c r="Q130" s="10">
        <f t="shared" si="41"/>
        <v>4.8000000000000043</v>
      </c>
      <c r="R130" s="146"/>
      <c r="S130" s="141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ht="15.75" customHeight="1" x14ac:dyDescent="0.25">
      <c r="A131" s="131"/>
      <c r="B131" s="142">
        <v>2</v>
      </c>
      <c r="C131" s="142">
        <v>4.3</v>
      </c>
      <c r="D131" s="7">
        <v>1</v>
      </c>
      <c r="E131" s="10">
        <v>90.1</v>
      </c>
      <c r="F131" s="10">
        <f t="shared" si="35"/>
        <v>9.9999999999994316E-2</v>
      </c>
      <c r="G131" s="10">
        <v>90.5</v>
      </c>
      <c r="H131" s="10">
        <f t="shared" si="36"/>
        <v>0.5</v>
      </c>
      <c r="I131" s="14">
        <v>5</v>
      </c>
      <c r="J131" s="10">
        <v>92.7</v>
      </c>
      <c r="K131" s="10">
        <f t="shared" si="37"/>
        <v>2.7000000000000028</v>
      </c>
      <c r="L131" s="10">
        <v>89.7</v>
      </c>
      <c r="M131" s="10">
        <f t="shared" si="38"/>
        <v>-0.29999999999999716</v>
      </c>
      <c r="N131" s="10">
        <f t="shared" si="39"/>
        <v>-0.40000000000000568</v>
      </c>
      <c r="O131" s="10">
        <f t="shared" si="40"/>
        <v>3</v>
      </c>
      <c r="P131" s="10">
        <f t="shared" ref="P131:P133" si="42">O131-N131</f>
        <v>3.4000000000000057</v>
      </c>
      <c r="Q131" s="23">
        <f t="shared" si="41"/>
        <v>4.2000000000000028</v>
      </c>
      <c r="R131" s="167">
        <f>AVERAGE(Q131,Q132,Q133)</f>
        <v>4.3166666666666726</v>
      </c>
      <c r="S131" s="141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ht="15.75" customHeight="1" x14ac:dyDescent="0.25">
      <c r="A132" s="131"/>
      <c r="B132" s="131"/>
      <c r="C132" s="131"/>
      <c r="D132" s="7">
        <v>2</v>
      </c>
      <c r="E132" s="10">
        <v>90</v>
      </c>
      <c r="F132" s="10">
        <f t="shared" si="35"/>
        <v>0</v>
      </c>
      <c r="G132" s="10">
        <v>90.9</v>
      </c>
      <c r="H132" s="10">
        <f t="shared" si="36"/>
        <v>0.90000000000000568</v>
      </c>
      <c r="I132" s="14">
        <v>5</v>
      </c>
      <c r="J132" s="10">
        <v>92.4</v>
      </c>
      <c r="K132" s="10">
        <f t="shared" si="37"/>
        <v>2.4000000000000057</v>
      </c>
      <c r="L132" s="10">
        <v>89</v>
      </c>
      <c r="M132" s="10">
        <f t="shared" si="38"/>
        <v>-1</v>
      </c>
      <c r="N132" s="10">
        <f t="shared" si="39"/>
        <v>-0.90000000000000568</v>
      </c>
      <c r="O132" s="10">
        <f t="shared" si="40"/>
        <v>3.4000000000000057</v>
      </c>
      <c r="P132" s="10">
        <f t="shared" si="42"/>
        <v>4.3000000000000114</v>
      </c>
      <c r="Q132" s="23">
        <f t="shared" si="41"/>
        <v>4.6500000000000057</v>
      </c>
      <c r="R132" s="145"/>
      <c r="S132" s="141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ht="15.75" customHeight="1" x14ac:dyDescent="0.25">
      <c r="A133" s="189"/>
      <c r="B133" s="189"/>
      <c r="C133" s="189"/>
      <c r="D133" s="7">
        <v>3</v>
      </c>
      <c r="E133" s="10">
        <v>90.1</v>
      </c>
      <c r="F133" s="10">
        <f t="shared" si="35"/>
        <v>9.9999999999994316E-2</v>
      </c>
      <c r="G133" s="10">
        <v>90.9</v>
      </c>
      <c r="H133" s="10">
        <f t="shared" si="36"/>
        <v>0.90000000000000568</v>
      </c>
      <c r="I133" s="14">
        <v>4</v>
      </c>
      <c r="J133" s="10">
        <v>92.5</v>
      </c>
      <c r="K133" s="10">
        <f t="shared" si="37"/>
        <v>2.5</v>
      </c>
      <c r="L133" s="10">
        <v>89.1</v>
      </c>
      <c r="M133" s="10">
        <f t="shared" si="38"/>
        <v>-0.90000000000000568</v>
      </c>
      <c r="N133" s="10">
        <f t="shared" si="39"/>
        <v>-0.80000000000001137</v>
      </c>
      <c r="O133" s="10">
        <f t="shared" si="40"/>
        <v>3.4000000000000057</v>
      </c>
      <c r="P133" s="10">
        <f t="shared" si="42"/>
        <v>4.2000000000000171</v>
      </c>
      <c r="Q133" s="23">
        <f t="shared" si="41"/>
        <v>4.1000000000000085</v>
      </c>
      <c r="R133" s="146"/>
      <c r="S133" s="177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15.75" customHeight="1" x14ac:dyDescent="0.25">
      <c r="A134" s="4"/>
      <c r="B134" s="4"/>
      <c r="C134" s="4"/>
      <c r="D134" s="2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69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15.75" customHeight="1" x14ac:dyDescent="0.25">
      <c r="A135" s="4"/>
      <c r="B135" s="4"/>
      <c r="C135" s="4"/>
      <c r="D135" s="2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70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ht="15.75" customHeight="1" x14ac:dyDescent="0.25">
      <c r="A136" s="4"/>
      <c r="B136" s="4"/>
      <c r="C136" s="4"/>
      <c r="D136" s="2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70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ht="15.75" customHeight="1" x14ac:dyDescent="0.25">
      <c r="A137" s="4"/>
      <c r="B137" s="4"/>
      <c r="C137" s="4"/>
      <c r="D137" s="2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70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ht="15.75" customHeight="1" x14ac:dyDescent="0.25">
      <c r="A138" s="4"/>
      <c r="B138" s="4"/>
      <c r="C138" s="4"/>
      <c r="D138" s="2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70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ht="15.75" customHeight="1" x14ac:dyDescent="0.25">
      <c r="A139" s="4"/>
      <c r="B139" s="4"/>
      <c r="C139" s="4"/>
      <c r="D139" s="2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70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ht="15.75" customHeight="1" x14ac:dyDescent="0.25">
      <c r="A140" s="4"/>
      <c r="B140" s="4"/>
      <c r="C140" s="4"/>
      <c r="D140" s="2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ht="15.75" customHeight="1" x14ac:dyDescent="0.25">
      <c r="A141" s="4"/>
      <c r="B141" s="4"/>
      <c r="C141" s="4"/>
      <c r="D141" s="2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ht="15.75" customHeight="1" x14ac:dyDescent="0.25">
      <c r="A142" s="4"/>
      <c r="B142" s="4"/>
      <c r="C142" s="4"/>
      <c r="D142" s="2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15.75" customHeight="1" x14ac:dyDescent="0.25">
      <c r="A143" s="4"/>
      <c r="B143" s="4"/>
      <c r="C143" s="4"/>
      <c r="D143" s="2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ht="15.75" customHeight="1" x14ac:dyDescent="0.25">
      <c r="A144" s="4"/>
      <c r="B144" s="4"/>
      <c r="C144" s="4"/>
      <c r="D144" s="2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ht="15.75" customHeight="1" x14ac:dyDescent="0.25">
      <c r="A145" s="4"/>
      <c r="B145" s="4"/>
      <c r="C145" s="4"/>
      <c r="D145" s="2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ht="15.75" customHeight="1" x14ac:dyDescent="0.25">
      <c r="A146" s="4"/>
      <c r="B146" s="4"/>
      <c r="C146" s="4"/>
      <c r="D146" s="2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ht="15.75" customHeight="1" x14ac:dyDescent="0.25">
      <c r="A147" s="4"/>
      <c r="B147" s="4"/>
      <c r="C147" s="4"/>
      <c r="D147" s="2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ht="15.75" customHeight="1" x14ac:dyDescent="0.25">
      <c r="A148" s="4"/>
      <c r="B148" s="4"/>
      <c r="C148" s="4"/>
      <c r="D148" s="2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15.75" customHeight="1" x14ac:dyDescent="0.25">
      <c r="A149" s="4"/>
      <c r="B149" s="4"/>
      <c r="C149" s="4"/>
      <c r="D149" s="2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ht="15.75" customHeight="1" x14ac:dyDescent="0.25">
      <c r="A150" s="4"/>
      <c r="B150" s="4"/>
      <c r="C150" s="4"/>
      <c r="D150" s="2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15.75" customHeight="1" x14ac:dyDescent="0.25">
      <c r="A151" s="4"/>
      <c r="B151" s="4"/>
      <c r="C151" s="4"/>
      <c r="D151" s="2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ht="15.75" customHeight="1" x14ac:dyDescent="0.25">
      <c r="A152" s="4"/>
      <c r="B152" s="4"/>
      <c r="C152" s="4"/>
      <c r="D152" s="2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15.75" customHeight="1" x14ac:dyDescent="0.25">
      <c r="A153" s="4"/>
      <c r="B153" s="4"/>
      <c r="C153" s="4"/>
      <c r="D153" s="2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ht="15.75" customHeight="1" x14ac:dyDescent="0.25">
      <c r="A154" s="4"/>
      <c r="B154" s="4"/>
      <c r="C154" s="4"/>
      <c r="D154" s="2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ht="15.75" customHeight="1" x14ac:dyDescent="0.25">
      <c r="A155" s="4"/>
      <c r="B155" s="4"/>
      <c r="C155" s="4"/>
      <c r="D155" s="2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ht="15.75" customHeight="1" x14ac:dyDescent="0.25">
      <c r="A156" s="4"/>
      <c r="B156" s="4"/>
      <c r="C156" s="4"/>
      <c r="D156" s="2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15.75" customHeight="1" x14ac:dyDescent="0.25">
      <c r="A157" s="4"/>
      <c r="B157" s="4"/>
      <c r="C157" s="4"/>
      <c r="D157" s="2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ht="15.75" customHeight="1" x14ac:dyDescent="0.25">
      <c r="A158" s="4"/>
      <c r="B158" s="4"/>
      <c r="C158" s="4"/>
      <c r="D158" s="2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ht="15.75" customHeight="1" x14ac:dyDescent="0.25">
      <c r="A159" s="4"/>
      <c r="B159" s="4"/>
      <c r="C159" s="4"/>
      <c r="D159" s="2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ht="15.75" customHeight="1" x14ac:dyDescent="0.25">
      <c r="A160" s="4"/>
      <c r="B160" s="4"/>
      <c r="C160" s="4"/>
      <c r="D160" s="2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ht="15.75" customHeight="1" x14ac:dyDescent="0.25">
      <c r="A161" s="4"/>
      <c r="B161" s="4"/>
      <c r="C161" s="4"/>
      <c r="D161" s="2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15.75" customHeight="1" x14ac:dyDescent="0.25">
      <c r="A162" s="4"/>
      <c r="B162" s="4"/>
      <c r="C162" s="4"/>
      <c r="D162" s="2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15.75" customHeight="1" x14ac:dyDescent="0.25">
      <c r="A163" s="4"/>
      <c r="B163" s="4"/>
      <c r="C163" s="4"/>
      <c r="D163" s="2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ht="15.75" customHeight="1" x14ac:dyDescent="0.25">
      <c r="A164" s="4"/>
      <c r="B164" s="4"/>
      <c r="C164" s="4"/>
      <c r="D164" s="2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ht="15.75" customHeight="1" x14ac:dyDescent="0.25">
      <c r="A165" s="4"/>
      <c r="B165" s="4"/>
      <c r="C165" s="4"/>
      <c r="D165" s="2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15.75" customHeight="1" x14ac:dyDescent="0.25">
      <c r="A166" s="4"/>
      <c r="B166" s="4"/>
      <c r="C166" s="4"/>
      <c r="D166" s="2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15.75" customHeight="1" x14ac:dyDescent="0.25">
      <c r="A167" s="4"/>
      <c r="B167" s="4"/>
      <c r="C167" s="4"/>
      <c r="D167" s="2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15.75" customHeight="1" x14ac:dyDescent="0.25">
      <c r="A168" s="4"/>
      <c r="B168" s="4"/>
      <c r="C168" s="4"/>
      <c r="D168" s="2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ht="15.75" customHeight="1" x14ac:dyDescent="0.25">
      <c r="A169" s="4"/>
      <c r="B169" s="4"/>
      <c r="C169" s="4"/>
      <c r="D169" s="2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15.75" customHeight="1" x14ac:dyDescent="0.25">
      <c r="A170" s="4"/>
      <c r="B170" s="4"/>
      <c r="C170" s="4"/>
      <c r="D170" s="2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ht="15.75" customHeight="1" x14ac:dyDescent="0.25">
      <c r="A171" s="4"/>
      <c r="B171" s="4"/>
      <c r="C171" s="4"/>
      <c r="D171" s="2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ht="15.75" customHeight="1" x14ac:dyDescent="0.25">
      <c r="A172" s="4"/>
      <c r="B172" s="4"/>
      <c r="C172" s="4"/>
      <c r="D172" s="2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ht="15.75" customHeight="1" x14ac:dyDescent="0.25">
      <c r="A173" s="4"/>
      <c r="B173" s="4"/>
      <c r="C173" s="4"/>
      <c r="D173" s="2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ht="15.75" customHeight="1" x14ac:dyDescent="0.25">
      <c r="A174" s="4"/>
      <c r="B174" s="4"/>
      <c r="C174" s="4"/>
      <c r="D174" s="2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ht="15.75" customHeight="1" x14ac:dyDescent="0.25">
      <c r="A175" s="4"/>
      <c r="B175" s="4"/>
      <c r="C175" s="4"/>
      <c r="D175" s="2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15.75" customHeight="1" x14ac:dyDescent="0.25">
      <c r="A176" s="4"/>
      <c r="B176" s="4"/>
      <c r="C176" s="4"/>
      <c r="D176" s="2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ht="15.75" customHeight="1" x14ac:dyDescent="0.25">
      <c r="A177" s="4"/>
      <c r="B177" s="4"/>
      <c r="C177" s="4"/>
      <c r="D177" s="2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ht="15.75" customHeight="1" x14ac:dyDescent="0.25">
      <c r="A178" s="4"/>
      <c r="B178" s="4"/>
      <c r="C178" s="4"/>
      <c r="D178" s="2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ht="15.75" customHeight="1" x14ac:dyDescent="0.25">
      <c r="A179" s="4"/>
      <c r="B179" s="4"/>
      <c r="C179" s="4"/>
      <c r="D179" s="2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15.75" customHeight="1" x14ac:dyDescent="0.25">
      <c r="A180" s="4"/>
      <c r="B180" s="4"/>
      <c r="C180" s="4"/>
      <c r="D180" s="2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ht="15.75" customHeight="1" x14ac:dyDescent="0.25">
      <c r="A181" s="4"/>
      <c r="B181" s="4"/>
      <c r="C181" s="4"/>
      <c r="D181" s="2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ht="15.75" customHeight="1" x14ac:dyDescent="0.25">
      <c r="A182" s="4"/>
      <c r="B182" s="4"/>
      <c r="C182" s="4"/>
      <c r="D182" s="2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ht="15.75" customHeight="1" x14ac:dyDescent="0.25">
      <c r="A183" s="4"/>
      <c r="B183" s="4"/>
      <c r="C183" s="4"/>
      <c r="D183" s="2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ht="15.75" customHeight="1" x14ac:dyDescent="0.25">
      <c r="A184" s="4"/>
      <c r="B184" s="4"/>
      <c r="C184" s="4"/>
      <c r="D184" s="2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15.75" customHeight="1" x14ac:dyDescent="0.25">
      <c r="A185" s="4"/>
      <c r="B185" s="4"/>
      <c r="C185" s="4"/>
      <c r="D185" s="2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15.75" customHeight="1" x14ac:dyDescent="0.25">
      <c r="A186" s="4"/>
      <c r="B186" s="4"/>
      <c r="C186" s="4"/>
      <c r="D186" s="2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ht="15.75" customHeight="1" x14ac:dyDescent="0.25">
      <c r="A187" s="4"/>
      <c r="B187" s="4"/>
      <c r="C187" s="4"/>
      <c r="D187" s="2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15.75" customHeight="1" x14ac:dyDescent="0.25">
      <c r="A188" s="4"/>
      <c r="B188" s="4"/>
      <c r="C188" s="4"/>
      <c r="D188" s="2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ht="15.75" customHeight="1" x14ac:dyDescent="0.25">
      <c r="A189" s="4"/>
      <c r="B189" s="4"/>
      <c r="C189" s="4"/>
      <c r="D189" s="2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ht="15.75" customHeight="1" x14ac:dyDescent="0.25">
      <c r="A190" s="4"/>
      <c r="B190" s="4"/>
      <c r="C190" s="4"/>
      <c r="D190" s="2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15.75" customHeight="1" x14ac:dyDescent="0.25">
      <c r="A191" s="4"/>
      <c r="B191" s="4"/>
      <c r="C191" s="4"/>
      <c r="D191" s="2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ht="15.75" customHeight="1" x14ac:dyDescent="0.25">
      <c r="A192" s="4"/>
      <c r="B192" s="4"/>
      <c r="C192" s="4"/>
      <c r="D192" s="2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ht="15.75" customHeight="1" x14ac:dyDescent="0.25">
      <c r="A193" s="4"/>
      <c r="B193" s="4"/>
      <c r="C193" s="4"/>
      <c r="D193" s="2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ht="15.75" customHeight="1" x14ac:dyDescent="0.25">
      <c r="A194" s="4"/>
      <c r="B194" s="4"/>
      <c r="C194" s="4"/>
      <c r="D194" s="2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15.75" customHeight="1" x14ac:dyDescent="0.25">
      <c r="A195" s="4"/>
      <c r="B195" s="4"/>
      <c r="C195" s="4"/>
      <c r="D195" s="2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15.75" customHeight="1" x14ac:dyDescent="0.25">
      <c r="A196" s="4"/>
      <c r="B196" s="4"/>
      <c r="C196" s="4"/>
      <c r="D196" s="2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ht="15.75" customHeight="1" x14ac:dyDescent="0.25">
      <c r="A197" s="4"/>
      <c r="B197" s="4"/>
      <c r="C197" s="4"/>
      <c r="D197" s="2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ht="15.75" customHeight="1" x14ac:dyDescent="0.25">
      <c r="A198" s="4"/>
      <c r="B198" s="4"/>
      <c r="C198" s="4"/>
      <c r="D198" s="2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15.75" customHeight="1" x14ac:dyDescent="0.25">
      <c r="A199" s="4"/>
      <c r="B199" s="4"/>
      <c r="C199" s="4"/>
      <c r="D199" s="2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15.75" customHeight="1" x14ac:dyDescent="0.25">
      <c r="A200" s="4"/>
      <c r="B200" s="4"/>
      <c r="C200" s="4"/>
      <c r="D200" s="2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ht="15.75" customHeight="1" x14ac:dyDescent="0.25">
      <c r="A201" s="4"/>
      <c r="B201" s="4"/>
      <c r="C201" s="4"/>
      <c r="D201" s="2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ht="15.75" customHeight="1" x14ac:dyDescent="0.25">
      <c r="A202" s="4"/>
      <c r="B202" s="4"/>
      <c r="C202" s="4"/>
      <c r="D202" s="2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15.75" customHeight="1" x14ac:dyDescent="0.25">
      <c r="A203" s="4"/>
      <c r="B203" s="4"/>
      <c r="C203" s="4"/>
      <c r="D203" s="2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ht="15.75" customHeight="1" x14ac:dyDescent="0.25">
      <c r="A204" s="4"/>
      <c r="B204" s="4"/>
      <c r="C204" s="4"/>
      <c r="D204" s="2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ht="15.75" customHeight="1" x14ac:dyDescent="0.25">
      <c r="A205" s="4"/>
      <c r="B205" s="4"/>
      <c r="C205" s="4"/>
      <c r="D205" s="2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ht="15.75" customHeight="1" x14ac:dyDescent="0.25">
      <c r="A206" s="4"/>
      <c r="B206" s="4"/>
      <c r="C206" s="4"/>
      <c r="D206" s="2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ht="15.75" customHeight="1" x14ac:dyDescent="0.25">
      <c r="A207" s="4"/>
      <c r="B207" s="4"/>
      <c r="C207" s="4"/>
      <c r="D207" s="2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ht="15.75" customHeight="1" x14ac:dyDescent="0.25">
      <c r="A208" s="4"/>
      <c r="B208" s="4"/>
      <c r="C208" s="4"/>
      <c r="D208" s="2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ht="15.75" customHeight="1" x14ac:dyDescent="0.25">
      <c r="A209" s="4"/>
      <c r="B209" s="4"/>
      <c r="C209" s="4"/>
      <c r="D209" s="2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ht="15.75" customHeight="1" x14ac:dyDescent="0.25">
      <c r="A210" s="4"/>
      <c r="B210" s="4"/>
      <c r="C210" s="4"/>
      <c r="D210" s="2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ht="15.75" customHeight="1" x14ac:dyDescent="0.25">
      <c r="A211" s="4"/>
      <c r="B211" s="4"/>
      <c r="C211" s="4"/>
      <c r="D211" s="2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spans="1:39" ht="15.75" customHeight="1" x14ac:dyDescent="0.25">
      <c r="A212" s="4"/>
      <c r="B212" s="4"/>
      <c r="C212" s="4"/>
      <c r="D212" s="2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spans="1:39" ht="15.75" customHeight="1" x14ac:dyDescent="0.25">
      <c r="A213" s="4"/>
      <c r="B213" s="4"/>
      <c r="C213" s="4"/>
      <c r="D213" s="2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spans="1:39" ht="15.75" customHeight="1" x14ac:dyDescent="0.25">
      <c r="A214" s="4"/>
      <c r="B214" s="4"/>
      <c r="C214" s="4"/>
      <c r="D214" s="2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spans="1:39" ht="15.75" customHeight="1" x14ac:dyDescent="0.25">
      <c r="A215" s="4"/>
      <c r="B215" s="4"/>
      <c r="C215" s="4"/>
      <c r="D215" s="2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spans="1:39" ht="15.75" customHeight="1" x14ac:dyDescent="0.25">
      <c r="A216" s="4"/>
      <c r="B216" s="4"/>
      <c r="C216" s="4"/>
      <c r="D216" s="2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spans="1:39" ht="15.75" customHeight="1" x14ac:dyDescent="0.25">
      <c r="A217" s="4"/>
      <c r="B217" s="4"/>
      <c r="C217" s="4"/>
      <c r="D217" s="2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spans="1:39" ht="15.75" customHeight="1" x14ac:dyDescent="0.25">
      <c r="A218" s="4"/>
      <c r="B218" s="4"/>
      <c r="C218" s="4"/>
      <c r="D218" s="2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spans="1:39" ht="15.75" customHeight="1" x14ac:dyDescent="0.25">
      <c r="A219" s="4"/>
      <c r="B219" s="4"/>
      <c r="C219" s="4"/>
      <c r="D219" s="2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spans="1:39" ht="15.75" customHeight="1" x14ac:dyDescent="0.25">
      <c r="A220" s="4"/>
      <c r="B220" s="4"/>
      <c r="C220" s="4"/>
      <c r="D220" s="2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spans="1:39" ht="15.75" customHeight="1" x14ac:dyDescent="0.25">
      <c r="A221" s="4"/>
      <c r="B221" s="4"/>
      <c r="C221" s="4"/>
      <c r="D221" s="2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spans="1:39" ht="15.75" customHeight="1" x14ac:dyDescent="0.25">
      <c r="A222" s="4"/>
      <c r="B222" s="4"/>
      <c r="C222" s="4"/>
      <c r="D222" s="2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spans="1:39" ht="15.75" customHeight="1" x14ac:dyDescent="0.25">
      <c r="A223" s="4"/>
      <c r="B223" s="4"/>
      <c r="C223" s="4"/>
      <c r="D223" s="2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spans="1:39" ht="15.75" customHeight="1" x14ac:dyDescent="0.25">
      <c r="A224" s="4"/>
      <c r="B224" s="4"/>
      <c r="C224" s="4"/>
      <c r="D224" s="2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spans="1:39" ht="15.75" customHeight="1" x14ac:dyDescent="0.25">
      <c r="A225" s="4"/>
      <c r="B225" s="4"/>
      <c r="C225" s="4"/>
      <c r="D225" s="2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spans="1:39" ht="15.75" customHeight="1" x14ac:dyDescent="0.25">
      <c r="A226" s="4"/>
      <c r="B226" s="4"/>
      <c r="C226" s="4"/>
      <c r="D226" s="2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spans="1:39" ht="15.75" customHeight="1" x14ac:dyDescent="0.25">
      <c r="A227" s="4"/>
      <c r="B227" s="4"/>
      <c r="C227" s="4"/>
      <c r="D227" s="2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spans="1:39" ht="15.75" customHeight="1" x14ac:dyDescent="0.25">
      <c r="A228" s="4"/>
      <c r="B228" s="4"/>
      <c r="C228" s="4"/>
      <c r="D228" s="2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spans="1:39" ht="15.75" customHeight="1" x14ac:dyDescent="0.25">
      <c r="A229" s="4"/>
      <c r="B229" s="4"/>
      <c r="C229" s="4"/>
      <c r="D229" s="2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spans="1:39" ht="15.75" customHeight="1" x14ac:dyDescent="0.25">
      <c r="A230" s="4"/>
      <c r="B230" s="4"/>
      <c r="C230" s="4"/>
      <c r="D230" s="2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spans="1:39" ht="15.75" customHeight="1" x14ac:dyDescent="0.25">
      <c r="A231" s="4"/>
      <c r="B231" s="4"/>
      <c r="C231" s="4"/>
      <c r="D231" s="2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spans="1:39" ht="15.75" customHeight="1" x14ac:dyDescent="0.25">
      <c r="A232" s="4"/>
      <c r="B232" s="4"/>
      <c r="C232" s="4"/>
      <c r="D232" s="2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spans="1:39" ht="15.75" customHeight="1" x14ac:dyDescent="0.25">
      <c r="A233" s="4"/>
      <c r="B233" s="4"/>
      <c r="C233" s="4"/>
      <c r="D233" s="2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spans="1:39" ht="15.75" customHeight="1" x14ac:dyDescent="0.25">
      <c r="A234" s="4"/>
      <c r="B234" s="4"/>
      <c r="C234" s="4"/>
      <c r="D234" s="2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spans="1:39" ht="15.75" customHeight="1" x14ac:dyDescent="0.25">
      <c r="A235" s="4"/>
      <c r="B235" s="4"/>
      <c r="C235" s="4"/>
      <c r="D235" s="2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spans="1:39" ht="15.75" customHeight="1" x14ac:dyDescent="0.25">
      <c r="A236" s="4"/>
      <c r="B236" s="4"/>
      <c r="C236" s="4"/>
      <c r="D236" s="2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spans="1:39" ht="15.75" customHeight="1" x14ac:dyDescent="0.25">
      <c r="A237" s="4"/>
      <c r="B237" s="4"/>
      <c r="C237" s="4"/>
      <c r="D237" s="2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spans="1:39" ht="15.75" customHeight="1" x14ac:dyDescent="0.25">
      <c r="A238" s="4"/>
      <c r="B238" s="4"/>
      <c r="C238" s="4"/>
      <c r="D238" s="2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spans="1:39" ht="15.75" customHeight="1" x14ac:dyDescent="0.25">
      <c r="A239" s="4"/>
      <c r="B239" s="4"/>
      <c r="C239" s="4"/>
      <c r="D239" s="2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spans="1:39" ht="15.75" customHeight="1" x14ac:dyDescent="0.25">
      <c r="A240" s="4"/>
      <c r="B240" s="4"/>
      <c r="C240" s="4"/>
      <c r="D240" s="2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spans="1:39" ht="15.75" customHeight="1" x14ac:dyDescent="0.25">
      <c r="A241" s="4"/>
      <c r="B241" s="4"/>
      <c r="C241" s="4"/>
      <c r="D241" s="2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spans="1:39" ht="15.75" customHeight="1" x14ac:dyDescent="0.25">
      <c r="A242" s="4"/>
      <c r="B242" s="4"/>
      <c r="C242" s="4"/>
      <c r="D242" s="2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spans="1:39" ht="15.75" customHeight="1" x14ac:dyDescent="0.25">
      <c r="A243" s="4"/>
      <c r="B243" s="4"/>
      <c r="C243" s="4"/>
      <c r="D243" s="2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spans="1:39" ht="15.75" customHeight="1" x14ac:dyDescent="0.25">
      <c r="A244" s="4"/>
      <c r="B244" s="4"/>
      <c r="C244" s="4"/>
      <c r="D244" s="2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spans="1:39" ht="15.75" customHeight="1" x14ac:dyDescent="0.25">
      <c r="A245" s="4"/>
      <c r="B245" s="4"/>
      <c r="C245" s="4"/>
      <c r="D245" s="2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spans="1:39" ht="15.75" customHeight="1" x14ac:dyDescent="0.25">
      <c r="A246" s="4"/>
      <c r="B246" s="4"/>
      <c r="C246" s="4"/>
      <c r="D246" s="2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spans="1:39" ht="15.75" customHeight="1" x14ac:dyDescent="0.25">
      <c r="A247" s="4"/>
      <c r="B247" s="4"/>
      <c r="C247" s="4"/>
      <c r="D247" s="2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spans="1:39" ht="15.75" customHeight="1" x14ac:dyDescent="0.25">
      <c r="A248" s="4"/>
      <c r="B248" s="4"/>
      <c r="C248" s="4"/>
      <c r="D248" s="2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spans="1:39" ht="15.75" customHeight="1" x14ac:dyDescent="0.25">
      <c r="A249" s="4"/>
      <c r="B249" s="4"/>
      <c r="C249" s="4"/>
      <c r="D249" s="2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spans="1:39" ht="15.75" customHeight="1" x14ac:dyDescent="0.25">
      <c r="A250" s="4"/>
      <c r="B250" s="4"/>
      <c r="C250" s="4"/>
      <c r="D250" s="2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spans="1:39" ht="15.75" customHeight="1" x14ac:dyDescent="0.25">
      <c r="A251" s="4"/>
      <c r="B251" s="4"/>
      <c r="C251" s="4"/>
      <c r="D251" s="2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spans="1:39" ht="15.75" customHeight="1" x14ac:dyDescent="0.25">
      <c r="A252" s="4"/>
      <c r="B252" s="4"/>
      <c r="C252" s="4"/>
      <c r="D252" s="2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spans="1:39" ht="15.75" customHeight="1" x14ac:dyDescent="0.25">
      <c r="A253" s="4"/>
      <c r="B253" s="4"/>
      <c r="C253" s="4"/>
      <c r="D253" s="2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spans="1:39" ht="15.75" customHeight="1" x14ac:dyDescent="0.25">
      <c r="A254" s="4"/>
      <c r="B254" s="4"/>
      <c r="C254" s="4"/>
      <c r="D254" s="2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spans="1:39" ht="15.75" customHeight="1" x14ac:dyDescent="0.25">
      <c r="A255" s="4"/>
      <c r="B255" s="4"/>
      <c r="C255" s="4"/>
      <c r="D255" s="2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spans="1:39" ht="15.75" customHeight="1" x14ac:dyDescent="0.25">
      <c r="A256" s="4"/>
      <c r="B256" s="4"/>
      <c r="C256" s="4"/>
      <c r="D256" s="2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spans="1:39" ht="15.75" customHeight="1" x14ac:dyDescent="0.25">
      <c r="A257" s="4"/>
      <c r="B257" s="4"/>
      <c r="C257" s="4"/>
      <c r="D257" s="2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spans="1:39" ht="15.75" customHeight="1" x14ac:dyDescent="0.25">
      <c r="A258" s="4"/>
      <c r="B258" s="4"/>
      <c r="C258" s="4"/>
      <c r="D258" s="2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spans="1:39" ht="15.75" customHeight="1" x14ac:dyDescent="0.25">
      <c r="A259" s="4"/>
      <c r="B259" s="4"/>
      <c r="C259" s="4"/>
      <c r="D259" s="2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spans="1:39" ht="15.75" customHeight="1" x14ac:dyDescent="0.25">
      <c r="A260" s="4"/>
      <c r="B260" s="4"/>
      <c r="C260" s="4"/>
      <c r="D260" s="2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spans="1:39" ht="15.75" customHeight="1" x14ac:dyDescent="0.25">
      <c r="A261" s="4"/>
      <c r="B261" s="4"/>
      <c r="C261" s="4"/>
      <c r="D261" s="2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spans="1:39" ht="15.75" customHeight="1" x14ac:dyDescent="0.25">
      <c r="A262" s="4"/>
      <c r="B262" s="4"/>
      <c r="C262" s="4"/>
      <c r="D262" s="2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spans="1:39" ht="15.75" customHeight="1" x14ac:dyDescent="0.25">
      <c r="A263" s="4"/>
      <c r="B263" s="4"/>
      <c r="C263" s="4"/>
      <c r="D263" s="2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spans="1:39" ht="15.75" customHeight="1" x14ac:dyDescent="0.25">
      <c r="A264" s="4"/>
      <c r="B264" s="4"/>
      <c r="C264" s="4"/>
      <c r="D264" s="2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spans="1:39" ht="15.75" customHeight="1" x14ac:dyDescent="0.25">
      <c r="A265" s="4"/>
      <c r="B265" s="4"/>
      <c r="C265" s="4"/>
      <c r="D265" s="2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spans="1:39" ht="15.75" customHeight="1" x14ac:dyDescent="0.25">
      <c r="A266" s="4"/>
      <c r="B266" s="4"/>
      <c r="C266" s="4"/>
      <c r="D266" s="2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spans="1:39" ht="15.75" customHeight="1" x14ac:dyDescent="0.25">
      <c r="A267" s="4"/>
      <c r="B267" s="4"/>
      <c r="C267" s="4"/>
      <c r="D267" s="2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spans="1:39" ht="15.75" customHeight="1" x14ac:dyDescent="0.25">
      <c r="A268" s="4"/>
      <c r="B268" s="4"/>
      <c r="C268" s="4"/>
      <c r="D268" s="2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spans="1:39" ht="15.75" customHeight="1" x14ac:dyDescent="0.25">
      <c r="A269" s="4"/>
      <c r="B269" s="4"/>
      <c r="C269" s="4"/>
      <c r="D269" s="2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spans="1:39" ht="15.75" customHeight="1" x14ac:dyDescent="0.25">
      <c r="A270" s="4"/>
      <c r="B270" s="4"/>
      <c r="C270" s="4"/>
      <c r="D270" s="2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spans="1:39" ht="15.75" customHeight="1" x14ac:dyDescent="0.25">
      <c r="A271" s="4"/>
      <c r="B271" s="4"/>
      <c r="C271" s="4"/>
      <c r="D271" s="2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spans="1:39" ht="15.75" customHeight="1" x14ac:dyDescent="0.25">
      <c r="A272" s="4"/>
      <c r="B272" s="4"/>
      <c r="C272" s="4"/>
      <c r="D272" s="2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spans="1:39" ht="15.75" customHeight="1" x14ac:dyDescent="0.25">
      <c r="A273" s="4"/>
      <c r="B273" s="4"/>
      <c r="C273" s="4"/>
      <c r="D273" s="2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spans="1:39" ht="15.75" customHeight="1" x14ac:dyDescent="0.25">
      <c r="A274" s="4"/>
      <c r="B274" s="4"/>
      <c r="C274" s="4"/>
      <c r="D274" s="2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spans="1:39" ht="15.75" customHeight="1" x14ac:dyDescent="0.25">
      <c r="A275" s="4"/>
      <c r="B275" s="4"/>
      <c r="C275" s="4"/>
      <c r="D275" s="2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spans="1:39" ht="15.75" customHeight="1" x14ac:dyDescent="0.25">
      <c r="A276" s="4"/>
      <c r="B276" s="4"/>
      <c r="C276" s="4"/>
      <c r="D276" s="2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spans="1:39" ht="15.75" customHeight="1" x14ac:dyDescent="0.25">
      <c r="A277" s="4"/>
      <c r="B277" s="4"/>
      <c r="C277" s="4"/>
      <c r="D277" s="2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spans="1:39" ht="15.75" customHeight="1" x14ac:dyDescent="0.25">
      <c r="A278" s="4"/>
      <c r="B278" s="4"/>
      <c r="C278" s="4"/>
      <c r="D278" s="2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spans="1:39" ht="15.75" customHeight="1" x14ac:dyDescent="0.25">
      <c r="A279" s="4"/>
      <c r="B279" s="4"/>
      <c r="C279" s="4"/>
      <c r="D279" s="2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spans="1:39" ht="15.75" customHeight="1" x14ac:dyDescent="0.25">
      <c r="A280" s="4"/>
      <c r="B280" s="4"/>
      <c r="C280" s="4"/>
      <c r="D280" s="2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spans="1:39" ht="15.75" customHeight="1" x14ac:dyDescent="0.25">
      <c r="A281" s="4"/>
      <c r="B281" s="4"/>
      <c r="C281" s="4"/>
      <c r="D281" s="2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spans="1:39" ht="15.75" customHeight="1" x14ac:dyDescent="0.25">
      <c r="A282" s="4"/>
      <c r="B282" s="4"/>
      <c r="C282" s="4"/>
      <c r="D282" s="2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spans="1:39" ht="15.75" customHeight="1" x14ac:dyDescent="0.25">
      <c r="A283" s="4"/>
      <c r="B283" s="4"/>
      <c r="C283" s="4"/>
      <c r="D283" s="2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spans="1:39" ht="15.75" customHeight="1" x14ac:dyDescent="0.25">
      <c r="A284" s="4"/>
      <c r="B284" s="4"/>
      <c r="C284" s="4"/>
      <c r="D284" s="2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spans="1:39" ht="15.75" customHeight="1" x14ac:dyDescent="0.25">
      <c r="A285" s="4"/>
      <c r="B285" s="4"/>
      <c r="C285" s="4"/>
      <c r="D285" s="2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spans="1:39" ht="15.75" customHeight="1" x14ac:dyDescent="0.25">
      <c r="A286" s="4"/>
      <c r="B286" s="4"/>
      <c r="C286" s="4"/>
      <c r="D286" s="2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spans="1:39" ht="15.75" customHeight="1" x14ac:dyDescent="0.25">
      <c r="A287" s="4"/>
      <c r="B287" s="4"/>
      <c r="C287" s="4"/>
      <c r="D287" s="2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spans="1:39" ht="15.75" customHeight="1" x14ac:dyDescent="0.25">
      <c r="A288" s="4"/>
      <c r="B288" s="4"/>
      <c r="C288" s="4"/>
      <c r="D288" s="2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spans="1:39" ht="15.75" customHeight="1" x14ac:dyDescent="0.25">
      <c r="A289" s="4"/>
      <c r="B289" s="4"/>
      <c r="C289" s="4"/>
      <c r="D289" s="2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spans="1:39" ht="15.75" customHeight="1" x14ac:dyDescent="0.25">
      <c r="A290" s="4"/>
      <c r="B290" s="4"/>
      <c r="C290" s="4"/>
      <c r="D290" s="2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spans="1:39" ht="15.75" customHeight="1" x14ac:dyDescent="0.25">
      <c r="A291" s="4"/>
      <c r="B291" s="4"/>
      <c r="C291" s="4"/>
      <c r="D291" s="2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spans="1:39" ht="15.75" customHeight="1" x14ac:dyDescent="0.25">
      <c r="A292" s="4"/>
      <c r="B292" s="4"/>
      <c r="C292" s="4"/>
      <c r="D292" s="2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spans="1:39" ht="15.75" customHeight="1" x14ac:dyDescent="0.25">
      <c r="A293" s="4"/>
      <c r="B293" s="4"/>
      <c r="C293" s="4"/>
      <c r="D293" s="2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spans="1:39" ht="15.75" customHeight="1" x14ac:dyDescent="0.25">
      <c r="A294" s="4"/>
      <c r="B294" s="4"/>
      <c r="C294" s="4"/>
      <c r="D294" s="2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spans="1:39" ht="15.75" customHeight="1" x14ac:dyDescent="0.25">
      <c r="A295" s="4"/>
      <c r="B295" s="4"/>
      <c r="C295" s="4"/>
      <c r="D295" s="2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spans="1:39" ht="15.75" customHeight="1" x14ac:dyDescent="0.25">
      <c r="A296" s="4"/>
      <c r="B296" s="4"/>
      <c r="C296" s="4"/>
      <c r="D296" s="2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spans="1:39" ht="15.75" customHeight="1" x14ac:dyDescent="0.25">
      <c r="A297" s="4"/>
      <c r="B297" s="4"/>
      <c r="C297" s="4"/>
      <c r="D297" s="2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spans="1:39" ht="15.75" customHeight="1" x14ac:dyDescent="0.25">
      <c r="A298" s="4"/>
      <c r="B298" s="4"/>
      <c r="C298" s="4"/>
      <c r="D298" s="2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spans="1:39" ht="15.75" customHeight="1" x14ac:dyDescent="0.25">
      <c r="A299" s="4"/>
      <c r="B299" s="4"/>
      <c r="C299" s="4"/>
      <c r="D299" s="2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spans="1:39" ht="15.75" customHeight="1" x14ac:dyDescent="0.25">
      <c r="A300" s="4"/>
      <c r="B300" s="4"/>
      <c r="C300" s="4"/>
      <c r="D300" s="2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spans="1:39" ht="15.75" customHeight="1" x14ac:dyDescent="0.25">
      <c r="A301" s="4"/>
      <c r="B301" s="4"/>
      <c r="C301" s="4"/>
      <c r="D301" s="2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spans="1:39" ht="15.75" customHeight="1" x14ac:dyDescent="0.25">
      <c r="A302" s="4"/>
      <c r="B302" s="4"/>
      <c r="C302" s="4"/>
      <c r="D302" s="2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spans="1:39" ht="15.75" customHeight="1" x14ac:dyDescent="0.25">
      <c r="A303" s="4"/>
      <c r="B303" s="4"/>
      <c r="C303" s="4"/>
      <c r="D303" s="2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spans="1:39" ht="15.75" customHeight="1" x14ac:dyDescent="0.25">
      <c r="A304" s="4"/>
      <c r="B304" s="4"/>
      <c r="C304" s="4"/>
      <c r="D304" s="2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spans="1:39" ht="15.75" customHeight="1" x14ac:dyDescent="0.25">
      <c r="A305" s="4"/>
      <c r="B305" s="4"/>
      <c r="C305" s="4"/>
      <c r="D305" s="2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spans="1:39" ht="15.75" customHeight="1" x14ac:dyDescent="0.25">
      <c r="A306" s="4"/>
      <c r="B306" s="4"/>
      <c r="C306" s="4"/>
      <c r="D306" s="2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spans="1:39" ht="15.75" customHeight="1" x14ac:dyDescent="0.25">
      <c r="A307" s="4"/>
      <c r="B307" s="4"/>
      <c r="C307" s="4"/>
      <c r="D307" s="2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spans="1:39" ht="15.75" customHeight="1" x14ac:dyDescent="0.25">
      <c r="A308" s="4"/>
      <c r="B308" s="4"/>
      <c r="C308" s="4"/>
      <c r="D308" s="2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spans="1:39" ht="15.75" customHeight="1" x14ac:dyDescent="0.25">
      <c r="A309" s="4"/>
      <c r="B309" s="4"/>
      <c r="C309" s="4"/>
      <c r="D309" s="2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spans="1:39" ht="15.75" customHeight="1" x14ac:dyDescent="0.25">
      <c r="A310" s="4"/>
      <c r="B310" s="4"/>
      <c r="C310" s="4"/>
      <c r="D310" s="2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spans="1:39" ht="15.75" customHeight="1" x14ac:dyDescent="0.25">
      <c r="A311" s="4"/>
      <c r="B311" s="4"/>
      <c r="C311" s="4"/>
      <c r="D311" s="2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spans="1:39" ht="15.75" customHeight="1" x14ac:dyDescent="0.25">
      <c r="A312" s="4"/>
      <c r="B312" s="4"/>
      <c r="C312" s="4"/>
      <c r="D312" s="2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spans="1:39" ht="15.75" customHeight="1" x14ac:dyDescent="0.25">
      <c r="A313" s="4"/>
      <c r="B313" s="4"/>
      <c r="C313" s="4"/>
      <c r="D313" s="2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spans="1:39" ht="15.75" customHeight="1" x14ac:dyDescent="0.25">
      <c r="A314" s="4"/>
      <c r="B314" s="4"/>
      <c r="C314" s="4"/>
      <c r="D314" s="2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spans="1:39" ht="15.75" customHeight="1" x14ac:dyDescent="0.25">
      <c r="A315" s="4"/>
      <c r="B315" s="4"/>
      <c r="C315" s="4"/>
      <c r="D315" s="2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spans="1:39" ht="15.75" customHeight="1" x14ac:dyDescent="0.25">
      <c r="A316" s="4"/>
      <c r="B316" s="4"/>
      <c r="C316" s="4"/>
      <c r="D316" s="2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spans="1:39" ht="15.75" customHeight="1" x14ac:dyDescent="0.25">
      <c r="A317" s="4"/>
      <c r="B317" s="4"/>
      <c r="C317" s="4"/>
      <c r="D317" s="2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spans="1:39" ht="15.75" customHeight="1" x14ac:dyDescent="0.25">
      <c r="A318" s="4"/>
      <c r="B318" s="4"/>
      <c r="C318" s="4"/>
      <c r="D318" s="2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spans="1:39" ht="15.75" customHeight="1" x14ac:dyDescent="0.25">
      <c r="A319" s="4"/>
      <c r="B319" s="4"/>
      <c r="C319" s="4"/>
      <c r="D319" s="2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spans="1:39" ht="15.75" customHeight="1" x14ac:dyDescent="0.25">
      <c r="A320" s="4"/>
      <c r="B320" s="4"/>
      <c r="C320" s="4"/>
      <c r="D320" s="2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spans="1:39" ht="15.75" customHeight="1" x14ac:dyDescent="0.25">
      <c r="A321" s="4"/>
      <c r="B321" s="4"/>
      <c r="C321" s="4"/>
      <c r="D321" s="2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spans="1:39" ht="15.75" customHeight="1" x14ac:dyDescent="0.25">
      <c r="A322" s="4"/>
      <c r="B322" s="4"/>
      <c r="C322" s="4"/>
      <c r="D322" s="2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spans="1:39" ht="15.75" customHeight="1" x14ac:dyDescent="0.25">
      <c r="A323" s="4"/>
      <c r="B323" s="4"/>
      <c r="C323" s="4"/>
      <c r="D323" s="2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spans="1:39" ht="15.75" customHeight="1" x14ac:dyDescent="0.25">
      <c r="A324" s="4"/>
      <c r="B324" s="4"/>
      <c r="C324" s="4"/>
      <c r="D324" s="2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spans="1:39" ht="15.75" customHeight="1" x14ac:dyDescent="0.25">
      <c r="A325" s="4"/>
      <c r="B325" s="4"/>
      <c r="C325" s="4"/>
      <c r="D325" s="2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spans="1:39" ht="15.75" customHeight="1" x14ac:dyDescent="0.25">
      <c r="A326" s="4"/>
      <c r="B326" s="4"/>
      <c r="C326" s="4"/>
      <c r="D326" s="2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spans="1:39" ht="15.75" customHeight="1" x14ac:dyDescent="0.25">
      <c r="A327" s="4"/>
      <c r="B327" s="4"/>
      <c r="C327" s="4"/>
      <c r="D327" s="2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spans="1:39" ht="15.75" customHeight="1" x14ac:dyDescent="0.25">
      <c r="A328" s="4"/>
      <c r="B328" s="4"/>
      <c r="C328" s="4"/>
      <c r="D328" s="2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spans="1:39" ht="15.75" customHeight="1" x14ac:dyDescent="0.25">
      <c r="A329" s="4"/>
      <c r="B329" s="4"/>
      <c r="C329" s="4"/>
      <c r="D329" s="2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spans="1:39" ht="15.75" customHeight="1" x14ac:dyDescent="0.25">
      <c r="A330" s="4"/>
      <c r="B330" s="4"/>
      <c r="C330" s="4"/>
      <c r="D330" s="2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spans="1:39" ht="15.75" customHeight="1" x14ac:dyDescent="0.25">
      <c r="A331" s="4"/>
      <c r="B331" s="4"/>
      <c r="C331" s="4"/>
      <c r="D331" s="2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spans="1:39" ht="15.75" customHeight="1" x14ac:dyDescent="0.25">
      <c r="A332" s="4"/>
      <c r="B332" s="4"/>
      <c r="C332" s="4"/>
      <c r="D332" s="2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spans="1:39" ht="15.75" customHeight="1" x14ac:dyDescent="0.25">
      <c r="A333" s="4"/>
      <c r="B333" s="4"/>
      <c r="C333" s="4"/>
      <c r="D333" s="2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spans="1:39" ht="15.75" customHeight="1" x14ac:dyDescent="0.25">
      <c r="D334" s="29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spans="1:39" ht="15.75" customHeight="1" x14ac:dyDescent="0.25">
      <c r="D335" s="29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spans="1:39" ht="15.75" customHeight="1" x14ac:dyDescent="0.25">
      <c r="D336" s="29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spans="4:39" ht="15.75" customHeight="1" x14ac:dyDescent="0.25">
      <c r="D337" s="29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spans="4:39" ht="15.75" customHeight="1" x14ac:dyDescent="0.25">
      <c r="D338" s="29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spans="4:39" ht="15.75" customHeight="1" x14ac:dyDescent="0.25">
      <c r="D339" s="29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spans="4:39" ht="15.75" customHeight="1" x14ac:dyDescent="0.25">
      <c r="D340" s="29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spans="4:39" ht="15.75" customHeight="1" x14ac:dyDescent="0.25">
      <c r="D341" s="29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spans="4:39" ht="15.75" customHeight="1" x14ac:dyDescent="0.25">
      <c r="D342" s="29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spans="4:39" ht="15.75" customHeight="1" x14ac:dyDescent="0.25">
      <c r="D343" s="29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spans="4:39" ht="15.75" customHeight="1" x14ac:dyDescent="0.25">
      <c r="D344" s="29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spans="4:39" ht="15.75" customHeight="1" x14ac:dyDescent="0.25">
      <c r="D345" s="29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spans="4:39" ht="15.75" customHeight="1" x14ac:dyDescent="0.25">
      <c r="D346" s="29"/>
    </row>
    <row r="347" spans="4:39" ht="15.75" customHeight="1" x14ac:dyDescent="0.25">
      <c r="D347" s="29"/>
    </row>
    <row r="348" spans="4:39" ht="15.75" customHeight="1" x14ac:dyDescent="0.25">
      <c r="D348" s="29"/>
    </row>
    <row r="349" spans="4:39" ht="15.75" customHeight="1" x14ac:dyDescent="0.25">
      <c r="D349" s="29"/>
    </row>
    <row r="350" spans="4:39" ht="15.75" customHeight="1" x14ac:dyDescent="0.25">
      <c r="D350" s="29"/>
    </row>
    <row r="351" spans="4:39" ht="15.75" customHeight="1" x14ac:dyDescent="0.25">
      <c r="D351" s="29"/>
    </row>
    <row r="352" spans="4:39" ht="15.75" customHeight="1" x14ac:dyDescent="0.25">
      <c r="D352" s="29"/>
    </row>
    <row r="353" spans="4:4" ht="15.75" customHeight="1" x14ac:dyDescent="0.25">
      <c r="D353" s="29"/>
    </row>
    <row r="354" spans="4:4" ht="15.75" customHeight="1" x14ac:dyDescent="0.25">
      <c r="D354" s="29"/>
    </row>
    <row r="355" spans="4:4" ht="15.75" customHeight="1" x14ac:dyDescent="0.25">
      <c r="D355" s="29"/>
    </row>
    <row r="356" spans="4:4" ht="15.75" customHeight="1" x14ac:dyDescent="0.25">
      <c r="D356" s="29"/>
    </row>
    <row r="357" spans="4:4" ht="15.75" customHeight="1" x14ac:dyDescent="0.25">
      <c r="D357" s="29"/>
    </row>
    <row r="358" spans="4:4" ht="15.75" customHeight="1" x14ac:dyDescent="0.25">
      <c r="D358" s="29"/>
    </row>
    <row r="359" spans="4:4" ht="15.75" customHeight="1" x14ac:dyDescent="0.25">
      <c r="D359" s="29"/>
    </row>
    <row r="360" spans="4:4" ht="15.75" customHeight="1" x14ac:dyDescent="0.25">
      <c r="D360" s="29"/>
    </row>
    <row r="361" spans="4:4" ht="15.75" customHeight="1" x14ac:dyDescent="0.25">
      <c r="D361" s="29"/>
    </row>
    <row r="362" spans="4:4" ht="15.75" customHeight="1" x14ac:dyDescent="0.25">
      <c r="D362" s="29"/>
    </row>
    <row r="363" spans="4:4" ht="15.75" customHeight="1" x14ac:dyDescent="0.25">
      <c r="D363" s="29"/>
    </row>
    <row r="364" spans="4:4" ht="15.75" customHeight="1" x14ac:dyDescent="0.25">
      <c r="D364" s="29"/>
    </row>
    <row r="365" spans="4:4" ht="15.75" customHeight="1" x14ac:dyDescent="0.25">
      <c r="D365" s="29"/>
    </row>
    <row r="366" spans="4:4" ht="15.75" customHeight="1" x14ac:dyDescent="0.25">
      <c r="D366" s="29"/>
    </row>
    <row r="367" spans="4:4" ht="15.75" customHeight="1" x14ac:dyDescent="0.25">
      <c r="D367" s="29"/>
    </row>
    <row r="368" spans="4:4" ht="15.75" customHeight="1" x14ac:dyDescent="0.25">
      <c r="D368" s="29"/>
    </row>
    <row r="369" spans="4:4" ht="15.75" customHeight="1" x14ac:dyDescent="0.25">
      <c r="D369" s="29"/>
    </row>
    <row r="370" spans="4:4" ht="15.75" customHeight="1" x14ac:dyDescent="0.25">
      <c r="D370" s="29"/>
    </row>
    <row r="371" spans="4:4" ht="15.75" customHeight="1" x14ac:dyDescent="0.25">
      <c r="D371" s="29"/>
    </row>
    <row r="372" spans="4:4" ht="15.75" customHeight="1" x14ac:dyDescent="0.25">
      <c r="D372" s="29"/>
    </row>
    <row r="373" spans="4:4" ht="15.75" customHeight="1" x14ac:dyDescent="0.25">
      <c r="D373" s="29"/>
    </row>
    <row r="374" spans="4:4" ht="15.75" customHeight="1" x14ac:dyDescent="0.25">
      <c r="D374" s="29"/>
    </row>
    <row r="375" spans="4:4" ht="15.75" customHeight="1" x14ac:dyDescent="0.25">
      <c r="D375" s="29"/>
    </row>
    <row r="376" spans="4:4" ht="15.75" customHeight="1" x14ac:dyDescent="0.25">
      <c r="D376" s="29"/>
    </row>
    <row r="377" spans="4:4" ht="15.75" customHeight="1" x14ac:dyDescent="0.25">
      <c r="D377" s="29"/>
    </row>
    <row r="378" spans="4:4" ht="15.75" customHeight="1" x14ac:dyDescent="0.25">
      <c r="D378" s="29"/>
    </row>
    <row r="379" spans="4:4" ht="15.75" customHeight="1" x14ac:dyDescent="0.25">
      <c r="D379" s="29"/>
    </row>
    <row r="380" spans="4:4" ht="15.75" customHeight="1" x14ac:dyDescent="0.25">
      <c r="D380" s="29"/>
    </row>
    <row r="381" spans="4:4" ht="15.75" customHeight="1" x14ac:dyDescent="0.25">
      <c r="D381" s="29"/>
    </row>
    <row r="382" spans="4:4" ht="15.75" customHeight="1" x14ac:dyDescent="0.25">
      <c r="D382" s="29"/>
    </row>
    <row r="383" spans="4:4" ht="15.75" customHeight="1" x14ac:dyDescent="0.25">
      <c r="D383" s="29"/>
    </row>
    <row r="384" spans="4:4" ht="15.75" customHeight="1" x14ac:dyDescent="0.25">
      <c r="D384" s="29"/>
    </row>
    <row r="385" spans="4:4" ht="15.75" customHeight="1" x14ac:dyDescent="0.25">
      <c r="D385" s="29"/>
    </row>
    <row r="386" spans="4:4" ht="15.75" customHeight="1" x14ac:dyDescent="0.25">
      <c r="D386" s="29"/>
    </row>
    <row r="387" spans="4:4" ht="15.75" customHeight="1" x14ac:dyDescent="0.25">
      <c r="D387" s="29"/>
    </row>
    <row r="388" spans="4:4" ht="15.75" customHeight="1" x14ac:dyDescent="0.25">
      <c r="D388" s="29"/>
    </row>
    <row r="389" spans="4:4" ht="15.75" customHeight="1" x14ac:dyDescent="0.25">
      <c r="D389" s="29"/>
    </row>
    <row r="390" spans="4:4" ht="15.75" customHeight="1" x14ac:dyDescent="0.25">
      <c r="D390" s="29"/>
    </row>
    <row r="391" spans="4:4" ht="15.75" customHeight="1" x14ac:dyDescent="0.25">
      <c r="D391" s="29"/>
    </row>
    <row r="392" spans="4:4" ht="15.75" customHeight="1" x14ac:dyDescent="0.25">
      <c r="D392" s="29"/>
    </row>
    <row r="393" spans="4:4" ht="15.75" customHeight="1" x14ac:dyDescent="0.25">
      <c r="D393" s="29"/>
    </row>
    <row r="394" spans="4:4" ht="15.75" customHeight="1" x14ac:dyDescent="0.25">
      <c r="D394" s="29"/>
    </row>
    <row r="395" spans="4:4" ht="15.75" customHeight="1" x14ac:dyDescent="0.25">
      <c r="D395" s="29"/>
    </row>
    <row r="396" spans="4:4" ht="15.75" customHeight="1" x14ac:dyDescent="0.25">
      <c r="D396" s="29"/>
    </row>
    <row r="397" spans="4:4" ht="15.75" customHeight="1" x14ac:dyDescent="0.25">
      <c r="D397" s="29"/>
    </row>
    <row r="398" spans="4:4" ht="15.75" customHeight="1" x14ac:dyDescent="0.25">
      <c r="D398" s="29"/>
    </row>
    <row r="399" spans="4:4" ht="15.75" customHeight="1" x14ac:dyDescent="0.25">
      <c r="D399" s="29"/>
    </row>
    <row r="400" spans="4:4" ht="15.75" customHeight="1" x14ac:dyDescent="0.25">
      <c r="D400" s="29"/>
    </row>
    <row r="401" spans="4:4" ht="15.75" customHeight="1" x14ac:dyDescent="0.25">
      <c r="D401" s="29"/>
    </row>
    <row r="402" spans="4:4" ht="15.75" customHeight="1" x14ac:dyDescent="0.25">
      <c r="D402" s="29"/>
    </row>
    <row r="403" spans="4:4" ht="15.75" customHeight="1" x14ac:dyDescent="0.25">
      <c r="D403" s="29"/>
    </row>
    <row r="404" spans="4:4" ht="15.75" customHeight="1" x14ac:dyDescent="0.25">
      <c r="D404" s="29"/>
    </row>
    <row r="405" spans="4:4" ht="15.75" customHeight="1" x14ac:dyDescent="0.25">
      <c r="D405" s="29"/>
    </row>
    <row r="406" spans="4:4" ht="15.75" customHeight="1" x14ac:dyDescent="0.25">
      <c r="D406" s="29"/>
    </row>
    <row r="407" spans="4:4" ht="15.75" customHeight="1" x14ac:dyDescent="0.25">
      <c r="D407" s="29"/>
    </row>
    <row r="408" spans="4:4" ht="15.75" customHeight="1" x14ac:dyDescent="0.25">
      <c r="D408" s="29"/>
    </row>
    <row r="409" spans="4:4" ht="15.75" customHeight="1" x14ac:dyDescent="0.25">
      <c r="D409" s="29"/>
    </row>
    <row r="410" spans="4:4" ht="15.75" customHeight="1" x14ac:dyDescent="0.25">
      <c r="D410" s="29"/>
    </row>
    <row r="411" spans="4:4" ht="15.75" customHeight="1" x14ac:dyDescent="0.25">
      <c r="D411" s="29"/>
    </row>
    <row r="412" spans="4:4" ht="15.75" customHeight="1" x14ac:dyDescent="0.25">
      <c r="D412" s="29"/>
    </row>
    <row r="413" spans="4:4" ht="15.75" customHeight="1" x14ac:dyDescent="0.25">
      <c r="D413" s="29"/>
    </row>
    <row r="414" spans="4:4" ht="15.75" customHeight="1" x14ac:dyDescent="0.25">
      <c r="D414" s="29"/>
    </row>
    <row r="415" spans="4:4" ht="15.75" customHeight="1" x14ac:dyDescent="0.25">
      <c r="D415" s="29"/>
    </row>
    <row r="416" spans="4:4" ht="15.75" customHeight="1" x14ac:dyDescent="0.25">
      <c r="D416" s="29"/>
    </row>
    <row r="417" spans="4:4" ht="15.75" customHeight="1" x14ac:dyDescent="0.25">
      <c r="D417" s="29"/>
    </row>
    <row r="418" spans="4:4" ht="15.75" customHeight="1" x14ac:dyDescent="0.25">
      <c r="D418" s="29"/>
    </row>
    <row r="419" spans="4:4" ht="15.75" customHeight="1" x14ac:dyDescent="0.25">
      <c r="D419" s="29"/>
    </row>
    <row r="420" spans="4:4" ht="15.75" customHeight="1" x14ac:dyDescent="0.25">
      <c r="D420" s="29"/>
    </row>
    <row r="421" spans="4:4" ht="15.75" customHeight="1" x14ac:dyDescent="0.25">
      <c r="D421" s="29"/>
    </row>
    <row r="422" spans="4:4" ht="15.75" customHeight="1" x14ac:dyDescent="0.25">
      <c r="D422" s="29"/>
    </row>
    <row r="423" spans="4:4" ht="15.75" customHeight="1" x14ac:dyDescent="0.25">
      <c r="D423" s="29"/>
    </row>
    <row r="424" spans="4:4" ht="15.75" customHeight="1" x14ac:dyDescent="0.25">
      <c r="D424" s="29"/>
    </row>
    <row r="425" spans="4:4" ht="15.75" customHeight="1" x14ac:dyDescent="0.25">
      <c r="D425" s="29"/>
    </row>
    <row r="426" spans="4:4" ht="15.75" customHeight="1" x14ac:dyDescent="0.25">
      <c r="D426" s="29"/>
    </row>
    <row r="427" spans="4:4" ht="15.75" customHeight="1" x14ac:dyDescent="0.25">
      <c r="D427" s="29"/>
    </row>
    <row r="428" spans="4:4" ht="15.75" customHeight="1" x14ac:dyDescent="0.25">
      <c r="D428" s="29"/>
    </row>
    <row r="429" spans="4:4" ht="15.75" customHeight="1" x14ac:dyDescent="0.25">
      <c r="D429" s="29"/>
    </row>
    <row r="430" spans="4:4" ht="15.75" customHeight="1" x14ac:dyDescent="0.25">
      <c r="D430" s="29"/>
    </row>
    <row r="431" spans="4:4" ht="15.75" customHeight="1" x14ac:dyDescent="0.25">
      <c r="D431" s="29"/>
    </row>
    <row r="432" spans="4:4" ht="15.75" customHeight="1" x14ac:dyDescent="0.25">
      <c r="D432" s="29"/>
    </row>
    <row r="433" spans="4:4" ht="15.75" customHeight="1" x14ac:dyDescent="0.25">
      <c r="D433" s="29"/>
    </row>
    <row r="434" spans="4:4" ht="15.75" customHeight="1" x14ac:dyDescent="0.25">
      <c r="D434" s="29"/>
    </row>
    <row r="435" spans="4:4" ht="15.75" customHeight="1" x14ac:dyDescent="0.25">
      <c r="D435" s="29"/>
    </row>
    <row r="436" spans="4:4" ht="15.75" customHeight="1" x14ac:dyDescent="0.25">
      <c r="D436" s="29"/>
    </row>
    <row r="437" spans="4:4" ht="15.75" customHeight="1" x14ac:dyDescent="0.25">
      <c r="D437" s="29"/>
    </row>
    <row r="438" spans="4:4" ht="15.75" customHeight="1" x14ac:dyDescent="0.25">
      <c r="D438" s="29"/>
    </row>
    <row r="439" spans="4:4" ht="15.75" customHeight="1" x14ac:dyDescent="0.25">
      <c r="D439" s="29"/>
    </row>
    <row r="440" spans="4:4" ht="15.75" customHeight="1" x14ac:dyDescent="0.25">
      <c r="D440" s="29"/>
    </row>
    <row r="441" spans="4:4" ht="15.75" customHeight="1" x14ac:dyDescent="0.25">
      <c r="D441" s="29"/>
    </row>
    <row r="442" spans="4:4" ht="15.75" customHeight="1" x14ac:dyDescent="0.25">
      <c r="D442" s="29"/>
    </row>
    <row r="443" spans="4:4" ht="15.75" customHeight="1" x14ac:dyDescent="0.25">
      <c r="D443" s="29"/>
    </row>
    <row r="444" spans="4:4" ht="15.75" customHeight="1" x14ac:dyDescent="0.25">
      <c r="D444" s="29"/>
    </row>
    <row r="445" spans="4:4" ht="15.75" customHeight="1" x14ac:dyDescent="0.25">
      <c r="D445" s="29"/>
    </row>
    <row r="446" spans="4:4" ht="15.75" customHeight="1" x14ac:dyDescent="0.25">
      <c r="D446" s="29"/>
    </row>
    <row r="447" spans="4:4" ht="15.75" customHeight="1" x14ac:dyDescent="0.25">
      <c r="D447" s="29"/>
    </row>
    <row r="448" spans="4:4" ht="15.75" customHeight="1" x14ac:dyDescent="0.25">
      <c r="D448" s="29"/>
    </row>
    <row r="449" spans="4:4" ht="15.75" customHeight="1" x14ac:dyDescent="0.25">
      <c r="D449" s="29"/>
    </row>
    <row r="450" spans="4:4" ht="15.75" customHeight="1" x14ac:dyDescent="0.25">
      <c r="D450" s="29"/>
    </row>
    <row r="451" spans="4:4" ht="15.75" customHeight="1" x14ac:dyDescent="0.25">
      <c r="D451" s="29"/>
    </row>
    <row r="452" spans="4:4" ht="15.75" customHeight="1" x14ac:dyDescent="0.25">
      <c r="D452" s="29"/>
    </row>
    <row r="453" spans="4:4" ht="15.75" customHeight="1" x14ac:dyDescent="0.25">
      <c r="D453" s="29"/>
    </row>
    <row r="454" spans="4:4" ht="15.75" customHeight="1" x14ac:dyDescent="0.25">
      <c r="D454" s="29"/>
    </row>
    <row r="455" spans="4:4" ht="15.75" customHeight="1" x14ac:dyDescent="0.25">
      <c r="D455" s="29"/>
    </row>
    <row r="456" spans="4:4" ht="15.75" customHeight="1" x14ac:dyDescent="0.25">
      <c r="D456" s="29"/>
    </row>
    <row r="457" spans="4:4" ht="15.75" customHeight="1" x14ac:dyDescent="0.25">
      <c r="D457" s="29"/>
    </row>
    <row r="458" spans="4:4" ht="15.75" customHeight="1" x14ac:dyDescent="0.25">
      <c r="D458" s="29"/>
    </row>
    <row r="459" spans="4:4" ht="15.75" customHeight="1" x14ac:dyDescent="0.25">
      <c r="D459" s="29"/>
    </row>
    <row r="460" spans="4:4" ht="15.75" customHeight="1" x14ac:dyDescent="0.25">
      <c r="D460" s="29"/>
    </row>
    <row r="461" spans="4:4" ht="15.75" customHeight="1" x14ac:dyDescent="0.25">
      <c r="D461" s="29"/>
    </row>
    <row r="462" spans="4:4" ht="15.75" customHeight="1" x14ac:dyDescent="0.25">
      <c r="D462" s="29"/>
    </row>
    <row r="463" spans="4:4" ht="15.75" customHeight="1" x14ac:dyDescent="0.25">
      <c r="D463" s="29"/>
    </row>
    <row r="464" spans="4:4" ht="15.75" customHeight="1" x14ac:dyDescent="0.25">
      <c r="D464" s="29"/>
    </row>
    <row r="465" spans="4:4" ht="15.75" customHeight="1" x14ac:dyDescent="0.25">
      <c r="D465" s="29"/>
    </row>
    <row r="466" spans="4:4" ht="15.75" customHeight="1" x14ac:dyDescent="0.25">
      <c r="D466" s="29"/>
    </row>
    <row r="467" spans="4:4" ht="15.75" customHeight="1" x14ac:dyDescent="0.25">
      <c r="D467" s="29"/>
    </row>
    <row r="468" spans="4:4" ht="15.75" customHeight="1" x14ac:dyDescent="0.25">
      <c r="D468" s="29"/>
    </row>
    <row r="469" spans="4:4" ht="15.75" customHeight="1" x14ac:dyDescent="0.25">
      <c r="D469" s="29"/>
    </row>
    <row r="470" spans="4:4" ht="15.75" customHeight="1" x14ac:dyDescent="0.25">
      <c r="D470" s="29"/>
    </row>
    <row r="471" spans="4:4" ht="15.75" customHeight="1" x14ac:dyDescent="0.25">
      <c r="D471" s="29"/>
    </row>
    <row r="472" spans="4:4" ht="15.75" customHeight="1" x14ac:dyDescent="0.25">
      <c r="D472" s="29"/>
    </row>
    <row r="473" spans="4:4" ht="15.75" customHeight="1" x14ac:dyDescent="0.25">
      <c r="D473" s="29"/>
    </row>
    <row r="474" spans="4:4" ht="15.75" customHeight="1" x14ac:dyDescent="0.25">
      <c r="D474" s="29"/>
    </row>
    <row r="475" spans="4:4" ht="15.75" customHeight="1" x14ac:dyDescent="0.25">
      <c r="D475" s="29"/>
    </row>
    <row r="476" spans="4:4" ht="15.75" customHeight="1" x14ac:dyDescent="0.25">
      <c r="D476" s="29"/>
    </row>
    <row r="477" spans="4:4" ht="15.75" customHeight="1" x14ac:dyDescent="0.25">
      <c r="D477" s="29"/>
    </row>
    <row r="478" spans="4:4" ht="15.75" customHeight="1" x14ac:dyDescent="0.25">
      <c r="D478" s="29"/>
    </row>
    <row r="479" spans="4:4" ht="15.75" customHeight="1" x14ac:dyDescent="0.25">
      <c r="D479" s="29"/>
    </row>
    <row r="480" spans="4:4" ht="15.75" customHeight="1" x14ac:dyDescent="0.25">
      <c r="D480" s="29"/>
    </row>
    <row r="481" spans="4:4" ht="15.75" customHeight="1" x14ac:dyDescent="0.25">
      <c r="D481" s="29"/>
    </row>
    <row r="482" spans="4:4" ht="15.75" customHeight="1" x14ac:dyDescent="0.25">
      <c r="D482" s="29"/>
    </row>
    <row r="483" spans="4:4" ht="15.75" customHeight="1" x14ac:dyDescent="0.25">
      <c r="D483" s="29"/>
    </row>
    <row r="484" spans="4:4" ht="15.75" customHeight="1" x14ac:dyDescent="0.25">
      <c r="D484" s="29"/>
    </row>
    <row r="485" spans="4:4" ht="15.75" customHeight="1" x14ac:dyDescent="0.25">
      <c r="D485" s="29"/>
    </row>
    <row r="486" spans="4:4" ht="15.75" customHeight="1" x14ac:dyDescent="0.25">
      <c r="D486" s="29"/>
    </row>
    <row r="487" spans="4:4" ht="15.75" customHeight="1" x14ac:dyDescent="0.25">
      <c r="D487" s="29"/>
    </row>
    <row r="488" spans="4:4" ht="15.75" customHeight="1" x14ac:dyDescent="0.25">
      <c r="D488" s="29"/>
    </row>
    <row r="489" spans="4:4" ht="15.75" customHeight="1" x14ac:dyDescent="0.25">
      <c r="D489" s="29"/>
    </row>
    <row r="490" spans="4:4" ht="15.75" customHeight="1" x14ac:dyDescent="0.25">
      <c r="D490" s="29"/>
    </row>
    <row r="491" spans="4:4" ht="15.75" customHeight="1" x14ac:dyDescent="0.25">
      <c r="D491" s="29"/>
    </row>
    <row r="492" spans="4:4" ht="15.75" customHeight="1" x14ac:dyDescent="0.25">
      <c r="D492" s="29"/>
    </row>
    <row r="493" spans="4:4" ht="15.75" customHeight="1" x14ac:dyDescent="0.25">
      <c r="D493" s="29"/>
    </row>
    <row r="494" spans="4:4" ht="15.75" customHeight="1" x14ac:dyDescent="0.25">
      <c r="D494" s="29"/>
    </row>
    <row r="495" spans="4:4" ht="15.75" customHeight="1" x14ac:dyDescent="0.25">
      <c r="D495" s="29"/>
    </row>
    <row r="496" spans="4:4" ht="15.75" customHeight="1" x14ac:dyDescent="0.25">
      <c r="D496" s="29"/>
    </row>
    <row r="497" spans="4:4" ht="15.75" customHeight="1" x14ac:dyDescent="0.25">
      <c r="D497" s="29"/>
    </row>
    <row r="498" spans="4:4" ht="15.75" customHeight="1" x14ac:dyDescent="0.25">
      <c r="D498" s="29"/>
    </row>
    <row r="499" spans="4:4" ht="15.75" customHeight="1" x14ac:dyDescent="0.25">
      <c r="D499" s="29"/>
    </row>
    <row r="500" spans="4:4" ht="15.75" customHeight="1" x14ac:dyDescent="0.25">
      <c r="D500" s="29"/>
    </row>
    <row r="501" spans="4:4" ht="15.75" customHeight="1" x14ac:dyDescent="0.25">
      <c r="D501" s="29"/>
    </row>
    <row r="502" spans="4:4" ht="15.75" customHeight="1" x14ac:dyDescent="0.25">
      <c r="D502" s="29"/>
    </row>
    <row r="503" spans="4:4" ht="15.75" customHeight="1" x14ac:dyDescent="0.25">
      <c r="D503" s="29"/>
    </row>
    <row r="504" spans="4:4" ht="15.75" customHeight="1" x14ac:dyDescent="0.25">
      <c r="D504" s="29"/>
    </row>
    <row r="505" spans="4:4" ht="15.75" customHeight="1" x14ac:dyDescent="0.25">
      <c r="D505" s="29"/>
    </row>
    <row r="506" spans="4:4" ht="15.75" customHeight="1" x14ac:dyDescent="0.25">
      <c r="D506" s="29"/>
    </row>
    <row r="507" spans="4:4" ht="15.75" customHeight="1" x14ac:dyDescent="0.25">
      <c r="D507" s="29"/>
    </row>
    <row r="508" spans="4:4" ht="15.75" customHeight="1" x14ac:dyDescent="0.25">
      <c r="D508" s="29"/>
    </row>
    <row r="509" spans="4:4" ht="15.75" customHeight="1" x14ac:dyDescent="0.25">
      <c r="D509" s="29"/>
    </row>
    <row r="510" spans="4:4" ht="15.75" customHeight="1" x14ac:dyDescent="0.25">
      <c r="D510" s="29"/>
    </row>
    <row r="511" spans="4:4" ht="15.75" customHeight="1" x14ac:dyDescent="0.25">
      <c r="D511" s="29"/>
    </row>
    <row r="512" spans="4:4" ht="15.75" customHeight="1" x14ac:dyDescent="0.25">
      <c r="D512" s="29"/>
    </row>
    <row r="513" spans="4:4" ht="15.75" customHeight="1" x14ac:dyDescent="0.25">
      <c r="D513" s="29"/>
    </row>
    <row r="514" spans="4:4" ht="15.75" customHeight="1" x14ac:dyDescent="0.25">
      <c r="D514" s="29"/>
    </row>
    <row r="515" spans="4:4" ht="15.75" customHeight="1" x14ac:dyDescent="0.25">
      <c r="D515" s="29"/>
    </row>
    <row r="516" spans="4:4" ht="15.75" customHeight="1" x14ac:dyDescent="0.25">
      <c r="D516" s="29"/>
    </row>
    <row r="517" spans="4:4" ht="15.75" customHeight="1" x14ac:dyDescent="0.25">
      <c r="D517" s="29"/>
    </row>
    <row r="518" spans="4:4" ht="15.75" customHeight="1" x14ac:dyDescent="0.25">
      <c r="D518" s="29"/>
    </row>
    <row r="519" spans="4:4" ht="15.75" customHeight="1" x14ac:dyDescent="0.25">
      <c r="D519" s="29"/>
    </row>
    <row r="520" spans="4:4" ht="15.75" customHeight="1" x14ac:dyDescent="0.25">
      <c r="D520" s="29"/>
    </row>
    <row r="521" spans="4:4" ht="15.75" customHeight="1" x14ac:dyDescent="0.25">
      <c r="D521" s="29"/>
    </row>
    <row r="522" spans="4:4" ht="15.75" customHeight="1" x14ac:dyDescent="0.25">
      <c r="D522" s="29"/>
    </row>
    <row r="523" spans="4:4" ht="15.75" customHeight="1" x14ac:dyDescent="0.25">
      <c r="D523" s="29"/>
    </row>
    <row r="524" spans="4:4" ht="15.75" customHeight="1" x14ac:dyDescent="0.25">
      <c r="D524" s="29"/>
    </row>
    <row r="525" spans="4:4" ht="15.75" customHeight="1" x14ac:dyDescent="0.25">
      <c r="D525" s="29"/>
    </row>
    <row r="526" spans="4:4" ht="15.75" customHeight="1" x14ac:dyDescent="0.25">
      <c r="D526" s="29"/>
    </row>
    <row r="527" spans="4:4" ht="15.75" customHeight="1" x14ac:dyDescent="0.25">
      <c r="D527" s="29"/>
    </row>
    <row r="528" spans="4:4" ht="15.75" customHeight="1" x14ac:dyDescent="0.25">
      <c r="D528" s="29"/>
    </row>
    <row r="529" spans="4:4" ht="15.75" customHeight="1" x14ac:dyDescent="0.25">
      <c r="D529" s="29"/>
    </row>
    <row r="530" spans="4:4" ht="15.75" customHeight="1" x14ac:dyDescent="0.25">
      <c r="D530" s="29"/>
    </row>
    <row r="531" spans="4:4" ht="15.75" customHeight="1" x14ac:dyDescent="0.25">
      <c r="D531" s="29"/>
    </row>
    <row r="532" spans="4:4" ht="15.75" customHeight="1" x14ac:dyDescent="0.25">
      <c r="D532" s="29"/>
    </row>
    <row r="533" spans="4:4" ht="15.75" customHeight="1" x14ac:dyDescent="0.25">
      <c r="D533" s="29"/>
    </row>
    <row r="534" spans="4:4" ht="15.75" customHeight="1" x14ac:dyDescent="0.25">
      <c r="D534" s="29"/>
    </row>
    <row r="535" spans="4:4" ht="15.75" customHeight="1" x14ac:dyDescent="0.25">
      <c r="D535" s="29"/>
    </row>
    <row r="536" spans="4:4" ht="15.75" customHeight="1" x14ac:dyDescent="0.25">
      <c r="D536" s="29"/>
    </row>
    <row r="537" spans="4:4" ht="15.75" customHeight="1" x14ac:dyDescent="0.25">
      <c r="D537" s="29"/>
    </row>
    <row r="538" spans="4:4" ht="15.75" customHeight="1" x14ac:dyDescent="0.25">
      <c r="D538" s="29"/>
    </row>
    <row r="539" spans="4:4" ht="15.75" customHeight="1" x14ac:dyDescent="0.25">
      <c r="D539" s="29"/>
    </row>
    <row r="540" spans="4:4" ht="15.75" customHeight="1" x14ac:dyDescent="0.25">
      <c r="D540" s="29"/>
    </row>
    <row r="541" spans="4:4" ht="15.75" customHeight="1" x14ac:dyDescent="0.25">
      <c r="D541" s="29"/>
    </row>
    <row r="542" spans="4:4" ht="15.75" customHeight="1" x14ac:dyDescent="0.25">
      <c r="D542" s="29"/>
    </row>
    <row r="543" spans="4:4" ht="15.75" customHeight="1" x14ac:dyDescent="0.25">
      <c r="D543" s="29"/>
    </row>
    <row r="544" spans="4:4" ht="15.75" customHeight="1" x14ac:dyDescent="0.25">
      <c r="D544" s="29"/>
    </row>
    <row r="545" spans="4:4" ht="15.75" customHeight="1" x14ac:dyDescent="0.25">
      <c r="D545" s="29"/>
    </row>
    <row r="546" spans="4:4" ht="15.75" customHeight="1" x14ac:dyDescent="0.25">
      <c r="D546" s="29"/>
    </row>
    <row r="547" spans="4:4" ht="15.75" customHeight="1" x14ac:dyDescent="0.25">
      <c r="D547" s="29"/>
    </row>
    <row r="548" spans="4:4" ht="15.75" customHeight="1" x14ac:dyDescent="0.25">
      <c r="D548" s="29"/>
    </row>
    <row r="549" spans="4:4" ht="15.75" customHeight="1" x14ac:dyDescent="0.25">
      <c r="D549" s="29"/>
    </row>
    <row r="550" spans="4:4" ht="15.75" customHeight="1" x14ac:dyDescent="0.25">
      <c r="D550" s="29"/>
    </row>
    <row r="551" spans="4:4" ht="15.75" customHeight="1" x14ac:dyDescent="0.25">
      <c r="D551" s="29"/>
    </row>
    <row r="552" spans="4:4" ht="15.75" customHeight="1" x14ac:dyDescent="0.25">
      <c r="D552" s="29"/>
    </row>
    <row r="553" spans="4:4" ht="15.75" customHeight="1" x14ac:dyDescent="0.25">
      <c r="D553" s="29"/>
    </row>
    <row r="554" spans="4:4" ht="15.75" customHeight="1" x14ac:dyDescent="0.25">
      <c r="D554" s="29"/>
    </row>
    <row r="555" spans="4:4" ht="15.75" customHeight="1" x14ac:dyDescent="0.25">
      <c r="D555" s="29"/>
    </row>
    <row r="556" spans="4:4" ht="15.75" customHeight="1" x14ac:dyDescent="0.25">
      <c r="D556" s="29"/>
    </row>
    <row r="557" spans="4:4" ht="15.75" customHeight="1" x14ac:dyDescent="0.25">
      <c r="D557" s="29"/>
    </row>
    <row r="558" spans="4:4" ht="15.75" customHeight="1" x14ac:dyDescent="0.25">
      <c r="D558" s="29"/>
    </row>
    <row r="559" spans="4:4" ht="15.75" customHeight="1" x14ac:dyDescent="0.25">
      <c r="D559" s="29"/>
    </row>
    <row r="560" spans="4:4" ht="15.75" customHeight="1" x14ac:dyDescent="0.25">
      <c r="D560" s="29"/>
    </row>
    <row r="561" spans="4:4" ht="15.75" customHeight="1" x14ac:dyDescent="0.25">
      <c r="D561" s="29"/>
    </row>
    <row r="562" spans="4:4" ht="15.75" customHeight="1" x14ac:dyDescent="0.25">
      <c r="D562" s="29"/>
    </row>
    <row r="563" spans="4:4" ht="15.75" customHeight="1" x14ac:dyDescent="0.25">
      <c r="D563" s="29"/>
    </row>
    <row r="564" spans="4:4" ht="15.75" customHeight="1" x14ac:dyDescent="0.25">
      <c r="D564" s="29"/>
    </row>
    <row r="565" spans="4:4" ht="15.75" customHeight="1" x14ac:dyDescent="0.25">
      <c r="D565" s="29"/>
    </row>
    <row r="566" spans="4:4" ht="15.75" customHeight="1" x14ac:dyDescent="0.25">
      <c r="D566" s="29"/>
    </row>
    <row r="567" spans="4:4" ht="15.75" customHeight="1" x14ac:dyDescent="0.25">
      <c r="D567" s="29"/>
    </row>
    <row r="568" spans="4:4" ht="15.75" customHeight="1" x14ac:dyDescent="0.25">
      <c r="D568" s="29"/>
    </row>
    <row r="569" spans="4:4" ht="15.75" customHeight="1" x14ac:dyDescent="0.25">
      <c r="D569" s="29"/>
    </row>
    <row r="570" spans="4:4" ht="15.75" customHeight="1" x14ac:dyDescent="0.25">
      <c r="D570" s="29"/>
    </row>
    <row r="571" spans="4:4" ht="15.75" customHeight="1" x14ac:dyDescent="0.25">
      <c r="D571" s="29"/>
    </row>
    <row r="572" spans="4:4" ht="15.75" customHeight="1" x14ac:dyDescent="0.25">
      <c r="D572" s="29"/>
    </row>
    <row r="573" spans="4:4" ht="15.75" customHeight="1" x14ac:dyDescent="0.25">
      <c r="D573" s="29"/>
    </row>
    <row r="574" spans="4:4" ht="15.75" customHeight="1" x14ac:dyDescent="0.25">
      <c r="D574" s="29"/>
    </row>
    <row r="575" spans="4:4" ht="15.75" customHeight="1" x14ac:dyDescent="0.25">
      <c r="D575" s="29"/>
    </row>
    <row r="576" spans="4:4" ht="15.75" customHeight="1" x14ac:dyDescent="0.25">
      <c r="D576" s="29"/>
    </row>
    <row r="577" spans="4:4" ht="15.75" customHeight="1" x14ac:dyDescent="0.25">
      <c r="D577" s="29"/>
    </row>
    <row r="578" spans="4:4" ht="15.75" customHeight="1" x14ac:dyDescent="0.25">
      <c r="D578" s="29"/>
    </row>
    <row r="579" spans="4:4" ht="15.75" customHeight="1" x14ac:dyDescent="0.25">
      <c r="D579" s="29"/>
    </row>
    <row r="580" spans="4:4" ht="15.75" customHeight="1" x14ac:dyDescent="0.25">
      <c r="D580" s="29"/>
    </row>
    <row r="581" spans="4:4" ht="15.75" customHeight="1" x14ac:dyDescent="0.25">
      <c r="D581" s="29"/>
    </row>
    <row r="582" spans="4:4" ht="15.75" customHeight="1" x14ac:dyDescent="0.25">
      <c r="D582" s="29"/>
    </row>
    <row r="583" spans="4:4" ht="15.75" customHeight="1" x14ac:dyDescent="0.25">
      <c r="D583" s="29"/>
    </row>
    <row r="584" spans="4:4" ht="15.75" customHeight="1" x14ac:dyDescent="0.25">
      <c r="D584" s="29"/>
    </row>
    <row r="585" spans="4:4" ht="15.75" customHeight="1" x14ac:dyDescent="0.25">
      <c r="D585" s="29"/>
    </row>
    <row r="586" spans="4:4" ht="15.75" customHeight="1" x14ac:dyDescent="0.25">
      <c r="D586" s="29"/>
    </row>
    <row r="587" spans="4:4" ht="15.75" customHeight="1" x14ac:dyDescent="0.25">
      <c r="D587" s="29"/>
    </row>
    <row r="588" spans="4:4" ht="15.75" customHeight="1" x14ac:dyDescent="0.25">
      <c r="D588" s="29"/>
    </row>
    <row r="589" spans="4:4" ht="15.75" customHeight="1" x14ac:dyDescent="0.25">
      <c r="D589" s="29"/>
    </row>
    <row r="590" spans="4:4" ht="15.75" customHeight="1" x14ac:dyDescent="0.25">
      <c r="D590" s="29"/>
    </row>
    <row r="591" spans="4:4" ht="15.75" customHeight="1" x14ac:dyDescent="0.25">
      <c r="D591" s="29"/>
    </row>
    <row r="592" spans="4:4" ht="15.75" customHeight="1" x14ac:dyDescent="0.25">
      <c r="D592" s="29"/>
    </row>
    <row r="593" spans="4:4" ht="15.75" customHeight="1" x14ac:dyDescent="0.25">
      <c r="D593" s="29"/>
    </row>
    <row r="594" spans="4:4" ht="15.75" customHeight="1" x14ac:dyDescent="0.25">
      <c r="D594" s="29"/>
    </row>
    <row r="595" spans="4:4" ht="15.75" customHeight="1" x14ac:dyDescent="0.25">
      <c r="D595" s="29"/>
    </row>
    <row r="596" spans="4:4" ht="15.75" customHeight="1" x14ac:dyDescent="0.25">
      <c r="D596" s="29"/>
    </row>
    <row r="597" spans="4:4" ht="15.75" customHeight="1" x14ac:dyDescent="0.25">
      <c r="D597" s="29"/>
    </row>
    <row r="598" spans="4:4" ht="15.75" customHeight="1" x14ac:dyDescent="0.25">
      <c r="D598" s="29"/>
    </row>
    <row r="599" spans="4:4" ht="15.75" customHeight="1" x14ac:dyDescent="0.25">
      <c r="D599" s="29"/>
    </row>
    <row r="600" spans="4:4" ht="15.75" customHeight="1" x14ac:dyDescent="0.25">
      <c r="D600" s="29"/>
    </row>
    <row r="601" spans="4:4" ht="15.75" customHeight="1" x14ac:dyDescent="0.25">
      <c r="D601" s="29"/>
    </row>
    <row r="602" spans="4:4" ht="15.75" customHeight="1" x14ac:dyDescent="0.25">
      <c r="D602" s="29"/>
    </row>
    <row r="603" spans="4:4" ht="15.75" customHeight="1" x14ac:dyDescent="0.25">
      <c r="D603" s="29"/>
    </row>
    <row r="604" spans="4:4" ht="15.75" customHeight="1" x14ac:dyDescent="0.25">
      <c r="D604" s="29"/>
    </row>
    <row r="605" spans="4:4" ht="15.75" customHeight="1" x14ac:dyDescent="0.25">
      <c r="D605" s="29"/>
    </row>
    <row r="606" spans="4:4" ht="15.75" customHeight="1" x14ac:dyDescent="0.25">
      <c r="D606" s="29"/>
    </row>
    <row r="607" spans="4:4" ht="15.75" customHeight="1" x14ac:dyDescent="0.25">
      <c r="D607" s="29"/>
    </row>
    <row r="608" spans="4:4" ht="15.75" customHeight="1" x14ac:dyDescent="0.25">
      <c r="D608" s="29"/>
    </row>
    <row r="609" spans="4:4" ht="15.75" customHeight="1" x14ac:dyDescent="0.25">
      <c r="D609" s="29"/>
    </row>
    <row r="610" spans="4:4" ht="15.75" customHeight="1" x14ac:dyDescent="0.25">
      <c r="D610" s="29"/>
    </row>
    <row r="611" spans="4:4" ht="15.75" customHeight="1" x14ac:dyDescent="0.25">
      <c r="D611" s="29"/>
    </row>
    <row r="612" spans="4:4" ht="15.75" customHeight="1" x14ac:dyDescent="0.25">
      <c r="D612" s="29"/>
    </row>
    <row r="613" spans="4:4" ht="15.75" customHeight="1" x14ac:dyDescent="0.25">
      <c r="D613" s="29"/>
    </row>
    <row r="614" spans="4:4" ht="15.75" customHeight="1" x14ac:dyDescent="0.25">
      <c r="D614" s="29"/>
    </row>
    <row r="615" spans="4:4" ht="15.75" customHeight="1" x14ac:dyDescent="0.25">
      <c r="D615" s="29"/>
    </row>
    <row r="616" spans="4:4" ht="15.75" customHeight="1" x14ac:dyDescent="0.25">
      <c r="D616" s="29"/>
    </row>
    <row r="617" spans="4:4" ht="15.75" customHeight="1" x14ac:dyDescent="0.25">
      <c r="D617" s="29"/>
    </row>
    <row r="618" spans="4:4" ht="15.75" customHeight="1" x14ac:dyDescent="0.25">
      <c r="D618" s="29"/>
    </row>
    <row r="619" spans="4:4" ht="15.75" customHeight="1" x14ac:dyDescent="0.25">
      <c r="D619" s="29"/>
    </row>
    <row r="620" spans="4:4" ht="15.75" customHeight="1" x14ac:dyDescent="0.25">
      <c r="D620" s="29"/>
    </row>
    <row r="621" spans="4:4" ht="15.75" customHeight="1" x14ac:dyDescent="0.25">
      <c r="D621" s="29"/>
    </row>
    <row r="622" spans="4:4" ht="15.75" customHeight="1" x14ac:dyDescent="0.25">
      <c r="D622" s="29"/>
    </row>
    <row r="623" spans="4:4" ht="15.75" customHeight="1" x14ac:dyDescent="0.25">
      <c r="D623" s="29"/>
    </row>
    <row r="624" spans="4:4" ht="15.75" customHeight="1" x14ac:dyDescent="0.25">
      <c r="D624" s="29"/>
    </row>
    <row r="625" spans="4:4" ht="15.75" customHeight="1" x14ac:dyDescent="0.25">
      <c r="D625" s="29"/>
    </row>
    <row r="626" spans="4:4" ht="15.75" customHeight="1" x14ac:dyDescent="0.25">
      <c r="D626" s="29"/>
    </row>
    <row r="627" spans="4:4" ht="15.75" customHeight="1" x14ac:dyDescent="0.25">
      <c r="D627" s="29"/>
    </row>
    <row r="628" spans="4:4" ht="15.75" customHeight="1" x14ac:dyDescent="0.25">
      <c r="D628" s="29"/>
    </row>
    <row r="629" spans="4:4" ht="15.75" customHeight="1" x14ac:dyDescent="0.25">
      <c r="D629" s="29"/>
    </row>
    <row r="630" spans="4:4" ht="15.75" customHeight="1" x14ac:dyDescent="0.25">
      <c r="D630" s="29"/>
    </row>
    <row r="631" spans="4:4" ht="15.75" customHeight="1" x14ac:dyDescent="0.25">
      <c r="D631" s="29"/>
    </row>
    <row r="632" spans="4:4" ht="15.75" customHeight="1" x14ac:dyDescent="0.25">
      <c r="D632" s="29"/>
    </row>
    <row r="633" spans="4:4" ht="15.75" customHeight="1" x14ac:dyDescent="0.25">
      <c r="D633" s="29"/>
    </row>
    <row r="634" spans="4:4" ht="15.75" customHeight="1" x14ac:dyDescent="0.25">
      <c r="D634" s="29"/>
    </row>
    <row r="635" spans="4:4" ht="15.75" customHeight="1" x14ac:dyDescent="0.25">
      <c r="D635" s="29"/>
    </row>
    <row r="636" spans="4:4" ht="15.75" customHeight="1" x14ac:dyDescent="0.25">
      <c r="D636" s="29"/>
    </row>
    <row r="637" spans="4:4" ht="15.75" customHeight="1" x14ac:dyDescent="0.25">
      <c r="D637" s="29"/>
    </row>
    <row r="638" spans="4:4" ht="15.75" customHeight="1" x14ac:dyDescent="0.25">
      <c r="D638" s="29"/>
    </row>
    <row r="639" spans="4:4" ht="15.75" customHeight="1" x14ac:dyDescent="0.25">
      <c r="D639" s="29"/>
    </row>
    <row r="640" spans="4:4" ht="15.75" customHeight="1" x14ac:dyDescent="0.25">
      <c r="D640" s="29"/>
    </row>
    <row r="641" spans="4:4" ht="15.75" customHeight="1" x14ac:dyDescent="0.25">
      <c r="D641" s="29"/>
    </row>
    <row r="642" spans="4:4" ht="15.75" customHeight="1" x14ac:dyDescent="0.25">
      <c r="D642" s="29"/>
    </row>
    <row r="643" spans="4:4" ht="15.75" customHeight="1" x14ac:dyDescent="0.25">
      <c r="D643" s="29"/>
    </row>
    <row r="644" spans="4:4" ht="15.75" customHeight="1" x14ac:dyDescent="0.25">
      <c r="D644" s="29"/>
    </row>
    <row r="645" spans="4:4" ht="15.75" customHeight="1" x14ac:dyDescent="0.25">
      <c r="D645" s="29"/>
    </row>
    <row r="646" spans="4:4" ht="15.75" customHeight="1" x14ac:dyDescent="0.25">
      <c r="D646" s="29"/>
    </row>
    <row r="647" spans="4:4" ht="15.75" customHeight="1" x14ac:dyDescent="0.25">
      <c r="D647" s="29"/>
    </row>
    <row r="648" spans="4:4" ht="15.75" customHeight="1" x14ac:dyDescent="0.25">
      <c r="D648" s="29"/>
    </row>
    <row r="649" spans="4:4" ht="15.75" customHeight="1" x14ac:dyDescent="0.25">
      <c r="D649" s="29"/>
    </row>
    <row r="650" spans="4:4" ht="15.75" customHeight="1" x14ac:dyDescent="0.25">
      <c r="D650" s="29"/>
    </row>
    <row r="651" spans="4:4" ht="15.75" customHeight="1" x14ac:dyDescent="0.25">
      <c r="D651" s="29"/>
    </row>
    <row r="652" spans="4:4" ht="15.75" customHeight="1" x14ac:dyDescent="0.25">
      <c r="D652" s="29"/>
    </row>
    <row r="653" spans="4:4" ht="15.75" customHeight="1" x14ac:dyDescent="0.25">
      <c r="D653" s="29"/>
    </row>
    <row r="654" spans="4:4" ht="15.75" customHeight="1" x14ac:dyDescent="0.25">
      <c r="D654" s="29"/>
    </row>
    <row r="655" spans="4:4" ht="15.75" customHeight="1" x14ac:dyDescent="0.25">
      <c r="D655" s="29"/>
    </row>
    <row r="656" spans="4:4" ht="15.75" customHeight="1" x14ac:dyDescent="0.25">
      <c r="D656" s="29"/>
    </row>
    <row r="657" spans="4:4" ht="15.75" customHeight="1" x14ac:dyDescent="0.25">
      <c r="D657" s="29"/>
    </row>
    <row r="658" spans="4:4" ht="15.75" customHeight="1" x14ac:dyDescent="0.25">
      <c r="D658" s="29"/>
    </row>
    <row r="659" spans="4:4" ht="15.75" customHeight="1" x14ac:dyDescent="0.25">
      <c r="D659" s="29"/>
    </row>
    <row r="660" spans="4:4" ht="15.75" customHeight="1" x14ac:dyDescent="0.25">
      <c r="D660" s="29"/>
    </row>
    <row r="661" spans="4:4" ht="15.75" customHeight="1" x14ac:dyDescent="0.25">
      <c r="D661" s="29"/>
    </row>
    <row r="662" spans="4:4" ht="15.75" customHeight="1" x14ac:dyDescent="0.25">
      <c r="D662" s="29"/>
    </row>
    <row r="663" spans="4:4" ht="15.75" customHeight="1" x14ac:dyDescent="0.25">
      <c r="D663" s="29"/>
    </row>
    <row r="664" spans="4:4" ht="15.75" customHeight="1" x14ac:dyDescent="0.25">
      <c r="D664" s="29"/>
    </row>
    <row r="665" spans="4:4" ht="15.75" customHeight="1" x14ac:dyDescent="0.25">
      <c r="D665" s="29"/>
    </row>
    <row r="666" spans="4:4" ht="15.75" customHeight="1" x14ac:dyDescent="0.25">
      <c r="D666" s="29"/>
    </row>
    <row r="667" spans="4:4" ht="15.75" customHeight="1" x14ac:dyDescent="0.25">
      <c r="D667" s="29"/>
    </row>
    <row r="668" spans="4:4" ht="15.75" customHeight="1" x14ac:dyDescent="0.25">
      <c r="D668" s="29"/>
    </row>
    <row r="669" spans="4:4" ht="15.75" customHeight="1" x14ac:dyDescent="0.25">
      <c r="D669" s="29"/>
    </row>
    <row r="670" spans="4:4" ht="15.75" customHeight="1" x14ac:dyDescent="0.25">
      <c r="D670" s="29"/>
    </row>
    <row r="671" spans="4:4" ht="15.75" customHeight="1" x14ac:dyDescent="0.25">
      <c r="D671" s="29"/>
    </row>
    <row r="672" spans="4:4" ht="15.75" customHeight="1" x14ac:dyDescent="0.25">
      <c r="D672" s="29"/>
    </row>
    <row r="673" spans="4:4" ht="15.75" customHeight="1" x14ac:dyDescent="0.25">
      <c r="D673" s="29"/>
    </row>
    <row r="674" spans="4:4" ht="15.75" customHeight="1" x14ac:dyDescent="0.25">
      <c r="D674" s="29"/>
    </row>
    <row r="675" spans="4:4" ht="15.75" customHeight="1" x14ac:dyDescent="0.25">
      <c r="D675" s="29"/>
    </row>
    <row r="676" spans="4:4" ht="15.75" customHeight="1" x14ac:dyDescent="0.25">
      <c r="D676" s="29"/>
    </row>
    <row r="677" spans="4:4" ht="15.75" customHeight="1" x14ac:dyDescent="0.25">
      <c r="D677" s="29"/>
    </row>
    <row r="678" spans="4:4" ht="15.75" customHeight="1" x14ac:dyDescent="0.25">
      <c r="D678" s="29"/>
    </row>
    <row r="679" spans="4:4" ht="15.75" customHeight="1" x14ac:dyDescent="0.25">
      <c r="D679" s="29"/>
    </row>
    <row r="680" spans="4:4" ht="15.75" customHeight="1" x14ac:dyDescent="0.25">
      <c r="D680" s="29"/>
    </row>
    <row r="681" spans="4:4" ht="15.75" customHeight="1" x14ac:dyDescent="0.25">
      <c r="D681" s="29"/>
    </row>
    <row r="682" spans="4:4" ht="15.75" customHeight="1" x14ac:dyDescent="0.25">
      <c r="D682" s="29"/>
    </row>
    <row r="683" spans="4:4" ht="15.75" customHeight="1" x14ac:dyDescent="0.25">
      <c r="D683" s="29"/>
    </row>
    <row r="684" spans="4:4" ht="15.75" customHeight="1" x14ac:dyDescent="0.25">
      <c r="D684" s="29"/>
    </row>
    <row r="685" spans="4:4" ht="15.75" customHeight="1" x14ac:dyDescent="0.25">
      <c r="D685" s="29"/>
    </row>
    <row r="686" spans="4:4" ht="15.75" customHeight="1" x14ac:dyDescent="0.25">
      <c r="D686" s="29"/>
    </row>
    <row r="687" spans="4:4" ht="15.75" customHeight="1" x14ac:dyDescent="0.25">
      <c r="D687" s="29"/>
    </row>
    <row r="688" spans="4:4" ht="15.75" customHeight="1" x14ac:dyDescent="0.25">
      <c r="D688" s="29"/>
    </row>
    <row r="689" spans="4:4" ht="15.75" customHeight="1" x14ac:dyDescent="0.25">
      <c r="D689" s="29"/>
    </row>
    <row r="690" spans="4:4" ht="15.75" customHeight="1" x14ac:dyDescent="0.25">
      <c r="D690" s="29"/>
    </row>
    <row r="691" spans="4:4" ht="15.75" customHeight="1" x14ac:dyDescent="0.25">
      <c r="D691" s="29"/>
    </row>
    <row r="692" spans="4:4" ht="15.75" customHeight="1" x14ac:dyDescent="0.25">
      <c r="D692" s="29"/>
    </row>
    <row r="693" spans="4:4" ht="15.75" customHeight="1" x14ac:dyDescent="0.25">
      <c r="D693" s="29"/>
    </row>
    <row r="694" spans="4:4" ht="15.75" customHeight="1" x14ac:dyDescent="0.25">
      <c r="D694" s="29"/>
    </row>
    <row r="695" spans="4:4" ht="15.75" customHeight="1" x14ac:dyDescent="0.25">
      <c r="D695" s="29"/>
    </row>
    <row r="696" spans="4:4" ht="15.75" customHeight="1" x14ac:dyDescent="0.25">
      <c r="D696" s="29"/>
    </row>
    <row r="697" spans="4:4" ht="15.75" customHeight="1" x14ac:dyDescent="0.25">
      <c r="D697" s="29"/>
    </row>
    <row r="698" spans="4:4" ht="15.75" customHeight="1" x14ac:dyDescent="0.25">
      <c r="D698" s="29"/>
    </row>
    <row r="699" spans="4:4" ht="15.75" customHeight="1" x14ac:dyDescent="0.25">
      <c r="D699" s="29"/>
    </row>
    <row r="700" spans="4:4" ht="15.75" customHeight="1" x14ac:dyDescent="0.25">
      <c r="D700" s="29"/>
    </row>
    <row r="701" spans="4:4" ht="15.75" customHeight="1" x14ac:dyDescent="0.25">
      <c r="D701" s="29"/>
    </row>
    <row r="702" spans="4:4" ht="15.75" customHeight="1" x14ac:dyDescent="0.25">
      <c r="D702" s="29"/>
    </row>
    <row r="703" spans="4:4" ht="15.75" customHeight="1" x14ac:dyDescent="0.25">
      <c r="D703" s="29"/>
    </row>
    <row r="704" spans="4:4" ht="15.75" customHeight="1" x14ac:dyDescent="0.25">
      <c r="D704" s="29"/>
    </row>
    <row r="705" spans="4:4" ht="15.75" customHeight="1" x14ac:dyDescent="0.25">
      <c r="D705" s="29"/>
    </row>
    <row r="706" spans="4:4" ht="15.75" customHeight="1" x14ac:dyDescent="0.25">
      <c r="D706" s="29"/>
    </row>
    <row r="707" spans="4:4" ht="15.75" customHeight="1" x14ac:dyDescent="0.25">
      <c r="D707" s="29"/>
    </row>
    <row r="708" spans="4:4" ht="15.75" customHeight="1" x14ac:dyDescent="0.25">
      <c r="D708" s="29"/>
    </row>
    <row r="709" spans="4:4" ht="15.75" customHeight="1" x14ac:dyDescent="0.25">
      <c r="D709" s="29"/>
    </row>
    <row r="710" spans="4:4" ht="15.75" customHeight="1" x14ac:dyDescent="0.25">
      <c r="D710" s="29"/>
    </row>
    <row r="711" spans="4:4" ht="15.75" customHeight="1" x14ac:dyDescent="0.25">
      <c r="D711" s="29"/>
    </row>
    <row r="712" spans="4:4" ht="15.75" customHeight="1" x14ac:dyDescent="0.25">
      <c r="D712" s="29"/>
    </row>
    <row r="713" spans="4:4" ht="15.75" customHeight="1" x14ac:dyDescent="0.25">
      <c r="D713" s="29"/>
    </row>
    <row r="714" spans="4:4" ht="15.75" customHeight="1" x14ac:dyDescent="0.25">
      <c r="D714" s="29"/>
    </row>
    <row r="715" spans="4:4" ht="15.75" customHeight="1" x14ac:dyDescent="0.25">
      <c r="D715" s="29"/>
    </row>
    <row r="716" spans="4:4" ht="15.75" customHeight="1" x14ac:dyDescent="0.25">
      <c r="D716" s="29"/>
    </row>
    <row r="717" spans="4:4" ht="15.75" customHeight="1" x14ac:dyDescent="0.25">
      <c r="D717" s="29"/>
    </row>
    <row r="718" spans="4:4" ht="15.75" customHeight="1" x14ac:dyDescent="0.25">
      <c r="D718" s="29"/>
    </row>
    <row r="719" spans="4:4" ht="15.75" customHeight="1" x14ac:dyDescent="0.25">
      <c r="D719" s="29"/>
    </row>
    <row r="720" spans="4:4" ht="15.75" customHeight="1" x14ac:dyDescent="0.25">
      <c r="D720" s="29"/>
    </row>
    <row r="721" spans="4:4" ht="15.75" customHeight="1" x14ac:dyDescent="0.25">
      <c r="D721" s="29"/>
    </row>
    <row r="722" spans="4:4" ht="15.75" customHeight="1" x14ac:dyDescent="0.25">
      <c r="D722" s="29"/>
    </row>
    <row r="723" spans="4:4" ht="15.75" customHeight="1" x14ac:dyDescent="0.25">
      <c r="D723" s="29"/>
    </row>
    <row r="724" spans="4:4" ht="15.75" customHeight="1" x14ac:dyDescent="0.25">
      <c r="D724" s="29"/>
    </row>
    <row r="725" spans="4:4" ht="15.75" customHeight="1" x14ac:dyDescent="0.25">
      <c r="D725" s="29"/>
    </row>
    <row r="726" spans="4:4" ht="15.75" customHeight="1" x14ac:dyDescent="0.25">
      <c r="D726" s="29"/>
    </row>
    <row r="727" spans="4:4" ht="15.75" customHeight="1" x14ac:dyDescent="0.25">
      <c r="D727" s="29"/>
    </row>
    <row r="728" spans="4:4" ht="15.75" customHeight="1" x14ac:dyDescent="0.25">
      <c r="D728" s="29"/>
    </row>
    <row r="729" spans="4:4" ht="15.75" customHeight="1" x14ac:dyDescent="0.25">
      <c r="D729" s="29"/>
    </row>
    <row r="730" spans="4:4" ht="15.75" customHeight="1" x14ac:dyDescent="0.25">
      <c r="D730" s="29"/>
    </row>
    <row r="731" spans="4:4" ht="15.75" customHeight="1" x14ac:dyDescent="0.25">
      <c r="D731" s="29"/>
    </row>
    <row r="732" spans="4:4" ht="15.75" customHeight="1" x14ac:dyDescent="0.25">
      <c r="D732" s="29"/>
    </row>
    <row r="733" spans="4:4" ht="15.75" customHeight="1" x14ac:dyDescent="0.25">
      <c r="D733" s="29"/>
    </row>
    <row r="734" spans="4:4" ht="15.75" customHeight="1" x14ac:dyDescent="0.25">
      <c r="D734" s="29"/>
    </row>
    <row r="735" spans="4:4" ht="15.75" customHeight="1" x14ac:dyDescent="0.25">
      <c r="D735" s="29"/>
    </row>
    <row r="736" spans="4:4" ht="15.75" customHeight="1" x14ac:dyDescent="0.25">
      <c r="D736" s="29"/>
    </row>
    <row r="737" spans="4:4" ht="15.75" customHeight="1" x14ac:dyDescent="0.25">
      <c r="D737" s="29"/>
    </row>
    <row r="738" spans="4:4" ht="15.75" customHeight="1" x14ac:dyDescent="0.25">
      <c r="D738" s="29"/>
    </row>
    <row r="739" spans="4:4" ht="15.75" customHeight="1" x14ac:dyDescent="0.25">
      <c r="D739" s="29"/>
    </row>
    <row r="740" spans="4:4" ht="15.75" customHeight="1" x14ac:dyDescent="0.25">
      <c r="D740" s="29"/>
    </row>
    <row r="741" spans="4:4" ht="15.75" customHeight="1" x14ac:dyDescent="0.25">
      <c r="D741" s="29"/>
    </row>
    <row r="742" spans="4:4" ht="15.75" customHeight="1" x14ac:dyDescent="0.25">
      <c r="D742" s="29"/>
    </row>
    <row r="743" spans="4:4" ht="15.75" customHeight="1" x14ac:dyDescent="0.25">
      <c r="D743" s="29"/>
    </row>
    <row r="744" spans="4:4" ht="15.75" customHeight="1" x14ac:dyDescent="0.25">
      <c r="D744" s="29"/>
    </row>
    <row r="745" spans="4:4" ht="15.75" customHeight="1" x14ac:dyDescent="0.25">
      <c r="D745" s="29"/>
    </row>
    <row r="746" spans="4:4" ht="15.75" customHeight="1" x14ac:dyDescent="0.25">
      <c r="D746" s="29"/>
    </row>
    <row r="747" spans="4:4" ht="15.75" customHeight="1" x14ac:dyDescent="0.25">
      <c r="D747" s="29"/>
    </row>
    <row r="748" spans="4:4" ht="15.75" customHeight="1" x14ac:dyDescent="0.25">
      <c r="D748" s="29"/>
    </row>
    <row r="749" spans="4:4" ht="15.75" customHeight="1" x14ac:dyDescent="0.25">
      <c r="D749" s="29"/>
    </row>
    <row r="750" spans="4:4" ht="15.75" customHeight="1" x14ac:dyDescent="0.25">
      <c r="D750" s="29"/>
    </row>
    <row r="751" spans="4:4" ht="15.75" customHeight="1" x14ac:dyDescent="0.25">
      <c r="D751" s="29"/>
    </row>
    <row r="752" spans="4:4" ht="15.75" customHeight="1" x14ac:dyDescent="0.25">
      <c r="D752" s="29"/>
    </row>
    <row r="753" spans="4:4" ht="15.75" customHeight="1" x14ac:dyDescent="0.25">
      <c r="D753" s="29"/>
    </row>
    <row r="754" spans="4:4" ht="15.75" customHeight="1" x14ac:dyDescent="0.25">
      <c r="D754" s="29"/>
    </row>
    <row r="755" spans="4:4" ht="15.75" customHeight="1" x14ac:dyDescent="0.25">
      <c r="D755" s="29"/>
    </row>
    <row r="756" spans="4:4" ht="15.75" customHeight="1" x14ac:dyDescent="0.25">
      <c r="D756" s="29"/>
    </row>
    <row r="757" spans="4:4" ht="15.75" customHeight="1" x14ac:dyDescent="0.25">
      <c r="D757" s="29"/>
    </row>
    <row r="758" spans="4:4" ht="15.75" customHeight="1" x14ac:dyDescent="0.25">
      <c r="D758" s="29"/>
    </row>
    <row r="759" spans="4:4" ht="15.75" customHeight="1" x14ac:dyDescent="0.25">
      <c r="D759" s="29"/>
    </row>
    <row r="760" spans="4:4" ht="15.75" customHeight="1" x14ac:dyDescent="0.25">
      <c r="D760" s="29"/>
    </row>
    <row r="761" spans="4:4" ht="15.75" customHeight="1" x14ac:dyDescent="0.25">
      <c r="D761" s="29"/>
    </row>
    <row r="762" spans="4:4" ht="15.75" customHeight="1" x14ac:dyDescent="0.25">
      <c r="D762" s="29"/>
    </row>
    <row r="763" spans="4:4" ht="15.75" customHeight="1" x14ac:dyDescent="0.25">
      <c r="D763" s="29"/>
    </row>
    <row r="764" spans="4:4" ht="15.75" customHeight="1" x14ac:dyDescent="0.25">
      <c r="D764" s="29"/>
    </row>
    <row r="765" spans="4:4" ht="15.75" customHeight="1" x14ac:dyDescent="0.25">
      <c r="D765" s="29"/>
    </row>
    <row r="766" spans="4:4" ht="15.75" customHeight="1" x14ac:dyDescent="0.25">
      <c r="D766" s="29"/>
    </row>
    <row r="767" spans="4:4" ht="15.75" customHeight="1" x14ac:dyDescent="0.25">
      <c r="D767" s="29"/>
    </row>
    <row r="768" spans="4:4" ht="15.75" customHeight="1" x14ac:dyDescent="0.25">
      <c r="D768" s="29"/>
    </row>
    <row r="769" spans="4:4" ht="15.75" customHeight="1" x14ac:dyDescent="0.25">
      <c r="D769" s="29"/>
    </row>
    <row r="770" spans="4:4" ht="15.75" customHeight="1" x14ac:dyDescent="0.25">
      <c r="D770" s="29"/>
    </row>
    <row r="771" spans="4:4" ht="15.75" customHeight="1" x14ac:dyDescent="0.25">
      <c r="D771" s="29"/>
    </row>
    <row r="772" spans="4:4" ht="15.75" customHeight="1" x14ac:dyDescent="0.25">
      <c r="D772" s="29"/>
    </row>
    <row r="773" spans="4:4" ht="15.75" customHeight="1" x14ac:dyDescent="0.25">
      <c r="D773" s="29"/>
    </row>
    <row r="774" spans="4:4" ht="15.75" customHeight="1" x14ac:dyDescent="0.25">
      <c r="D774" s="29"/>
    </row>
    <row r="775" spans="4:4" ht="15.75" customHeight="1" x14ac:dyDescent="0.25">
      <c r="D775" s="29"/>
    </row>
    <row r="776" spans="4:4" ht="15.75" customHeight="1" x14ac:dyDescent="0.25">
      <c r="D776" s="29"/>
    </row>
    <row r="777" spans="4:4" ht="15.75" customHeight="1" x14ac:dyDescent="0.25">
      <c r="D777" s="29"/>
    </row>
    <row r="778" spans="4:4" ht="15.75" customHeight="1" x14ac:dyDescent="0.25">
      <c r="D778" s="29"/>
    </row>
    <row r="779" spans="4:4" ht="15.75" customHeight="1" x14ac:dyDescent="0.25">
      <c r="D779" s="29"/>
    </row>
    <row r="780" spans="4:4" ht="15.75" customHeight="1" x14ac:dyDescent="0.25">
      <c r="D780" s="29"/>
    </row>
    <row r="781" spans="4:4" ht="15.75" customHeight="1" x14ac:dyDescent="0.25">
      <c r="D781" s="29"/>
    </row>
    <row r="782" spans="4:4" ht="15.75" customHeight="1" x14ac:dyDescent="0.25">
      <c r="D782" s="29"/>
    </row>
    <row r="783" spans="4:4" ht="15.75" customHeight="1" x14ac:dyDescent="0.25">
      <c r="D783" s="29"/>
    </row>
    <row r="784" spans="4:4" ht="15.75" customHeight="1" x14ac:dyDescent="0.25">
      <c r="D784" s="29"/>
    </row>
    <row r="785" spans="4:4" ht="15.75" customHeight="1" x14ac:dyDescent="0.25">
      <c r="D785" s="29"/>
    </row>
    <row r="786" spans="4:4" ht="15.75" customHeight="1" x14ac:dyDescent="0.25">
      <c r="D786" s="29"/>
    </row>
    <row r="787" spans="4:4" ht="15.75" customHeight="1" x14ac:dyDescent="0.25">
      <c r="D787" s="29"/>
    </row>
    <row r="788" spans="4:4" ht="15.75" customHeight="1" x14ac:dyDescent="0.25">
      <c r="D788" s="29"/>
    </row>
    <row r="789" spans="4:4" ht="15.75" customHeight="1" x14ac:dyDescent="0.25">
      <c r="D789" s="29"/>
    </row>
    <row r="790" spans="4:4" ht="15.75" customHeight="1" x14ac:dyDescent="0.25">
      <c r="D790" s="29"/>
    </row>
    <row r="791" spans="4:4" ht="15.75" customHeight="1" x14ac:dyDescent="0.25">
      <c r="D791" s="29"/>
    </row>
    <row r="792" spans="4:4" ht="15.75" customHeight="1" x14ac:dyDescent="0.25">
      <c r="D792" s="29"/>
    </row>
    <row r="793" spans="4:4" ht="15.75" customHeight="1" x14ac:dyDescent="0.25">
      <c r="D793" s="29"/>
    </row>
    <row r="794" spans="4:4" ht="15.75" customHeight="1" x14ac:dyDescent="0.25">
      <c r="D794" s="29"/>
    </row>
    <row r="795" spans="4:4" ht="15.75" customHeight="1" x14ac:dyDescent="0.25">
      <c r="D795" s="29"/>
    </row>
    <row r="796" spans="4:4" ht="15.75" customHeight="1" x14ac:dyDescent="0.25">
      <c r="D796" s="29"/>
    </row>
    <row r="797" spans="4:4" ht="15.75" customHeight="1" x14ac:dyDescent="0.25">
      <c r="D797" s="29"/>
    </row>
    <row r="798" spans="4:4" ht="15.75" customHeight="1" x14ac:dyDescent="0.25">
      <c r="D798" s="29"/>
    </row>
    <row r="799" spans="4:4" ht="15.75" customHeight="1" x14ac:dyDescent="0.25">
      <c r="D799" s="29"/>
    </row>
    <row r="800" spans="4:4" ht="15.75" customHeight="1" x14ac:dyDescent="0.25">
      <c r="D800" s="29"/>
    </row>
    <row r="801" spans="4:4" ht="15.75" customHeight="1" x14ac:dyDescent="0.25">
      <c r="D801" s="29"/>
    </row>
    <row r="802" spans="4:4" ht="15.75" customHeight="1" x14ac:dyDescent="0.25">
      <c r="D802" s="29"/>
    </row>
    <row r="803" spans="4:4" ht="15.75" customHeight="1" x14ac:dyDescent="0.25">
      <c r="D803" s="29"/>
    </row>
    <row r="804" spans="4:4" ht="15.75" customHeight="1" x14ac:dyDescent="0.25">
      <c r="D804" s="29"/>
    </row>
    <row r="805" spans="4:4" ht="15.75" customHeight="1" x14ac:dyDescent="0.25">
      <c r="D805" s="29"/>
    </row>
    <row r="806" spans="4:4" ht="15.75" customHeight="1" x14ac:dyDescent="0.25">
      <c r="D806" s="29"/>
    </row>
    <row r="807" spans="4:4" ht="15.75" customHeight="1" x14ac:dyDescent="0.25">
      <c r="D807" s="29"/>
    </row>
    <row r="808" spans="4:4" ht="15.75" customHeight="1" x14ac:dyDescent="0.25">
      <c r="D808" s="29"/>
    </row>
    <row r="809" spans="4:4" ht="15.75" customHeight="1" x14ac:dyDescent="0.25">
      <c r="D809" s="29"/>
    </row>
    <row r="810" spans="4:4" ht="15.75" customHeight="1" x14ac:dyDescent="0.25">
      <c r="D810" s="29"/>
    </row>
    <row r="811" spans="4:4" ht="15.75" customHeight="1" x14ac:dyDescent="0.25">
      <c r="D811" s="29"/>
    </row>
    <row r="812" spans="4:4" ht="15.75" customHeight="1" x14ac:dyDescent="0.25">
      <c r="D812" s="29"/>
    </row>
    <row r="813" spans="4:4" ht="15.75" customHeight="1" x14ac:dyDescent="0.25">
      <c r="D813" s="29"/>
    </row>
    <row r="814" spans="4:4" ht="15.75" customHeight="1" x14ac:dyDescent="0.25">
      <c r="D814" s="29"/>
    </row>
    <row r="815" spans="4:4" ht="15.75" customHeight="1" x14ac:dyDescent="0.25">
      <c r="D815" s="29"/>
    </row>
    <row r="816" spans="4:4" ht="15.75" customHeight="1" x14ac:dyDescent="0.25">
      <c r="D816" s="29"/>
    </row>
    <row r="817" spans="4:4" ht="15.75" customHeight="1" x14ac:dyDescent="0.25">
      <c r="D817" s="29"/>
    </row>
    <row r="818" spans="4:4" ht="15.75" customHeight="1" x14ac:dyDescent="0.25">
      <c r="D818" s="29"/>
    </row>
    <row r="819" spans="4:4" ht="15.75" customHeight="1" x14ac:dyDescent="0.25">
      <c r="D819" s="29"/>
    </row>
    <row r="820" spans="4:4" ht="15.75" customHeight="1" x14ac:dyDescent="0.25">
      <c r="D820" s="29"/>
    </row>
    <row r="821" spans="4:4" ht="15.75" customHeight="1" x14ac:dyDescent="0.25">
      <c r="D821" s="29"/>
    </row>
    <row r="822" spans="4:4" ht="15.75" customHeight="1" x14ac:dyDescent="0.25">
      <c r="D822" s="29"/>
    </row>
    <row r="823" spans="4:4" ht="15.75" customHeight="1" x14ac:dyDescent="0.25">
      <c r="D823" s="29"/>
    </row>
    <row r="824" spans="4:4" ht="15.75" customHeight="1" x14ac:dyDescent="0.25">
      <c r="D824" s="29"/>
    </row>
    <row r="825" spans="4:4" ht="15.75" customHeight="1" x14ac:dyDescent="0.25">
      <c r="D825" s="29"/>
    </row>
    <row r="826" spans="4:4" ht="15.75" customHeight="1" x14ac:dyDescent="0.25">
      <c r="D826" s="29"/>
    </row>
    <row r="827" spans="4:4" ht="15.75" customHeight="1" x14ac:dyDescent="0.25">
      <c r="D827" s="29"/>
    </row>
    <row r="828" spans="4:4" ht="15.75" customHeight="1" x14ac:dyDescent="0.25">
      <c r="D828" s="29"/>
    </row>
    <row r="829" spans="4:4" ht="15.75" customHeight="1" x14ac:dyDescent="0.25">
      <c r="D829" s="29"/>
    </row>
    <row r="830" spans="4:4" ht="15.75" customHeight="1" x14ac:dyDescent="0.25">
      <c r="D830" s="29"/>
    </row>
    <row r="831" spans="4:4" ht="15.75" customHeight="1" x14ac:dyDescent="0.25">
      <c r="D831" s="29"/>
    </row>
    <row r="832" spans="4:4" ht="15.75" customHeight="1" x14ac:dyDescent="0.25">
      <c r="D832" s="29"/>
    </row>
    <row r="833" spans="4:4" ht="15.75" customHeight="1" x14ac:dyDescent="0.25">
      <c r="D833" s="29"/>
    </row>
    <row r="834" spans="4:4" ht="15.75" customHeight="1" x14ac:dyDescent="0.25">
      <c r="D834" s="29"/>
    </row>
    <row r="835" spans="4:4" ht="15.75" customHeight="1" x14ac:dyDescent="0.25">
      <c r="D835" s="29"/>
    </row>
    <row r="836" spans="4:4" ht="15.75" customHeight="1" x14ac:dyDescent="0.25">
      <c r="D836" s="29"/>
    </row>
    <row r="837" spans="4:4" ht="15.75" customHeight="1" x14ac:dyDescent="0.25">
      <c r="D837" s="29"/>
    </row>
    <row r="838" spans="4:4" ht="15.75" customHeight="1" x14ac:dyDescent="0.25">
      <c r="D838" s="29"/>
    </row>
    <row r="839" spans="4:4" ht="15.75" customHeight="1" x14ac:dyDescent="0.25">
      <c r="D839" s="29"/>
    </row>
    <row r="840" spans="4:4" ht="15.75" customHeight="1" x14ac:dyDescent="0.25">
      <c r="D840" s="29"/>
    </row>
    <row r="841" spans="4:4" ht="15.75" customHeight="1" x14ac:dyDescent="0.25">
      <c r="D841" s="29"/>
    </row>
    <row r="842" spans="4:4" ht="15.75" customHeight="1" x14ac:dyDescent="0.25">
      <c r="D842" s="29"/>
    </row>
    <row r="843" spans="4:4" ht="15.75" customHeight="1" x14ac:dyDescent="0.25">
      <c r="D843" s="29"/>
    </row>
    <row r="844" spans="4:4" ht="15.75" customHeight="1" x14ac:dyDescent="0.25">
      <c r="D844" s="29"/>
    </row>
    <row r="845" spans="4:4" ht="15.75" customHeight="1" x14ac:dyDescent="0.25">
      <c r="D845" s="29"/>
    </row>
    <row r="846" spans="4:4" ht="15.75" customHeight="1" x14ac:dyDescent="0.25">
      <c r="D846" s="29"/>
    </row>
    <row r="847" spans="4:4" ht="15.75" customHeight="1" x14ac:dyDescent="0.25">
      <c r="D847" s="29"/>
    </row>
    <row r="848" spans="4:4" ht="15.75" customHeight="1" x14ac:dyDescent="0.25">
      <c r="D848" s="29"/>
    </row>
    <row r="849" spans="4:4" ht="15.75" customHeight="1" x14ac:dyDescent="0.25">
      <c r="D849" s="29"/>
    </row>
    <row r="850" spans="4:4" ht="15.75" customHeight="1" x14ac:dyDescent="0.25">
      <c r="D850" s="29"/>
    </row>
    <row r="851" spans="4:4" ht="15.75" customHeight="1" x14ac:dyDescent="0.25">
      <c r="D851" s="29"/>
    </row>
    <row r="852" spans="4:4" ht="15.75" customHeight="1" x14ac:dyDescent="0.25">
      <c r="D852" s="29"/>
    </row>
    <row r="853" spans="4:4" ht="15.75" customHeight="1" x14ac:dyDescent="0.25">
      <c r="D853" s="29"/>
    </row>
    <row r="854" spans="4:4" ht="15.75" customHeight="1" x14ac:dyDescent="0.25">
      <c r="D854" s="29"/>
    </row>
    <row r="855" spans="4:4" ht="15.75" customHeight="1" x14ac:dyDescent="0.25">
      <c r="D855" s="29"/>
    </row>
    <row r="856" spans="4:4" ht="15.75" customHeight="1" x14ac:dyDescent="0.25">
      <c r="D856" s="29"/>
    </row>
    <row r="857" spans="4:4" ht="15.75" customHeight="1" x14ac:dyDescent="0.25">
      <c r="D857" s="29"/>
    </row>
    <row r="858" spans="4:4" ht="15.75" customHeight="1" x14ac:dyDescent="0.25">
      <c r="D858" s="29"/>
    </row>
    <row r="859" spans="4:4" ht="15.75" customHeight="1" x14ac:dyDescent="0.25">
      <c r="D859" s="29"/>
    </row>
    <row r="860" spans="4:4" ht="15.75" customHeight="1" x14ac:dyDescent="0.25">
      <c r="D860" s="29"/>
    </row>
    <row r="861" spans="4:4" ht="15.75" customHeight="1" x14ac:dyDescent="0.25">
      <c r="D861" s="29"/>
    </row>
    <row r="862" spans="4:4" ht="15.75" customHeight="1" x14ac:dyDescent="0.25">
      <c r="D862" s="29"/>
    </row>
    <row r="863" spans="4:4" ht="15.75" customHeight="1" x14ac:dyDescent="0.25">
      <c r="D863" s="29"/>
    </row>
    <row r="864" spans="4:4" ht="15.75" customHeight="1" x14ac:dyDescent="0.25">
      <c r="D864" s="29"/>
    </row>
    <row r="865" spans="4:4" ht="15.75" customHeight="1" x14ac:dyDescent="0.25">
      <c r="D865" s="29"/>
    </row>
    <row r="866" spans="4:4" ht="15.75" customHeight="1" x14ac:dyDescent="0.25">
      <c r="D866" s="29"/>
    </row>
    <row r="867" spans="4:4" ht="15.75" customHeight="1" x14ac:dyDescent="0.25">
      <c r="D867" s="29"/>
    </row>
    <row r="868" spans="4:4" ht="15.75" customHeight="1" x14ac:dyDescent="0.25">
      <c r="D868" s="29"/>
    </row>
    <row r="869" spans="4:4" ht="15.75" customHeight="1" x14ac:dyDescent="0.25">
      <c r="D869" s="29"/>
    </row>
    <row r="870" spans="4:4" ht="15.75" customHeight="1" x14ac:dyDescent="0.25">
      <c r="D870" s="29"/>
    </row>
    <row r="871" spans="4:4" ht="15.75" customHeight="1" x14ac:dyDescent="0.25">
      <c r="D871" s="29"/>
    </row>
    <row r="872" spans="4:4" ht="15.75" customHeight="1" x14ac:dyDescent="0.25">
      <c r="D872" s="29"/>
    </row>
    <row r="873" spans="4:4" ht="15.75" customHeight="1" x14ac:dyDescent="0.25">
      <c r="D873" s="29"/>
    </row>
    <row r="874" spans="4:4" ht="15.75" customHeight="1" x14ac:dyDescent="0.25">
      <c r="D874" s="29"/>
    </row>
    <row r="875" spans="4:4" ht="15.75" customHeight="1" x14ac:dyDescent="0.25">
      <c r="D875" s="29"/>
    </row>
    <row r="876" spans="4:4" ht="15.75" customHeight="1" x14ac:dyDescent="0.25">
      <c r="D876" s="29"/>
    </row>
    <row r="877" spans="4:4" ht="15.75" customHeight="1" x14ac:dyDescent="0.25">
      <c r="D877" s="29"/>
    </row>
    <row r="878" spans="4:4" ht="15.75" customHeight="1" x14ac:dyDescent="0.25">
      <c r="D878" s="29"/>
    </row>
    <row r="879" spans="4:4" ht="15.75" customHeight="1" x14ac:dyDescent="0.25">
      <c r="D879" s="29"/>
    </row>
    <row r="880" spans="4:4" ht="15.75" customHeight="1" x14ac:dyDescent="0.25">
      <c r="D880" s="29"/>
    </row>
    <row r="881" spans="4:4" ht="15.75" customHeight="1" x14ac:dyDescent="0.25">
      <c r="D881" s="29"/>
    </row>
    <row r="882" spans="4:4" ht="15.75" customHeight="1" x14ac:dyDescent="0.25">
      <c r="D882" s="29"/>
    </row>
    <row r="883" spans="4:4" ht="15.75" customHeight="1" x14ac:dyDescent="0.25">
      <c r="D883" s="29"/>
    </row>
    <row r="884" spans="4:4" ht="15.75" customHeight="1" x14ac:dyDescent="0.25">
      <c r="D884" s="29"/>
    </row>
    <row r="885" spans="4:4" ht="15.75" customHeight="1" x14ac:dyDescent="0.25">
      <c r="D885" s="29"/>
    </row>
    <row r="886" spans="4:4" ht="15.75" customHeight="1" x14ac:dyDescent="0.25">
      <c r="D886" s="29"/>
    </row>
    <row r="887" spans="4:4" ht="15.75" customHeight="1" x14ac:dyDescent="0.25">
      <c r="D887" s="29"/>
    </row>
    <row r="888" spans="4:4" ht="15.75" customHeight="1" x14ac:dyDescent="0.25">
      <c r="D888" s="29"/>
    </row>
    <row r="889" spans="4:4" ht="15.75" customHeight="1" x14ac:dyDescent="0.25">
      <c r="D889" s="29"/>
    </row>
    <row r="890" spans="4:4" ht="15.75" customHeight="1" x14ac:dyDescent="0.25">
      <c r="D890" s="29"/>
    </row>
    <row r="891" spans="4:4" ht="15.75" customHeight="1" x14ac:dyDescent="0.25">
      <c r="D891" s="29"/>
    </row>
    <row r="892" spans="4:4" ht="15.75" customHeight="1" x14ac:dyDescent="0.25">
      <c r="D892" s="29"/>
    </row>
    <row r="893" spans="4:4" ht="15.75" customHeight="1" x14ac:dyDescent="0.25">
      <c r="D893" s="29"/>
    </row>
    <row r="894" spans="4:4" ht="15.75" customHeight="1" x14ac:dyDescent="0.25">
      <c r="D894" s="29"/>
    </row>
    <row r="895" spans="4:4" ht="15.75" customHeight="1" x14ac:dyDescent="0.25">
      <c r="D895" s="29"/>
    </row>
    <row r="896" spans="4:4" ht="15.75" customHeight="1" x14ac:dyDescent="0.25">
      <c r="D896" s="29"/>
    </row>
    <row r="897" spans="4:4" ht="15.75" customHeight="1" x14ac:dyDescent="0.25">
      <c r="D897" s="29"/>
    </row>
    <row r="898" spans="4:4" ht="15.75" customHeight="1" x14ac:dyDescent="0.25">
      <c r="D898" s="29"/>
    </row>
    <row r="899" spans="4:4" ht="15.75" customHeight="1" x14ac:dyDescent="0.25">
      <c r="D899" s="29"/>
    </row>
    <row r="900" spans="4:4" ht="15.75" customHeight="1" x14ac:dyDescent="0.25">
      <c r="D900" s="29"/>
    </row>
    <row r="901" spans="4:4" ht="15.75" customHeight="1" x14ac:dyDescent="0.25">
      <c r="D901" s="29"/>
    </row>
    <row r="902" spans="4:4" ht="15.75" customHeight="1" x14ac:dyDescent="0.25">
      <c r="D902" s="29"/>
    </row>
    <row r="903" spans="4:4" ht="15.75" customHeight="1" x14ac:dyDescent="0.25">
      <c r="D903" s="29"/>
    </row>
    <row r="904" spans="4:4" ht="15.75" customHeight="1" x14ac:dyDescent="0.25">
      <c r="D904" s="29"/>
    </row>
    <row r="905" spans="4:4" ht="15.75" customHeight="1" x14ac:dyDescent="0.25">
      <c r="D905" s="29"/>
    </row>
    <row r="906" spans="4:4" ht="15.75" customHeight="1" x14ac:dyDescent="0.25">
      <c r="D906" s="29"/>
    </row>
    <row r="907" spans="4:4" ht="15.75" customHeight="1" x14ac:dyDescent="0.25">
      <c r="D907" s="29"/>
    </row>
    <row r="908" spans="4:4" ht="15.75" customHeight="1" x14ac:dyDescent="0.25">
      <c r="D908" s="29"/>
    </row>
    <row r="909" spans="4:4" ht="15.75" customHeight="1" x14ac:dyDescent="0.25">
      <c r="D909" s="29"/>
    </row>
    <row r="910" spans="4:4" ht="15.75" customHeight="1" x14ac:dyDescent="0.25">
      <c r="D910" s="29"/>
    </row>
    <row r="911" spans="4:4" ht="15.75" customHeight="1" x14ac:dyDescent="0.25">
      <c r="D911" s="29"/>
    </row>
    <row r="912" spans="4:4" ht="15.75" customHeight="1" x14ac:dyDescent="0.25">
      <c r="D912" s="29"/>
    </row>
    <row r="913" spans="4:4" ht="15.75" customHeight="1" x14ac:dyDescent="0.25">
      <c r="D913" s="29"/>
    </row>
    <row r="914" spans="4:4" ht="15.75" customHeight="1" x14ac:dyDescent="0.25">
      <c r="D914" s="29"/>
    </row>
    <row r="915" spans="4:4" ht="15.75" customHeight="1" x14ac:dyDescent="0.25">
      <c r="D915" s="29"/>
    </row>
    <row r="916" spans="4:4" ht="15.75" customHeight="1" x14ac:dyDescent="0.25">
      <c r="D916" s="29"/>
    </row>
    <row r="917" spans="4:4" ht="15.75" customHeight="1" x14ac:dyDescent="0.25">
      <c r="D917" s="29"/>
    </row>
    <row r="918" spans="4:4" ht="15.75" customHeight="1" x14ac:dyDescent="0.25">
      <c r="D918" s="29"/>
    </row>
    <row r="919" spans="4:4" ht="15.75" customHeight="1" x14ac:dyDescent="0.25">
      <c r="D919" s="29"/>
    </row>
    <row r="920" spans="4:4" ht="15.75" customHeight="1" x14ac:dyDescent="0.25">
      <c r="D920" s="29"/>
    </row>
    <row r="921" spans="4:4" ht="15.75" customHeight="1" x14ac:dyDescent="0.25">
      <c r="D921" s="29"/>
    </row>
    <row r="922" spans="4:4" ht="15.75" customHeight="1" x14ac:dyDescent="0.25">
      <c r="D922" s="29"/>
    </row>
    <row r="923" spans="4:4" ht="15.75" customHeight="1" x14ac:dyDescent="0.25">
      <c r="D923" s="29"/>
    </row>
    <row r="924" spans="4:4" ht="15.75" customHeight="1" x14ac:dyDescent="0.25">
      <c r="D924" s="29"/>
    </row>
    <row r="925" spans="4:4" ht="15.75" customHeight="1" x14ac:dyDescent="0.25">
      <c r="D925" s="29"/>
    </row>
    <row r="926" spans="4:4" ht="15.75" customHeight="1" x14ac:dyDescent="0.25">
      <c r="D926" s="29"/>
    </row>
    <row r="927" spans="4:4" ht="15.75" customHeight="1" x14ac:dyDescent="0.25">
      <c r="D927" s="29"/>
    </row>
    <row r="928" spans="4:4" ht="15.75" customHeight="1" x14ac:dyDescent="0.25">
      <c r="D928" s="29"/>
    </row>
    <row r="929" spans="4:4" ht="15.75" customHeight="1" x14ac:dyDescent="0.25">
      <c r="D929" s="29"/>
    </row>
    <row r="930" spans="4:4" ht="15.75" customHeight="1" x14ac:dyDescent="0.25">
      <c r="D930" s="29"/>
    </row>
    <row r="931" spans="4:4" ht="15.75" customHeight="1" x14ac:dyDescent="0.25">
      <c r="D931" s="29"/>
    </row>
    <row r="932" spans="4:4" ht="15.75" customHeight="1" x14ac:dyDescent="0.25">
      <c r="D932" s="29"/>
    </row>
    <row r="933" spans="4:4" ht="15.75" customHeight="1" x14ac:dyDescent="0.25">
      <c r="D933" s="29"/>
    </row>
    <row r="934" spans="4:4" ht="15.75" customHeight="1" x14ac:dyDescent="0.25">
      <c r="D934" s="29"/>
    </row>
    <row r="935" spans="4:4" ht="15.75" customHeight="1" x14ac:dyDescent="0.25">
      <c r="D935" s="29"/>
    </row>
    <row r="936" spans="4:4" ht="15.75" customHeight="1" x14ac:dyDescent="0.25">
      <c r="D936" s="29"/>
    </row>
    <row r="937" spans="4:4" ht="15.75" customHeight="1" x14ac:dyDescent="0.25">
      <c r="D937" s="29"/>
    </row>
    <row r="938" spans="4:4" ht="15.75" customHeight="1" x14ac:dyDescent="0.25">
      <c r="D938" s="29"/>
    </row>
    <row r="939" spans="4:4" ht="15.75" customHeight="1" x14ac:dyDescent="0.25">
      <c r="D939" s="29"/>
    </row>
    <row r="940" spans="4:4" ht="15.75" customHeight="1" x14ac:dyDescent="0.25">
      <c r="D940" s="29"/>
    </row>
    <row r="941" spans="4:4" ht="15.75" customHeight="1" x14ac:dyDescent="0.25">
      <c r="D941" s="29"/>
    </row>
    <row r="942" spans="4:4" ht="15.75" customHeight="1" x14ac:dyDescent="0.25">
      <c r="D942" s="29"/>
    </row>
    <row r="943" spans="4:4" ht="15.75" customHeight="1" x14ac:dyDescent="0.25">
      <c r="D943" s="29"/>
    </row>
    <row r="944" spans="4:4" ht="15.75" customHeight="1" x14ac:dyDescent="0.25">
      <c r="D944" s="29"/>
    </row>
    <row r="945" spans="4:4" ht="15.75" customHeight="1" x14ac:dyDescent="0.25">
      <c r="D945" s="29"/>
    </row>
    <row r="946" spans="4:4" ht="15.75" customHeight="1" x14ac:dyDescent="0.25">
      <c r="D946" s="29"/>
    </row>
    <row r="947" spans="4:4" ht="15.75" customHeight="1" x14ac:dyDescent="0.25">
      <c r="D947" s="29"/>
    </row>
    <row r="948" spans="4:4" ht="15.75" customHeight="1" x14ac:dyDescent="0.25">
      <c r="D948" s="29"/>
    </row>
    <row r="949" spans="4:4" ht="15.75" customHeight="1" x14ac:dyDescent="0.25">
      <c r="D949" s="29"/>
    </row>
    <row r="950" spans="4:4" ht="15.75" customHeight="1" x14ac:dyDescent="0.25">
      <c r="D950" s="29"/>
    </row>
    <row r="951" spans="4:4" ht="15.75" customHeight="1" x14ac:dyDescent="0.25">
      <c r="D951" s="29"/>
    </row>
    <row r="952" spans="4:4" ht="15.75" customHeight="1" x14ac:dyDescent="0.25">
      <c r="D952" s="29"/>
    </row>
    <row r="953" spans="4:4" ht="15.75" customHeight="1" x14ac:dyDescent="0.25">
      <c r="D953" s="29"/>
    </row>
    <row r="954" spans="4:4" ht="15.75" customHeight="1" x14ac:dyDescent="0.25">
      <c r="D954" s="29"/>
    </row>
    <row r="955" spans="4:4" ht="15.75" customHeight="1" x14ac:dyDescent="0.25">
      <c r="D955" s="29"/>
    </row>
    <row r="956" spans="4:4" ht="15.75" customHeight="1" x14ac:dyDescent="0.25">
      <c r="D956" s="29"/>
    </row>
    <row r="957" spans="4:4" ht="15.75" customHeight="1" x14ac:dyDescent="0.25">
      <c r="D957" s="29"/>
    </row>
    <row r="958" spans="4:4" ht="15.75" customHeight="1" x14ac:dyDescent="0.25">
      <c r="D958" s="29"/>
    </row>
    <row r="959" spans="4:4" ht="15.75" customHeight="1" x14ac:dyDescent="0.25">
      <c r="D959" s="29"/>
    </row>
    <row r="960" spans="4:4" ht="15.75" customHeight="1" x14ac:dyDescent="0.25">
      <c r="D960" s="29"/>
    </row>
    <row r="961" spans="4:4" ht="15.75" customHeight="1" x14ac:dyDescent="0.25">
      <c r="D961" s="29"/>
    </row>
    <row r="962" spans="4:4" ht="15.75" customHeight="1" x14ac:dyDescent="0.25">
      <c r="D962" s="29"/>
    </row>
    <row r="963" spans="4:4" ht="15.75" customHeight="1" x14ac:dyDescent="0.25">
      <c r="D963" s="29"/>
    </row>
    <row r="964" spans="4:4" ht="15.75" customHeight="1" x14ac:dyDescent="0.25">
      <c r="D964" s="29"/>
    </row>
    <row r="965" spans="4:4" ht="15.75" customHeight="1" x14ac:dyDescent="0.25">
      <c r="D965" s="29"/>
    </row>
    <row r="966" spans="4:4" ht="15.75" customHeight="1" x14ac:dyDescent="0.25">
      <c r="D966" s="29"/>
    </row>
    <row r="967" spans="4:4" ht="15.75" customHeight="1" x14ac:dyDescent="0.25">
      <c r="D967" s="29"/>
    </row>
    <row r="968" spans="4:4" ht="15.75" customHeight="1" x14ac:dyDescent="0.25">
      <c r="D968" s="29"/>
    </row>
    <row r="969" spans="4:4" ht="15.75" customHeight="1" x14ac:dyDescent="0.25">
      <c r="D969" s="29"/>
    </row>
    <row r="970" spans="4:4" ht="15.75" customHeight="1" x14ac:dyDescent="0.25">
      <c r="D970" s="29"/>
    </row>
    <row r="971" spans="4:4" ht="15.75" customHeight="1" x14ac:dyDescent="0.25">
      <c r="D971" s="29"/>
    </row>
    <row r="972" spans="4:4" ht="15.75" customHeight="1" x14ac:dyDescent="0.25">
      <c r="D972" s="29"/>
    </row>
    <row r="973" spans="4:4" ht="15.75" customHeight="1" x14ac:dyDescent="0.25">
      <c r="D973" s="29"/>
    </row>
    <row r="974" spans="4:4" ht="15.75" customHeight="1" x14ac:dyDescent="0.25">
      <c r="D974" s="29"/>
    </row>
    <row r="975" spans="4:4" ht="15.75" customHeight="1" x14ac:dyDescent="0.25">
      <c r="D975" s="29"/>
    </row>
    <row r="976" spans="4:4" ht="15.75" customHeight="1" x14ac:dyDescent="0.25">
      <c r="D976" s="29"/>
    </row>
    <row r="977" spans="4:4" ht="15.75" customHeight="1" x14ac:dyDescent="0.25">
      <c r="D977" s="29"/>
    </row>
    <row r="978" spans="4:4" ht="15.75" customHeight="1" x14ac:dyDescent="0.25">
      <c r="D978" s="29"/>
    </row>
    <row r="979" spans="4:4" ht="15.75" customHeight="1" x14ac:dyDescent="0.25">
      <c r="D979" s="29"/>
    </row>
    <row r="980" spans="4:4" ht="15.75" customHeight="1" x14ac:dyDescent="0.25">
      <c r="D980" s="29"/>
    </row>
    <row r="981" spans="4:4" ht="15.75" customHeight="1" x14ac:dyDescent="0.25">
      <c r="D981" s="29"/>
    </row>
    <row r="982" spans="4:4" ht="15.75" customHeight="1" x14ac:dyDescent="0.25">
      <c r="D982" s="29"/>
    </row>
    <row r="983" spans="4:4" ht="15.75" customHeight="1" x14ac:dyDescent="0.25">
      <c r="D983" s="29"/>
    </row>
    <row r="984" spans="4:4" ht="15.75" customHeight="1" x14ac:dyDescent="0.25">
      <c r="D984" s="29"/>
    </row>
    <row r="985" spans="4:4" ht="15.75" customHeight="1" x14ac:dyDescent="0.25">
      <c r="D985" s="29"/>
    </row>
    <row r="986" spans="4:4" ht="15.75" customHeight="1" x14ac:dyDescent="0.25">
      <c r="D986" s="29"/>
    </row>
    <row r="987" spans="4:4" ht="15.75" customHeight="1" x14ac:dyDescent="0.25">
      <c r="D987" s="29"/>
    </row>
    <row r="988" spans="4:4" ht="15.75" customHeight="1" x14ac:dyDescent="0.25">
      <c r="D988" s="29"/>
    </row>
    <row r="989" spans="4:4" ht="15.75" customHeight="1" x14ac:dyDescent="0.25">
      <c r="D989" s="29"/>
    </row>
    <row r="990" spans="4:4" ht="15.75" customHeight="1" x14ac:dyDescent="0.25">
      <c r="D990" s="29"/>
    </row>
    <row r="991" spans="4:4" ht="15.75" customHeight="1" x14ac:dyDescent="0.25">
      <c r="D991" s="29"/>
    </row>
    <row r="992" spans="4:4" ht="15.75" customHeight="1" x14ac:dyDescent="0.25">
      <c r="D992" s="29"/>
    </row>
    <row r="993" spans="4:4" ht="15.75" customHeight="1" x14ac:dyDescent="0.25">
      <c r="D993" s="29"/>
    </row>
    <row r="994" spans="4:4" ht="15.75" customHeight="1" x14ac:dyDescent="0.25">
      <c r="D994" s="29"/>
    </row>
    <row r="995" spans="4:4" ht="15.75" customHeight="1" x14ac:dyDescent="0.25"/>
    <row r="996" spans="4:4" ht="15.75" customHeight="1" x14ac:dyDescent="0.25"/>
    <row r="997" spans="4:4" ht="15.75" customHeight="1" x14ac:dyDescent="0.25"/>
    <row r="998" spans="4:4" ht="15.75" customHeight="1" x14ac:dyDescent="0.25"/>
    <row r="999" spans="4:4" ht="15.75" customHeight="1" x14ac:dyDescent="0.25"/>
    <row r="1000" spans="4:4" ht="15.75" customHeight="1" x14ac:dyDescent="0.25"/>
    <row r="1001" spans="4:4" ht="15.75" customHeight="1" x14ac:dyDescent="0.25"/>
    <row r="1002" spans="4:4" ht="15.75" customHeight="1" x14ac:dyDescent="0.25"/>
    <row r="1003" spans="4:4" ht="15.75" customHeight="1" x14ac:dyDescent="0.25"/>
    <row r="1004" spans="4:4" ht="15.75" customHeight="1" x14ac:dyDescent="0.25"/>
    <row r="1005" spans="4:4" ht="15.75" customHeight="1" x14ac:dyDescent="0.25"/>
    <row r="1006" spans="4:4" ht="15.75" customHeight="1" x14ac:dyDescent="0.25"/>
    <row r="1007" spans="4:4" ht="15.75" customHeight="1" x14ac:dyDescent="0.25"/>
    <row r="1008" spans="4:4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177">
    <mergeCell ref="C89:C91"/>
    <mergeCell ref="B38:B40"/>
    <mergeCell ref="C86:C88"/>
    <mergeCell ref="B86:B88"/>
    <mergeCell ref="A86:A91"/>
    <mergeCell ref="B35:B37"/>
    <mergeCell ref="C35:C37"/>
    <mergeCell ref="C50:C52"/>
    <mergeCell ref="B50:B52"/>
    <mergeCell ref="B89:B91"/>
    <mergeCell ref="C44:C46"/>
    <mergeCell ref="C41:C43"/>
    <mergeCell ref="A68:A73"/>
    <mergeCell ref="A74:A79"/>
    <mergeCell ref="B68:B70"/>
    <mergeCell ref="B71:B73"/>
    <mergeCell ref="B74:B76"/>
    <mergeCell ref="B77:B79"/>
    <mergeCell ref="C68:C70"/>
    <mergeCell ref="C71:C73"/>
    <mergeCell ref="C74:C76"/>
    <mergeCell ref="C77:C79"/>
    <mergeCell ref="A80:A85"/>
    <mergeCell ref="A62:A67"/>
    <mergeCell ref="A128:A133"/>
    <mergeCell ref="A122:A127"/>
    <mergeCell ref="A116:A121"/>
    <mergeCell ref="B116:B118"/>
    <mergeCell ref="C116:C118"/>
    <mergeCell ref="C131:C133"/>
    <mergeCell ref="C119:C121"/>
    <mergeCell ref="C122:C124"/>
    <mergeCell ref="C125:C127"/>
    <mergeCell ref="C128:C130"/>
    <mergeCell ref="B131:B133"/>
    <mergeCell ref="B119:B121"/>
    <mergeCell ref="B125:B127"/>
    <mergeCell ref="B122:B124"/>
    <mergeCell ref="B128:B130"/>
    <mergeCell ref="C92:C94"/>
    <mergeCell ref="A110:A115"/>
    <mergeCell ref="C95:C97"/>
    <mergeCell ref="C101:C103"/>
    <mergeCell ref="C98:C100"/>
    <mergeCell ref="C113:C115"/>
    <mergeCell ref="B107:B109"/>
    <mergeCell ref="A104:A109"/>
    <mergeCell ref="C104:C106"/>
    <mergeCell ref="C107:C109"/>
    <mergeCell ref="B113:B115"/>
    <mergeCell ref="B95:B97"/>
    <mergeCell ref="B98:B100"/>
    <mergeCell ref="B101:B103"/>
    <mergeCell ref="B104:B106"/>
    <mergeCell ref="A92:A97"/>
    <mergeCell ref="A98:A103"/>
    <mergeCell ref="B92:B94"/>
    <mergeCell ref="C110:C112"/>
    <mergeCell ref="B110:B112"/>
    <mergeCell ref="A8:A13"/>
    <mergeCell ref="C11:C13"/>
    <mergeCell ref="C8:C10"/>
    <mergeCell ref="A26:A31"/>
    <mergeCell ref="A32:A37"/>
    <mergeCell ref="B26:B28"/>
    <mergeCell ref="B29:B31"/>
    <mergeCell ref="A20:A25"/>
    <mergeCell ref="B20:B22"/>
    <mergeCell ref="B23:B25"/>
    <mergeCell ref="B11:B13"/>
    <mergeCell ref="B8:B10"/>
    <mergeCell ref="A14:A19"/>
    <mergeCell ref="B14:B16"/>
    <mergeCell ref="B17:B19"/>
    <mergeCell ref="C17:C19"/>
    <mergeCell ref="C32:C34"/>
    <mergeCell ref="A56:A61"/>
    <mergeCell ref="A50:A55"/>
    <mergeCell ref="C56:C58"/>
    <mergeCell ref="B44:B46"/>
    <mergeCell ref="B41:B43"/>
    <mergeCell ref="C62:C64"/>
    <mergeCell ref="C59:C61"/>
    <mergeCell ref="B53:B55"/>
    <mergeCell ref="C53:C55"/>
    <mergeCell ref="A38:A43"/>
    <mergeCell ref="A44:A49"/>
    <mergeCell ref="C83:C85"/>
    <mergeCell ref="B59:B61"/>
    <mergeCell ref="B56:B58"/>
    <mergeCell ref="C38:C40"/>
    <mergeCell ref="B62:B64"/>
    <mergeCell ref="B65:B67"/>
    <mergeCell ref="B80:B82"/>
    <mergeCell ref="B83:B85"/>
    <mergeCell ref="B47:B49"/>
    <mergeCell ref="C47:C49"/>
    <mergeCell ref="C80:C82"/>
    <mergeCell ref="C65:C67"/>
    <mergeCell ref="B5:B7"/>
    <mergeCell ref="B32:B34"/>
    <mergeCell ref="R68:R70"/>
    <mergeCell ref="R71:R73"/>
    <mergeCell ref="R74:R76"/>
    <mergeCell ref="R77:R79"/>
    <mergeCell ref="R83:R85"/>
    <mergeCell ref="A2:A7"/>
    <mergeCell ref="B2:B4"/>
    <mergeCell ref="R14:R16"/>
    <mergeCell ref="R17:R19"/>
    <mergeCell ref="C2:C4"/>
    <mergeCell ref="C26:C28"/>
    <mergeCell ref="C29:C31"/>
    <mergeCell ref="C20:C22"/>
    <mergeCell ref="C23:C25"/>
    <mergeCell ref="C14:C16"/>
    <mergeCell ref="C5:C7"/>
    <mergeCell ref="R62:R64"/>
    <mergeCell ref="R65:R67"/>
    <mergeCell ref="R32:R34"/>
    <mergeCell ref="R35:R37"/>
    <mergeCell ref="R53:R55"/>
    <mergeCell ref="R50:R52"/>
    <mergeCell ref="S20:S25"/>
    <mergeCell ref="S14:S19"/>
    <mergeCell ref="S26:S31"/>
    <mergeCell ref="R11:R13"/>
    <mergeCell ref="R8:R10"/>
    <mergeCell ref="S2:S7"/>
    <mergeCell ref="S8:S13"/>
    <mergeCell ref="R29:R31"/>
    <mergeCell ref="R2:R4"/>
    <mergeCell ref="R26:R28"/>
    <mergeCell ref="R5:R7"/>
    <mergeCell ref="R20:R22"/>
    <mergeCell ref="R23:R25"/>
    <mergeCell ref="S38:S43"/>
    <mergeCell ref="S50:S55"/>
    <mergeCell ref="S56:S61"/>
    <mergeCell ref="S32:S37"/>
    <mergeCell ref="S128:S133"/>
    <mergeCell ref="R47:R49"/>
    <mergeCell ref="R44:R46"/>
    <mergeCell ref="R41:R43"/>
    <mergeCell ref="R38:R40"/>
    <mergeCell ref="S44:S49"/>
    <mergeCell ref="S74:S79"/>
    <mergeCell ref="S80:S85"/>
    <mergeCell ref="R89:R91"/>
    <mergeCell ref="S92:S97"/>
    <mergeCell ref="R80:R82"/>
    <mergeCell ref="S86:S91"/>
    <mergeCell ref="S68:S73"/>
    <mergeCell ref="S62:S67"/>
    <mergeCell ref="S122:S127"/>
    <mergeCell ref="R116:R118"/>
    <mergeCell ref="R119:R121"/>
    <mergeCell ref="R86:R88"/>
    <mergeCell ref="R59:R61"/>
    <mergeCell ref="R56:R58"/>
    <mergeCell ref="S134:S139"/>
    <mergeCell ref="R92:R94"/>
    <mergeCell ref="R95:R97"/>
    <mergeCell ref="R107:R109"/>
    <mergeCell ref="R104:R106"/>
    <mergeCell ref="R101:R103"/>
    <mergeCell ref="R98:R100"/>
    <mergeCell ref="R110:R112"/>
    <mergeCell ref="R113:R115"/>
    <mergeCell ref="S110:S115"/>
    <mergeCell ref="S116:S121"/>
    <mergeCell ref="R131:R133"/>
    <mergeCell ref="R128:R130"/>
    <mergeCell ref="R125:R127"/>
    <mergeCell ref="S104:S109"/>
    <mergeCell ref="R122:R124"/>
    <mergeCell ref="S98:S103"/>
  </mergeCells>
  <pageMargins left="0.7" right="0.7" top="0.75" bottom="0.75" header="0" footer="0"/>
  <pageSetup orientation="portrait" r:id="rId1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7"/>
  <sheetViews>
    <sheetView showGridLines="0" zoomScale="120" zoomScaleNormal="120" zoomScalePageLayoutView="120" workbookViewId="0">
      <selection activeCell="E26" sqref="E26"/>
    </sheetView>
  </sheetViews>
  <sheetFormatPr defaultColWidth="14.42578125" defaultRowHeight="15" customHeight="1" x14ac:dyDescent="0.25"/>
  <cols>
    <col min="1" max="1" width="15.42578125" customWidth="1"/>
    <col min="2" max="2" width="12.7109375" customWidth="1"/>
    <col min="3" max="4" width="10.140625" style="45" customWidth="1"/>
    <col min="5" max="5" width="11.28515625" customWidth="1"/>
    <col min="6" max="7" width="4.140625" customWidth="1"/>
    <col min="8" max="8" width="13.28515625" style="45" customWidth="1"/>
    <col min="9" max="9" width="10.7109375" bestFit="1" customWidth="1"/>
    <col min="10" max="11" width="9.42578125" bestFit="1" customWidth="1"/>
    <col min="12" max="24" width="8.855468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58" t="s">
        <v>7</v>
      </c>
      <c r="I1" s="61" t="s">
        <v>88</v>
      </c>
      <c r="J1" s="75" t="s">
        <v>95</v>
      </c>
      <c r="K1" s="61" t="s">
        <v>94</v>
      </c>
      <c r="L1" s="75" t="s">
        <v>96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s="6" t="s">
        <v>26</v>
      </c>
      <c r="B2" s="7">
        <v>23</v>
      </c>
      <c r="C2" s="62">
        <v>83.1</v>
      </c>
      <c r="D2" s="68">
        <v>1.87</v>
      </c>
      <c r="E2" s="11">
        <f t="shared" ref="E2:E6" si="0">C2/(D2 ^2)</f>
        <v>23.763905173153358</v>
      </c>
      <c r="F2" s="7" t="s">
        <v>29</v>
      </c>
      <c r="G2" s="13" t="s">
        <v>29</v>
      </c>
      <c r="H2" s="59" t="s">
        <v>30</v>
      </c>
      <c r="I2" s="60">
        <f>AVERAGE(B2:B23)</f>
        <v>23.181818181818183</v>
      </c>
      <c r="J2" s="76">
        <f>_xlfn.STDEV.S(B2:B23)</f>
        <v>3.7624253023607244</v>
      </c>
      <c r="K2" s="60">
        <f>AVERAGE(E2:E23)</f>
        <v>22.675305394359498</v>
      </c>
      <c r="L2" s="76">
        <f>_xlfn.STDEV.S(E2:E23)</f>
        <v>2.3886828413878329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6" t="s">
        <v>31</v>
      </c>
      <c r="B3" s="7">
        <v>20</v>
      </c>
      <c r="C3" s="62">
        <v>61</v>
      </c>
      <c r="D3" s="68">
        <v>1.67</v>
      </c>
      <c r="E3" s="11">
        <f t="shared" si="0"/>
        <v>21.872422819032593</v>
      </c>
      <c r="F3" s="7" t="s">
        <v>29</v>
      </c>
      <c r="G3" s="7" t="s">
        <v>29</v>
      </c>
      <c r="H3" s="13" t="s">
        <v>32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6" t="s">
        <v>33</v>
      </c>
      <c r="B4" s="7">
        <v>20</v>
      </c>
      <c r="C4" s="62"/>
      <c r="D4" s="68"/>
      <c r="E4" s="11"/>
      <c r="F4" s="7" t="s">
        <v>29</v>
      </c>
      <c r="G4" s="54" t="s">
        <v>29</v>
      </c>
      <c r="H4" s="13" t="s">
        <v>34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6" t="s">
        <v>35</v>
      </c>
      <c r="B5" s="7">
        <v>33</v>
      </c>
      <c r="C5" s="62"/>
      <c r="D5" s="68"/>
      <c r="E5" s="11"/>
      <c r="F5" s="7" t="s">
        <v>29</v>
      </c>
      <c r="G5" s="49" t="s">
        <v>29</v>
      </c>
      <c r="H5" s="13" t="s">
        <v>36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6" t="s">
        <v>37</v>
      </c>
      <c r="B6" s="7">
        <v>20</v>
      </c>
      <c r="C6" s="62">
        <v>48.5</v>
      </c>
      <c r="D6" s="68">
        <v>1.61</v>
      </c>
      <c r="E6" s="11">
        <f t="shared" si="0"/>
        <v>18.710697889741905</v>
      </c>
      <c r="F6" s="7" t="s">
        <v>29</v>
      </c>
      <c r="G6" s="49" t="s">
        <v>29</v>
      </c>
      <c r="H6" s="13" t="s">
        <v>28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6" t="s">
        <v>38</v>
      </c>
      <c r="B7" s="7">
        <v>31</v>
      </c>
      <c r="C7" s="62"/>
      <c r="D7" s="68"/>
      <c r="E7" s="11"/>
      <c r="F7" s="7" t="s">
        <v>29</v>
      </c>
      <c r="G7" s="15" t="s">
        <v>29</v>
      </c>
      <c r="H7" s="13" t="s">
        <v>39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 s="6" t="s">
        <v>40</v>
      </c>
      <c r="B8" s="7">
        <v>20</v>
      </c>
      <c r="C8" s="62">
        <v>69</v>
      </c>
      <c r="D8" s="68">
        <v>1.75</v>
      </c>
      <c r="E8" s="11">
        <f t="shared" ref="E8:E9" si="1">C8/(D8 ^2)</f>
        <v>22.530612244897959</v>
      </c>
      <c r="F8" s="7" t="s">
        <v>29</v>
      </c>
      <c r="G8" s="7" t="s">
        <v>29</v>
      </c>
      <c r="H8" s="13" t="s">
        <v>41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 s="6" t="s">
        <v>42</v>
      </c>
      <c r="B9" s="7">
        <v>20</v>
      </c>
      <c r="C9" s="62">
        <v>70</v>
      </c>
      <c r="D9" s="68">
        <v>1.74</v>
      </c>
      <c r="E9" s="11">
        <f t="shared" si="1"/>
        <v>23.120623596247853</v>
      </c>
      <c r="F9" s="7" t="s">
        <v>29</v>
      </c>
      <c r="G9" s="7" t="s">
        <v>29</v>
      </c>
      <c r="H9" s="13" t="s">
        <v>43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 s="6" t="s">
        <v>44</v>
      </c>
      <c r="B10" s="7">
        <v>26</v>
      </c>
      <c r="C10" s="62"/>
      <c r="D10" s="68"/>
      <c r="E10" s="11"/>
      <c r="F10" s="7" t="s">
        <v>29</v>
      </c>
      <c r="G10" s="7" t="s">
        <v>29</v>
      </c>
      <c r="H10" s="13" t="s">
        <v>45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16" t="s">
        <v>46</v>
      </c>
      <c r="B11" s="17">
        <v>29</v>
      </c>
      <c r="C11" s="63"/>
      <c r="D11" s="69"/>
      <c r="E11" s="11"/>
      <c r="F11" s="17" t="s">
        <v>29</v>
      </c>
      <c r="G11" s="17" t="s">
        <v>29</v>
      </c>
      <c r="H11" s="17" t="s">
        <v>47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6" t="s">
        <v>48</v>
      </c>
      <c r="B12" s="18">
        <v>23</v>
      </c>
      <c r="C12" s="11">
        <v>62</v>
      </c>
      <c r="D12" s="70">
        <v>1.68</v>
      </c>
      <c r="E12" s="11">
        <f>C12/(D12 ^2)</f>
        <v>21.9671201814059</v>
      </c>
      <c r="F12" s="18" t="s">
        <v>29</v>
      </c>
      <c r="G12" s="18" t="s">
        <v>29</v>
      </c>
      <c r="H12" s="13" t="s">
        <v>49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6" t="s">
        <v>50</v>
      </c>
      <c r="B13" s="7">
        <v>23</v>
      </c>
      <c r="C13" s="64"/>
      <c r="D13" s="71"/>
      <c r="E13" s="11"/>
      <c r="F13" s="18" t="s">
        <v>29</v>
      </c>
      <c r="G13" s="18" t="s">
        <v>29</v>
      </c>
      <c r="H13" s="13" t="s">
        <v>51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19" t="s">
        <v>52</v>
      </c>
      <c r="B14" s="18">
        <v>19</v>
      </c>
      <c r="C14" s="11"/>
      <c r="D14" s="67"/>
      <c r="E14" s="11"/>
      <c r="F14" s="7" t="s">
        <v>29</v>
      </c>
      <c r="G14" s="19" t="s">
        <v>29</v>
      </c>
      <c r="H14" s="18" t="s">
        <v>53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19" t="s">
        <v>54</v>
      </c>
      <c r="B15" s="18">
        <v>20</v>
      </c>
      <c r="C15" s="11"/>
      <c r="D15" s="67"/>
      <c r="E15" s="11"/>
      <c r="F15" s="7" t="s">
        <v>29</v>
      </c>
      <c r="G15" s="20" t="s">
        <v>29</v>
      </c>
      <c r="H15" s="18" t="s">
        <v>55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19" t="s">
        <v>56</v>
      </c>
      <c r="B16" s="18">
        <v>23</v>
      </c>
      <c r="C16" s="11">
        <v>46.2</v>
      </c>
      <c r="D16" s="67">
        <v>1.56</v>
      </c>
      <c r="E16" s="11">
        <f>C16/(D16 ^2)</f>
        <v>18.984220907297829</v>
      </c>
      <c r="F16" s="7" t="s">
        <v>29</v>
      </c>
      <c r="G16" s="19" t="s">
        <v>29</v>
      </c>
      <c r="H16" s="18" t="s">
        <v>57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19" t="s">
        <v>58</v>
      </c>
      <c r="B17" s="18">
        <v>24</v>
      </c>
      <c r="C17" s="11"/>
      <c r="D17" s="67"/>
      <c r="E17" s="11"/>
      <c r="F17" s="7" t="s">
        <v>29</v>
      </c>
      <c r="G17" s="19" t="s">
        <v>29</v>
      </c>
      <c r="H17" s="18" t="s">
        <v>59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19" t="s">
        <v>60</v>
      </c>
      <c r="B18" s="18">
        <v>21</v>
      </c>
      <c r="C18" s="11"/>
      <c r="D18" s="67"/>
      <c r="E18" s="11"/>
      <c r="F18" s="18" t="s">
        <v>29</v>
      </c>
      <c r="G18" s="20" t="s">
        <v>29</v>
      </c>
      <c r="H18" s="18" t="s">
        <v>85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9" t="s">
        <v>61</v>
      </c>
      <c r="B19" s="18">
        <v>21</v>
      </c>
      <c r="C19" s="11">
        <v>82</v>
      </c>
      <c r="D19" s="67">
        <v>1.75</v>
      </c>
      <c r="E19" s="11">
        <f t="shared" ref="E19:E23" si="2">C19/(D19 ^2)</f>
        <v>26.775510204081634</v>
      </c>
      <c r="F19" s="49" t="s">
        <v>29</v>
      </c>
      <c r="G19" s="50" t="s">
        <v>29</v>
      </c>
      <c r="H19" s="18" t="s">
        <v>62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5">
      <c r="A20" s="19" t="s">
        <v>63</v>
      </c>
      <c r="B20" s="18">
        <v>24</v>
      </c>
      <c r="C20" s="11"/>
      <c r="D20" s="67"/>
      <c r="E20" s="11"/>
      <c r="F20" s="49" t="s">
        <v>29</v>
      </c>
      <c r="G20" s="50" t="s">
        <v>29</v>
      </c>
      <c r="H20" s="120" t="s">
        <v>64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5">
      <c r="A21" s="21" t="s">
        <v>65</v>
      </c>
      <c r="B21" s="18">
        <v>24</v>
      </c>
      <c r="C21" s="64">
        <v>67</v>
      </c>
      <c r="D21" s="71">
        <v>1.72</v>
      </c>
      <c r="E21" s="11">
        <f t="shared" si="2"/>
        <v>22.647376960519203</v>
      </c>
      <c r="F21" s="51" t="s">
        <v>29</v>
      </c>
      <c r="G21" s="129" t="s">
        <v>29</v>
      </c>
      <c r="H21" s="121" t="s">
        <v>92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5">
      <c r="A22" s="46" t="s">
        <v>89</v>
      </c>
      <c r="B22" s="55">
        <v>25</v>
      </c>
      <c r="C22" s="65">
        <v>65</v>
      </c>
      <c r="D22" s="72">
        <v>1.6</v>
      </c>
      <c r="E22" s="11">
        <f t="shared" si="2"/>
        <v>25.390624999999996</v>
      </c>
      <c r="F22" s="52" t="s">
        <v>29</v>
      </c>
      <c r="G22" s="52" t="s">
        <v>29</v>
      </c>
      <c r="H22" s="119" t="s">
        <v>90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5">
      <c r="A23" s="47" t="s">
        <v>87</v>
      </c>
      <c r="B23" s="48">
        <v>21</v>
      </c>
      <c r="C23" s="66">
        <v>66</v>
      </c>
      <c r="D23" s="73">
        <v>1.67</v>
      </c>
      <c r="E23" s="11">
        <f t="shared" si="2"/>
        <v>23.665244361576249</v>
      </c>
      <c r="F23" s="53" t="s">
        <v>29</v>
      </c>
      <c r="G23" s="53" t="s">
        <v>29</v>
      </c>
      <c r="H23" s="57" t="s">
        <v>91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5">
      <c r="A24" s="4"/>
      <c r="B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5">
      <c r="A25" s="4"/>
      <c r="B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5">
      <c r="A26" s="4"/>
      <c r="B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25">
      <c r="A27" s="4"/>
      <c r="B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25">
      <c r="A28" s="4"/>
      <c r="B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25">
      <c r="A29" s="4"/>
      <c r="B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5">
      <c r="A30" s="4"/>
      <c r="B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25">
      <c r="A31" s="4"/>
      <c r="B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25">
      <c r="A32" s="4"/>
      <c r="B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5">
      <c r="A33" s="4"/>
      <c r="B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5">
      <c r="A34" s="4"/>
      <c r="B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5">
      <c r="A35" s="4"/>
      <c r="B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25">
      <c r="A36" s="4"/>
      <c r="B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25">
      <c r="A37" s="4"/>
      <c r="B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25">
      <c r="A38" s="4"/>
      <c r="B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25">
      <c r="A39" s="4"/>
      <c r="B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25">
      <c r="A40" s="4"/>
      <c r="B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25">
      <c r="A41" s="4"/>
      <c r="B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5">
      <c r="A42" s="4"/>
      <c r="B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5">
      <c r="A43" s="4"/>
      <c r="B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5">
      <c r="A44" s="4"/>
      <c r="B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25">
      <c r="A45" s="4"/>
      <c r="B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5">
      <c r="A46" s="4"/>
      <c r="B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5">
      <c r="A47" s="4"/>
      <c r="B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5">
      <c r="A48" s="4"/>
      <c r="B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5">
      <c r="A49" s="4"/>
      <c r="B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25">
      <c r="A50" s="4"/>
      <c r="B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25">
      <c r="A51" s="4"/>
      <c r="B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25">
      <c r="A52" s="4"/>
      <c r="B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5">
      <c r="A53" s="4"/>
      <c r="B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25">
      <c r="A54" s="4"/>
      <c r="B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25">
      <c r="A55" s="4"/>
      <c r="B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5">
      <c r="A56" s="4"/>
      <c r="B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5">
      <c r="A57" s="4"/>
      <c r="B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5">
      <c r="A58" s="4"/>
      <c r="B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5">
      <c r="A59" s="4"/>
      <c r="B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5">
      <c r="A60" s="4"/>
      <c r="B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5">
      <c r="A61" s="4"/>
      <c r="B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5">
      <c r="A62" s="4"/>
      <c r="B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5">
      <c r="A63" s="4"/>
      <c r="B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5">
      <c r="A64" s="4"/>
      <c r="B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5">
      <c r="A65" s="4"/>
      <c r="B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5">
      <c r="A66" s="4"/>
      <c r="B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5">
      <c r="A67" s="4"/>
      <c r="B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5">
      <c r="A68" s="4"/>
      <c r="B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25">
      <c r="A69" s="4"/>
      <c r="B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5">
      <c r="A70" s="4"/>
      <c r="B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5">
      <c r="A71" s="4"/>
      <c r="B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5">
      <c r="A72" s="4"/>
      <c r="B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5">
      <c r="A73" s="4"/>
      <c r="B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5">
      <c r="A74" s="4"/>
      <c r="B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5">
      <c r="A75" s="4"/>
      <c r="B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5">
      <c r="A76" s="4"/>
      <c r="B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5">
      <c r="A77" s="4"/>
      <c r="B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5">
      <c r="A78" s="4"/>
      <c r="B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5">
      <c r="A79" s="4"/>
      <c r="B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5">
      <c r="A80" s="4"/>
      <c r="B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5">
      <c r="A81" s="4"/>
      <c r="B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5">
      <c r="A82" s="4"/>
      <c r="B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5">
      <c r="A83" s="4"/>
      <c r="B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5">
      <c r="A84" s="4"/>
      <c r="B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5">
      <c r="A85" s="4"/>
      <c r="B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5">
      <c r="A86" s="4"/>
      <c r="B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5">
      <c r="A87" s="4"/>
      <c r="B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5">
      <c r="A88" s="4"/>
      <c r="B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5">
      <c r="A89" s="4"/>
      <c r="B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5">
      <c r="A90" s="4"/>
      <c r="B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5">
      <c r="A91" s="4"/>
      <c r="B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5">
      <c r="A92" s="4"/>
      <c r="B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5">
      <c r="A93" s="4"/>
      <c r="B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5">
      <c r="A94" s="4"/>
      <c r="B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5">
      <c r="A95" s="4"/>
      <c r="B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5">
      <c r="A96" s="4"/>
      <c r="B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5">
      <c r="A97" s="4"/>
      <c r="B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5">
      <c r="A98" s="4"/>
      <c r="B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5">
      <c r="A99" s="4"/>
      <c r="B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5">
      <c r="A100" s="4"/>
      <c r="B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5">
      <c r="A101" s="4"/>
      <c r="B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5">
      <c r="A102" s="4"/>
      <c r="B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5">
      <c r="A103" s="4"/>
      <c r="B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5">
      <c r="A104" s="4"/>
      <c r="B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5">
      <c r="A105" s="4"/>
      <c r="B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5">
      <c r="A106" s="4"/>
      <c r="B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5">
      <c r="A107" s="4"/>
      <c r="B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5">
      <c r="A108" s="4"/>
      <c r="B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5">
      <c r="A109" s="4"/>
      <c r="B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5">
      <c r="A110" s="4"/>
      <c r="B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5">
      <c r="A111" s="4"/>
      <c r="B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5">
      <c r="A112" s="4"/>
      <c r="B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5">
      <c r="A113" s="4"/>
      <c r="B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5">
      <c r="A114" s="4"/>
      <c r="B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5">
      <c r="A115" s="4"/>
      <c r="B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5">
      <c r="A116" s="4"/>
      <c r="B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5">
      <c r="A117" s="4"/>
      <c r="B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5">
      <c r="A118" s="4"/>
      <c r="B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5">
      <c r="A119" s="4"/>
      <c r="B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5">
      <c r="A120" s="4"/>
      <c r="B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5">
      <c r="A121" s="4"/>
      <c r="B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5">
      <c r="A122" s="4"/>
      <c r="B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5">
      <c r="A123" s="4"/>
      <c r="B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5">
      <c r="A124" s="4"/>
      <c r="B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5">
      <c r="A125" s="4"/>
      <c r="B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5">
      <c r="A126" s="4"/>
      <c r="B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5">
      <c r="A127" s="4"/>
      <c r="B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5">
      <c r="A128" s="4"/>
      <c r="B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5">
      <c r="A129" s="4"/>
      <c r="B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5">
      <c r="A130" s="4"/>
      <c r="B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5">
      <c r="A131" s="4"/>
      <c r="B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5">
      <c r="A132" s="4"/>
      <c r="B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5">
      <c r="A133" s="4"/>
      <c r="B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5">
      <c r="A134" s="4"/>
      <c r="B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5">
      <c r="A135" s="4"/>
      <c r="B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5">
      <c r="A136" s="4"/>
      <c r="B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5">
      <c r="A137" s="4"/>
      <c r="B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5">
      <c r="A138" s="4"/>
      <c r="B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5">
      <c r="A139" s="4"/>
      <c r="B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5">
      <c r="A140" s="4"/>
      <c r="B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5">
      <c r="A141" s="4"/>
      <c r="B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5">
      <c r="A142" s="4"/>
      <c r="B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5">
      <c r="A143" s="4"/>
      <c r="B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5">
      <c r="A144" s="4"/>
      <c r="B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5">
      <c r="A145" s="4"/>
      <c r="B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5">
      <c r="A146" s="4"/>
      <c r="B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5">
      <c r="A147" s="4"/>
      <c r="B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5">
      <c r="A148" s="4"/>
      <c r="B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5">
      <c r="A149" s="4"/>
      <c r="B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5">
      <c r="A150" s="4"/>
      <c r="B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5">
      <c r="A151" s="4"/>
      <c r="B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5">
      <c r="A152" s="4"/>
      <c r="B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5">
      <c r="A153" s="4"/>
      <c r="B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5">
      <c r="A154" s="4"/>
      <c r="B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5">
      <c r="A155" s="4"/>
      <c r="B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5">
      <c r="A156" s="4"/>
      <c r="B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5">
      <c r="A157" s="4"/>
      <c r="B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5">
      <c r="A158" s="4"/>
      <c r="B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5">
      <c r="A159" s="4"/>
      <c r="B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5">
      <c r="A160" s="4"/>
      <c r="B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5">
      <c r="A161" s="4"/>
      <c r="B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5">
      <c r="A162" s="4"/>
      <c r="B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5">
      <c r="A163" s="4"/>
      <c r="B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5">
      <c r="A164" s="4"/>
      <c r="B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5">
      <c r="A165" s="4"/>
      <c r="B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5">
      <c r="A166" s="4"/>
      <c r="B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5">
      <c r="A167" s="4"/>
      <c r="B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5">
      <c r="A168" s="4"/>
      <c r="B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5">
      <c r="A169" s="4"/>
      <c r="B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5">
      <c r="A170" s="4"/>
      <c r="B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5">
      <c r="A171" s="4"/>
      <c r="B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5">
      <c r="A172" s="4"/>
      <c r="B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5">
      <c r="A173" s="4"/>
      <c r="B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5">
      <c r="A174" s="4"/>
      <c r="B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5">
      <c r="A175" s="4"/>
      <c r="B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5">
      <c r="A176" s="4"/>
      <c r="B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5">
      <c r="A177" s="4"/>
      <c r="B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5">
      <c r="A178" s="4"/>
      <c r="B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5">
      <c r="A179" s="4"/>
      <c r="B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5">
      <c r="A180" s="4"/>
      <c r="B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5">
      <c r="A181" s="4"/>
      <c r="B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5">
      <c r="A182" s="4"/>
      <c r="B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5">
      <c r="A183" s="4"/>
      <c r="B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5">
      <c r="A184" s="4"/>
      <c r="B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5">
      <c r="A185" s="4"/>
      <c r="B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5">
      <c r="A186" s="4"/>
      <c r="B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5">
      <c r="A187" s="4"/>
      <c r="B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5">
      <c r="A188" s="4"/>
      <c r="B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5">
      <c r="A189" s="4"/>
      <c r="B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5">
      <c r="A190" s="4"/>
      <c r="B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5">
      <c r="A191" s="4"/>
      <c r="B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5">
      <c r="A192" s="4"/>
      <c r="B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5">
      <c r="A193" s="4"/>
      <c r="B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5">
      <c r="A194" s="4"/>
      <c r="B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5">
      <c r="A195" s="4"/>
      <c r="B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5">
      <c r="A196" s="4"/>
      <c r="B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5">
      <c r="A197" s="4"/>
      <c r="B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5">
      <c r="A198" s="4"/>
      <c r="B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5">
      <c r="A199" s="4"/>
      <c r="B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5">
      <c r="A200" s="4"/>
      <c r="B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5">
      <c r="A201" s="4"/>
      <c r="B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5">
      <c r="A202" s="4"/>
      <c r="B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5">
      <c r="A203" s="4"/>
      <c r="B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5">
      <c r="A204" s="4"/>
      <c r="B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5">
      <c r="A205" s="4"/>
      <c r="B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5">
      <c r="A206" s="4"/>
      <c r="B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5">
      <c r="A207" s="4"/>
      <c r="B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5">
      <c r="A208" s="4"/>
      <c r="B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5">
      <c r="A209" s="4"/>
      <c r="B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5">
      <c r="A210" s="4"/>
      <c r="B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5">
      <c r="A211" s="4"/>
      <c r="B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5">
      <c r="A212" s="4"/>
      <c r="B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5">
      <c r="A213" s="4"/>
      <c r="B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5">
      <c r="A214" s="4"/>
      <c r="B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5">
      <c r="A215" s="4"/>
      <c r="B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5">
      <c r="A216" s="4"/>
      <c r="B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5">
      <c r="A217" s="4"/>
      <c r="B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5">
      <c r="A218" s="4"/>
      <c r="B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5">
      <c r="A219" s="4"/>
      <c r="B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5">
      <c r="A220" s="4"/>
      <c r="B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5"/>
    <row r="222" spans="1:24" ht="15.75" customHeight="1" x14ac:dyDescent="0.25"/>
    <row r="223" spans="1:24" ht="15.75" customHeight="1" x14ac:dyDescent="0.25"/>
    <row r="224" spans="1: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zoomScale="90" zoomScaleNormal="90" zoomScalePageLayoutView="90" workbookViewId="0">
      <selection activeCell="F61" sqref="F61"/>
    </sheetView>
  </sheetViews>
  <sheetFormatPr defaultColWidth="14.42578125" defaultRowHeight="15" customHeight="1" x14ac:dyDescent="0.25"/>
  <cols>
    <col min="6" max="7" width="22.42578125" customWidth="1"/>
  </cols>
  <sheetData>
    <row r="1" spans="1:7" x14ac:dyDescent="0.25">
      <c r="A1" s="139" t="s">
        <v>5</v>
      </c>
      <c r="B1" s="139"/>
      <c r="C1" s="139" t="s">
        <v>6</v>
      </c>
      <c r="D1" s="190"/>
      <c r="E1" s="81" t="s">
        <v>97</v>
      </c>
      <c r="F1" s="79" t="s">
        <v>98</v>
      </c>
      <c r="G1" s="79"/>
    </row>
    <row r="2" spans="1:7" x14ac:dyDescent="0.25">
      <c r="A2" s="74" t="s">
        <v>68</v>
      </c>
      <c r="B2" s="74" t="s">
        <v>69</v>
      </c>
      <c r="C2" s="74" t="s">
        <v>68</v>
      </c>
      <c r="D2" s="78" t="s">
        <v>69</v>
      </c>
      <c r="E2" s="76">
        <f>CORREL(A3:A68,B3:B68)</f>
        <v>0.83632188762526183</v>
      </c>
      <c r="F2" s="76">
        <f>CORREL(A3:A68,C3:C68)</f>
        <v>0.68019481860575315</v>
      </c>
      <c r="G2" s="80" t="s">
        <v>5</v>
      </c>
    </row>
    <row r="3" spans="1:7" x14ac:dyDescent="0.25">
      <c r="A3" s="142">
        <v>5.3</v>
      </c>
      <c r="B3" s="187">
        <v>4.7</v>
      </c>
      <c r="C3" s="142">
        <v>4.2</v>
      </c>
      <c r="D3" s="191">
        <v>4.5</v>
      </c>
      <c r="E3" s="76">
        <f>CORREL(C3:C68,D3:D68)</f>
        <v>0.83472537562111171</v>
      </c>
      <c r="F3" s="76">
        <f>CORREL(B3:B68,D3:D68)</f>
        <v>0.81311868124801345</v>
      </c>
      <c r="G3" s="77" t="s">
        <v>6</v>
      </c>
    </row>
    <row r="4" spans="1:7" x14ac:dyDescent="0.25">
      <c r="A4" s="131"/>
      <c r="B4" s="131"/>
      <c r="C4" s="131"/>
      <c r="D4" s="131"/>
    </row>
    <row r="5" spans="1:7" x14ac:dyDescent="0.25">
      <c r="A5" s="132"/>
      <c r="B5" s="132"/>
      <c r="C5" s="159"/>
      <c r="D5" s="159"/>
    </row>
    <row r="6" spans="1:7" x14ac:dyDescent="0.25">
      <c r="A6" s="142">
        <v>5.6</v>
      </c>
      <c r="B6" s="142">
        <v>5.6</v>
      </c>
      <c r="C6" s="142">
        <v>6</v>
      </c>
      <c r="D6" s="142">
        <v>5.8</v>
      </c>
    </row>
    <row r="7" spans="1:7" x14ac:dyDescent="0.25">
      <c r="A7" s="131"/>
      <c r="B7" s="131"/>
      <c r="C7" s="131"/>
      <c r="D7" s="131"/>
    </row>
    <row r="8" spans="1:7" x14ac:dyDescent="0.25">
      <c r="A8" s="132"/>
      <c r="B8" s="132"/>
      <c r="C8" s="159"/>
      <c r="D8" s="159"/>
    </row>
    <row r="9" spans="1:7" x14ac:dyDescent="0.25">
      <c r="A9" s="160">
        <v>5.5</v>
      </c>
      <c r="B9" s="181">
        <v>5.5</v>
      </c>
      <c r="C9" s="160">
        <v>5.2</v>
      </c>
      <c r="D9" s="181">
        <v>5</v>
      </c>
    </row>
    <row r="10" spans="1:7" x14ac:dyDescent="0.25">
      <c r="A10" s="131"/>
      <c r="B10" s="131"/>
      <c r="C10" s="131"/>
      <c r="D10" s="131"/>
    </row>
    <row r="11" spans="1:7" x14ac:dyDescent="0.25">
      <c r="A11" s="132"/>
      <c r="B11" s="132"/>
      <c r="C11" s="132"/>
      <c r="D11" s="132"/>
    </row>
    <row r="12" spans="1:7" x14ac:dyDescent="0.25">
      <c r="A12" s="142">
        <v>5.8</v>
      </c>
      <c r="B12" s="133">
        <v>6</v>
      </c>
      <c r="C12" s="133">
        <v>5.9</v>
      </c>
      <c r="D12" s="142">
        <v>5.7</v>
      </c>
    </row>
    <row r="13" spans="1:7" x14ac:dyDescent="0.25">
      <c r="A13" s="131"/>
      <c r="B13" s="131"/>
      <c r="C13" s="131"/>
      <c r="D13" s="131"/>
    </row>
    <row r="14" spans="1:7" x14ac:dyDescent="0.25">
      <c r="A14" s="132"/>
      <c r="B14" s="132"/>
      <c r="C14" s="132"/>
      <c r="D14" s="132"/>
    </row>
    <row r="15" spans="1:7" x14ac:dyDescent="0.25">
      <c r="A15" s="142">
        <v>5.7</v>
      </c>
      <c r="B15" s="142">
        <v>5.3</v>
      </c>
      <c r="C15" s="142">
        <v>4.5</v>
      </c>
      <c r="D15" s="142">
        <v>4.5999999999999996</v>
      </c>
    </row>
    <row r="16" spans="1:7" x14ac:dyDescent="0.25">
      <c r="A16" s="131"/>
      <c r="B16" s="131"/>
      <c r="C16" s="131"/>
      <c r="D16" s="131"/>
    </row>
    <row r="17" spans="1:4" x14ac:dyDescent="0.25">
      <c r="A17" s="132"/>
      <c r="B17" s="132"/>
      <c r="C17" s="132"/>
      <c r="D17" s="132"/>
    </row>
    <row r="18" spans="1:4" x14ac:dyDescent="0.25">
      <c r="A18" s="133">
        <v>5.6</v>
      </c>
      <c r="B18" s="133">
        <v>5.5</v>
      </c>
      <c r="C18" s="142">
        <v>5.8</v>
      </c>
      <c r="D18" s="142">
        <v>6.4</v>
      </c>
    </row>
    <row r="19" spans="1:4" x14ac:dyDescent="0.25">
      <c r="A19" s="131"/>
      <c r="B19" s="131"/>
      <c r="C19" s="131"/>
      <c r="D19" s="131"/>
    </row>
    <row r="20" spans="1:4" x14ac:dyDescent="0.25">
      <c r="A20" s="132"/>
      <c r="B20" s="132"/>
      <c r="C20" s="132"/>
      <c r="D20" s="132"/>
    </row>
    <row r="21" spans="1:4" ht="15.75" customHeight="1" x14ac:dyDescent="0.25">
      <c r="A21" s="142">
        <v>4.2</v>
      </c>
      <c r="B21" s="142">
        <v>4</v>
      </c>
      <c r="C21" s="142">
        <v>4.8</v>
      </c>
      <c r="D21" s="133">
        <v>4.5</v>
      </c>
    </row>
    <row r="22" spans="1:4" ht="15.75" customHeight="1" x14ac:dyDescent="0.25">
      <c r="A22" s="131"/>
      <c r="B22" s="131"/>
      <c r="C22" s="131"/>
      <c r="D22" s="131"/>
    </row>
    <row r="23" spans="1:4" ht="15.75" customHeight="1" x14ac:dyDescent="0.25">
      <c r="A23" s="132"/>
      <c r="B23" s="132"/>
      <c r="C23" s="132"/>
      <c r="D23" s="132"/>
    </row>
    <row r="24" spans="1:4" ht="15.75" customHeight="1" x14ac:dyDescent="0.25">
      <c r="A24" s="142">
        <v>6.6</v>
      </c>
      <c r="B24" s="142">
        <v>6.2</v>
      </c>
      <c r="C24" s="142">
        <v>5.9</v>
      </c>
      <c r="D24" s="142">
        <v>6</v>
      </c>
    </row>
    <row r="25" spans="1:4" ht="15.75" customHeight="1" x14ac:dyDescent="0.25">
      <c r="A25" s="131"/>
      <c r="B25" s="131"/>
      <c r="C25" s="131"/>
      <c r="D25" s="131"/>
    </row>
    <row r="26" spans="1:4" ht="15.75" customHeight="1" x14ac:dyDescent="0.25">
      <c r="A26" s="132"/>
      <c r="B26" s="132"/>
      <c r="C26" s="132"/>
      <c r="D26" s="132"/>
    </row>
    <row r="27" spans="1:4" ht="15.75" customHeight="1" x14ac:dyDescent="0.25">
      <c r="A27" s="142">
        <v>5.4</v>
      </c>
      <c r="B27" s="142">
        <v>5.8</v>
      </c>
      <c r="C27" s="142">
        <v>5.8</v>
      </c>
      <c r="D27" s="142">
        <v>6.5</v>
      </c>
    </row>
    <row r="28" spans="1:4" ht="15.75" customHeight="1" x14ac:dyDescent="0.25">
      <c r="A28" s="131"/>
      <c r="B28" s="131"/>
      <c r="C28" s="131"/>
      <c r="D28" s="131"/>
    </row>
    <row r="29" spans="1:4" ht="15.75" customHeight="1" x14ac:dyDescent="0.25">
      <c r="A29" s="132"/>
      <c r="B29" s="132"/>
      <c r="C29" s="132"/>
      <c r="D29" s="132"/>
    </row>
    <row r="30" spans="1:4" ht="15.75" customHeight="1" x14ac:dyDescent="0.25">
      <c r="A30" s="142">
        <v>6.8</v>
      </c>
      <c r="B30" s="133">
        <v>5.2</v>
      </c>
      <c r="C30" s="142">
        <v>6.4</v>
      </c>
      <c r="D30" s="142">
        <v>5.5</v>
      </c>
    </row>
    <row r="31" spans="1:4" ht="15.75" customHeight="1" x14ac:dyDescent="0.25">
      <c r="A31" s="131"/>
      <c r="B31" s="131"/>
      <c r="C31" s="131"/>
      <c r="D31" s="131"/>
    </row>
    <row r="32" spans="1:4" ht="15.75" customHeight="1" x14ac:dyDescent="0.25">
      <c r="A32" s="132"/>
      <c r="B32" s="132"/>
      <c r="C32" s="132"/>
      <c r="D32" s="132"/>
    </row>
    <row r="33" spans="1:4" ht="15.75" customHeight="1" x14ac:dyDescent="0.25">
      <c r="A33" s="142">
        <v>6.4</v>
      </c>
      <c r="B33" s="142">
        <v>6</v>
      </c>
      <c r="C33" s="142">
        <v>5.9</v>
      </c>
      <c r="D33" s="142">
        <v>6.5</v>
      </c>
    </row>
    <row r="34" spans="1:4" ht="15.75" customHeight="1" x14ac:dyDescent="0.25">
      <c r="A34" s="131"/>
      <c r="B34" s="131"/>
      <c r="C34" s="131"/>
      <c r="D34" s="131"/>
    </row>
    <row r="35" spans="1:4" ht="15.75" customHeight="1" x14ac:dyDescent="0.25">
      <c r="A35" s="132"/>
      <c r="B35" s="132"/>
      <c r="C35" s="132"/>
      <c r="D35" s="132"/>
    </row>
    <row r="36" spans="1:4" ht="15.75" customHeight="1" x14ac:dyDescent="0.25">
      <c r="A36" s="134">
        <v>4.0999999999999996</v>
      </c>
      <c r="B36" s="134">
        <v>4.5</v>
      </c>
      <c r="C36" s="138">
        <v>4.5</v>
      </c>
      <c r="D36" s="138">
        <v>4.5999999999999996</v>
      </c>
    </row>
    <row r="37" spans="1:4" ht="15.75" customHeight="1" x14ac:dyDescent="0.25">
      <c r="A37" s="135"/>
      <c r="B37" s="135"/>
      <c r="C37" s="135"/>
      <c r="D37" s="135"/>
    </row>
    <row r="38" spans="1:4" ht="15.75" customHeight="1" x14ac:dyDescent="0.25">
      <c r="A38" s="136"/>
      <c r="B38" s="136"/>
      <c r="C38" s="136"/>
      <c r="D38" s="136"/>
    </row>
    <row r="39" spans="1:4" ht="15.75" customHeight="1" x14ac:dyDescent="0.25">
      <c r="A39" s="138">
        <v>4.4000000000000004</v>
      </c>
      <c r="B39" s="138">
        <v>4.5</v>
      </c>
      <c r="C39" s="138">
        <v>3.8</v>
      </c>
      <c r="D39" s="138">
        <v>4.4000000000000004</v>
      </c>
    </row>
    <row r="40" spans="1:4" ht="15.75" customHeight="1" x14ac:dyDescent="0.25">
      <c r="A40" s="135"/>
      <c r="B40" s="135"/>
      <c r="C40" s="135"/>
      <c r="D40" s="135"/>
    </row>
    <row r="41" spans="1:4" ht="15.75" customHeight="1" x14ac:dyDescent="0.25">
      <c r="A41" s="136"/>
      <c r="B41" s="136"/>
      <c r="C41" s="136"/>
      <c r="D41" s="136"/>
    </row>
    <row r="42" spans="1:4" ht="15.75" customHeight="1" x14ac:dyDescent="0.25">
      <c r="A42" s="133">
        <v>5.5</v>
      </c>
      <c r="B42" s="133">
        <v>5.5</v>
      </c>
      <c r="C42" s="142">
        <v>5.6</v>
      </c>
      <c r="D42" s="142">
        <v>5.5</v>
      </c>
    </row>
    <row r="43" spans="1:4" ht="15.75" customHeight="1" x14ac:dyDescent="0.25">
      <c r="A43" s="131"/>
      <c r="B43" s="131"/>
      <c r="C43" s="131"/>
      <c r="D43" s="131"/>
    </row>
    <row r="44" spans="1:4" ht="15.75" customHeight="1" x14ac:dyDescent="0.25">
      <c r="A44" s="132"/>
      <c r="B44" s="132"/>
      <c r="C44" s="132"/>
      <c r="D44" s="132"/>
    </row>
    <row r="45" spans="1:4" ht="15.75" customHeight="1" x14ac:dyDescent="0.25">
      <c r="A45" s="142">
        <v>4.3</v>
      </c>
      <c r="B45" s="142">
        <v>3.8</v>
      </c>
      <c r="C45" s="142">
        <v>4</v>
      </c>
      <c r="D45" s="142">
        <v>4</v>
      </c>
    </row>
    <row r="46" spans="1:4" ht="15.75" customHeight="1" x14ac:dyDescent="0.25">
      <c r="A46" s="131"/>
      <c r="B46" s="131"/>
      <c r="C46" s="131"/>
      <c r="D46" s="131"/>
    </row>
    <row r="47" spans="1:4" ht="15.75" customHeight="1" x14ac:dyDescent="0.25">
      <c r="A47" s="132"/>
      <c r="B47" s="132"/>
      <c r="C47" s="132"/>
      <c r="D47" s="132"/>
    </row>
    <row r="48" spans="1:4" ht="15.75" customHeight="1" x14ac:dyDescent="0.25">
      <c r="A48" s="142">
        <v>5.0999999999999996</v>
      </c>
      <c r="B48" s="142">
        <v>5.2</v>
      </c>
      <c r="C48" s="133">
        <v>5.4</v>
      </c>
      <c r="D48" s="133">
        <v>4.3</v>
      </c>
    </row>
    <row r="49" spans="1:4" ht="15.75" customHeight="1" x14ac:dyDescent="0.25">
      <c r="A49" s="131"/>
      <c r="B49" s="131"/>
      <c r="C49" s="131"/>
      <c r="D49" s="131"/>
    </row>
    <row r="50" spans="1:4" ht="15.75" customHeight="1" x14ac:dyDescent="0.25">
      <c r="A50" s="132"/>
      <c r="B50" s="132"/>
      <c r="C50" s="132"/>
      <c r="D50" s="132"/>
    </row>
    <row r="51" spans="1:4" ht="15.75" customHeight="1" x14ac:dyDescent="0.25">
      <c r="A51" s="142">
        <v>5.5</v>
      </c>
      <c r="B51" s="133">
        <v>5.5</v>
      </c>
      <c r="C51" s="142">
        <v>5.7</v>
      </c>
      <c r="D51" s="142">
        <v>6</v>
      </c>
    </row>
    <row r="52" spans="1:4" ht="15.75" customHeight="1" x14ac:dyDescent="0.25">
      <c r="A52" s="131"/>
      <c r="B52" s="131"/>
      <c r="C52" s="131"/>
      <c r="D52" s="131"/>
    </row>
    <row r="53" spans="1:4" ht="15.75" customHeight="1" x14ac:dyDescent="0.25">
      <c r="A53" s="132"/>
      <c r="B53" s="132"/>
      <c r="C53" s="132"/>
      <c r="D53" s="132"/>
    </row>
    <row r="54" spans="1:4" ht="15.75" customHeight="1" x14ac:dyDescent="0.25">
      <c r="A54" s="142">
        <v>5.5</v>
      </c>
      <c r="B54" s="142">
        <v>5.5</v>
      </c>
      <c r="C54" s="142">
        <v>4.5999999999999996</v>
      </c>
      <c r="D54" s="142">
        <v>5.2</v>
      </c>
    </row>
    <row r="55" spans="1:4" ht="15.75" customHeight="1" x14ac:dyDescent="0.25">
      <c r="A55" s="131"/>
      <c r="B55" s="131"/>
      <c r="C55" s="131"/>
      <c r="D55" s="131"/>
    </row>
    <row r="56" spans="1:4" ht="15.75" customHeight="1" x14ac:dyDescent="0.25">
      <c r="A56" s="132"/>
      <c r="B56" s="132"/>
      <c r="C56" s="132"/>
      <c r="D56" s="132"/>
    </row>
    <row r="57" spans="1:4" ht="15.75" customHeight="1" x14ac:dyDescent="0.25">
      <c r="A57" s="142">
        <v>6.8</v>
      </c>
      <c r="B57" s="142">
        <v>6.7</v>
      </c>
      <c r="C57" s="142">
        <v>6.6</v>
      </c>
      <c r="D57" s="142">
        <v>6.7</v>
      </c>
    </row>
    <row r="58" spans="1:4" ht="15.75" customHeight="1" x14ac:dyDescent="0.25">
      <c r="A58" s="131"/>
      <c r="B58" s="131"/>
      <c r="C58" s="131"/>
      <c r="D58" s="131"/>
    </row>
    <row r="59" spans="1:4" ht="15.75" customHeight="1" x14ac:dyDescent="0.25">
      <c r="A59" s="132"/>
      <c r="B59" s="132"/>
      <c r="C59" s="132"/>
      <c r="D59" s="132"/>
    </row>
    <row r="60" spans="1:4" ht="15.75" customHeight="1" x14ac:dyDescent="0.25">
      <c r="A60" s="142">
        <v>5.5</v>
      </c>
      <c r="B60" s="142">
        <v>5</v>
      </c>
      <c r="C60" s="142">
        <v>5.0999999999999996</v>
      </c>
      <c r="D60" s="142">
        <v>4.7</v>
      </c>
    </row>
    <row r="61" spans="1:4" ht="15.75" customHeight="1" x14ac:dyDescent="0.25">
      <c r="A61" s="131"/>
      <c r="B61" s="131"/>
      <c r="C61" s="131"/>
      <c r="D61" s="131"/>
    </row>
    <row r="62" spans="1:4" ht="15.75" customHeight="1" x14ac:dyDescent="0.25">
      <c r="A62" s="132"/>
      <c r="B62" s="132"/>
      <c r="C62" s="132"/>
      <c r="D62" s="132"/>
    </row>
    <row r="63" spans="1:4" ht="15.75" customHeight="1" x14ac:dyDescent="0.25">
      <c r="A63" s="142">
        <v>4.5</v>
      </c>
      <c r="B63" s="142">
        <v>4.5</v>
      </c>
      <c r="C63" s="142">
        <v>5.4</v>
      </c>
      <c r="D63" s="142">
        <v>5</v>
      </c>
    </row>
    <row r="64" spans="1:4" ht="15.75" customHeight="1" x14ac:dyDescent="0.25">
      <c r="A64" s="131"/>
      <c r="B64" s="131"/>
      <c r="C64" s="131"/>
      <c r="D64" s="131"/>
    </row>
    <row r="65" spans="1:4" ht="15.75" customHeight="1" x14ac:dyDescent="0.25">
      <c r="A65" s="132"/>
      <c r="B65" s="132"/>
      <c r="C65" s="132"/>
      <c r="D65" s="132"/>
    </row>
    <row r="66" spans="1:4" ht="15.75" customHeight="1" x14ac:dyDescent="0.25">
      <c r="A66" s="142">
        <v>5.8</v>
      </c>
      <c r="B66" s="142">
        <v>5.0999999999999996</v>
      </c>
      <c r="C66" s="142">
        <v>4.2</v>
      </c>
      <c r="D66" s="142">
        <v>4.3</v>
      </c>
    </row>
    <row r="67" spans="1:4" ht="15.75" customHeight="1" x14ac:dyDescent="0.25">
      <c r="A67" s="131"/>
      <c r="B67" s="131"/>
      <c r="C67" s="131"/>
      <c r="D67" s="131"/>
    </row>
    <row r="68" spans="1:4" ht="15.75" customHeight="1" x14ac:dyDescent="0.25">
      <c r="A68" s="132"/>
      <c r="B68" s="132"/>
      <c r="C68" s="132"/>
      <c r="D68" s="189"/>
    </row>
    <row r="69" spans="1:4" ht="15.75" customHeight="1" x14ac:dyDescent="0.25"/>
    <row r="70" spans="1:4" ht="15.75" customHeight="1" x14ac:dyDescent="0.25"/>
    <row r="71" spans="1:4" ht="15.75" customHeight="1" x14ac:dyDescent="0.25"/>
    <row r="72" spans="1:4" ht="15.75" customHeight="1" x14ac:dyDescent="0.25"/>
    <row r="73" spans="1:4" ht="15.75" customHeight="1" x14ac:dyDescent="0.25"/>
    <row r="74" spans="1:4" ht="15.75" customHeight="1" x14ac:dyDescent="0.25"/>
    <row r="75" spans="1:4" ht="15.75" customHeight="1" x14ac:dyDescent="0.25"/>
    <row r="76" spans="1:4" ht="15.75" customHeight="1" x14ac:dyDescent="0.25"/>
    <row r="77" spans="1:4" ht="15.75" customHeight="1" x14ac:dyDescent="0.25"/>
    <row r="78" spans="1:4" ht="15.75" customHeight="1" x14ac:dyDescent="0.25"/>
    <row r="79" spans="1:4" ht="15.75" customHeight="1" x14ac:dyDescent="0.25"/>
    <row r="80" spans="1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spans="6:7" ht="15.75" customHeight="1" x14ac:dyDescent="0.25"/>
    <row r="130" spans="6:7" ht="15.75" customHeight="1" x14ac:dyDescent="0.25"/>
    <row r="131" spans="6:7" ht="15.75" customHeight="1" x14ac:dyDescent="0.25"/>
    <row r="132" spans="6:7" ht="15.75" customHeight="1" x14ac:dyDescent="0.25"/>
    <row r="133" spans="6:7" ht="15.75" customHeight="1" x14ac:dyDescent="0.25"/>
    <row r="134" spans="6:7" ht="15.75" customHeight="1" x14ac:dyDescent="0.25">
      <c r="F134" s="4"/>
      <c r="G134" s="4"/>
    </row>
    <row r="135" spans="6:7" ht="15.75" customHeight="1" x14ac:dyDescent="0.25">
      <c r="F135" s="4"/>
      <c r="G135" s="4"/>
    </row>
    <row r="136" spans="6:7" ht="15.75" customHeight="1" x14ac:dyDescent="0.25">
      <c r="F136" s="4"/>
      <c r="G136" s="4"/>
    </row>
    <row r="137" spans="6:7" ht="15.75" customHeight="1" x14ac:dyDescent="0.25">
      <c r="F137" s="4"/>
      <c r="G137" s="4"/>
    </row>
    <row r="138" spans="6:7" ht="15.75" customHeight="1" x14ac:dyDescent="0.25">
      <c r="F138" s="4"/>
      <c r="G138" s="4"/>
    </row>
    <row r="139" spans="6:7" ht="15.75" customHeight="1" x14ac:dyDescent="0.25">
      <c r="F139" s="4"/>
      <c r="G139" s="4"/>
    </row>
    <row r="140" spans="6:7" ht="15.75" customHeight="1" x14ac:dyDescent="0.25">
      <c r="F140" s="4"/>
      <c r="G140" s="4"/>
    </row>
    <row r="141" spans="6:7" ht="15.75" customHeight="1" x14ac:dyDescent="0.25">
      <c r="F141" s="4"/>
      <c r="G141" s="4"/>
    </row>
    <row r="142" spans="6:7" ht="15.75" customHeight="1" x14ac:dyDescent="0.25">
      <c r="F142" s="4"/>
      <c r="G142" s="4"/>
    </row>
    <row r="143" spans="6:7" ht="15.75" customHeight="1" x14ac:dyDescent="0.25">
      <c r="F143" s="4"/>
      <c r="G143" s="4"/>
    </row>
    <row r="144" spans="6:7" ht="15.75" customHeight="1" x14ac:dyDescent="0.25">
      <c r="F144" s="4"/>
      <c r="G144" s="4"/>
    </row>
    <row r="145" spans="6:7" ht="15.75" customHeight="1" x14ac:dyDescent="0.25">
      <c r="F145" s="4"/>
      <c r="G145" s="4"/>
    </row>
    <row r="146" spans="6:7" ht="15.75" customHeight="1" x14ac:dyDescent="0.25">
      <c r="F146" s="4"/>
      <c r="G146" s="4"/>
    </row>
    <row r="147" spans="6:7" ht="15.75" customHeight="1" x14ac:dyDescent="0.25">
      <c r="F147" s="4"/>
      <c r="G147" s="4"/>
    </row>
    <row r="148" spans="6:7" ht="15.75" customHeight="1" x14ac:dyDescent="0.25">
      <c r="F148" s="4"/>
      <c r="G148" s="4"/>
    </row>
    <row r="149" spans="6:7" ht="15.75" customHeight="1" x14ac:dyDescent="0.25">
      <c r="F149" s="4"/>
      <c r="G149" s="4"/>
    </row>
    <row r="150" spans="6:7" ht="15.75" customHeight="1" x14ac:dyDescent="0.25">
      <c r="F150" s="4"/>
      <c r="G150" s="4"/>
    </row>
    <row r="151" spans="6:7" ht="15.75" customHeight="1" x14ac:dyDescent="0.25">
      <c r="F151" s="4"/>
      <c r="G151" s="4"/>
    </row>
    <row r="152" spans="6:7" ht="15.75" customHeight="1" x14ac:dyDescent="0.25">
      <c r="F152" s="4"/>
      <c r="G152" s="4"/>
    </row>
    <row r="153" spans="6:7" ht="15.75" customHeight="1" x14ac:dyDescent="0.25">
      <c r="F153" s="4"/>
      <c r="G153" s="4"/>
    </row>
    <row r="154" spans="6:7" ht="15.75" customHeight="1" x14ac:dyDescent="0.25">
      <c r="F154" s="4"/>
      <c r="G154" s="4"/>
    </row>
    <row r="155" spans="6:7" ht="15.75" customHeight="1" x14ac:dyDescent="0.25">
      <c r="F155" s="4"/>
      <c r="G155" s="4"/>
    </row>
    <row r="156" spans="6:7" ht="15.75" customHeight="1" x14ac:dyDescent="0.25">
      <c r="F156" s="4"/>
      <c r="G156" s="4"/>
    </row>
    <row r="157" spans="6:7" ht="15.75" customHeight="1" x14ac:dyDescent="0.25">
      <c r="F157" s="4"/>
      <c r="G157" s="4"/>
    </row>
    <row r="158" spans="6:7" ht="15.75" customHeight="1" x14ac:dyDescent="0.25">
      <c r="F158" s="4"/>
      <c r="G158" s="4"/>
    </row>
    <row r="159" spans="6:7" ht="15.75" customHeight="1" x14ac:dyDescent="0.25">
      <c r="F159" s="4"/>
      <c r="G159" s="4"/>
    </row>
    <row r="160" spans="6:7" ht="15.75" customHeight="1" x14ac:dyDescent="0.25">
      <c r="F160" s="4"/>
      <c r="G160" s="4"/>
    </row>
    <row r="161" spans="6:7" ht="15.75" customHeight="1" x14ac:dyDescent="0.25">
      <c r="F161" s="4"/>
      <c r="G161" s="4"/>
    </row>
    <row r="162" spans="6:7" ht="15.75" customHeight="1" x14ac:dyDescent="0.25">
      <c r="F162" s="4"/>
      <c r="G162" s="4"/>
    </row>
    <row r="163" spans="6:7" ht="15.75" customHeight="1" x14ac:dyDescent="0.25">
      <c r="F163" s="4"/>
      <c r="G163" s="4"/>
    </row>
    <row r="164" spans="6:7" ht="15.75" customHeight="1" x14ac:dyDescent="0.25">
      <c r="F164" s="4"/>
      <c r="G164" s="4"/>
    </row>
    <row r="165" spans="6:7" ht="15.75" customHeight="1" x14ac:dyDescent="0.25">
      <c r="F165" s="4"/>
      <c r="G165" s="4"/>
    </row>
    <row r="166" spans="6:7" ht="15.75" customHeight="1" x14ac:dyDescent="0.25">
      <c r="F166" s="4"/>
      <c r="G166" s="4"/>
    </row>
    <row r="167" spans="6:7" ht="15.75" customHeight="1" x14ac:dyDescent="0.25">
      <c r="F167" s="4"/>
      <c r="G167" s="4"/>
    </row>
    <row r="168" spans="6:7" ht="15.75" customHeight="1" x14ac:dyDescent="0.25">
      <c r="F168" s="4"/>
      <c r="G168" s="4"/>
    </row>
    <row r="169" spans="6:7" ht="15.75" customHeight="1" x14ac:dyDescent="0.25">
      <c r="F169" s="4"/>
      <c r="G169" s="4"/>
    </row>
    <row r="170" spans="6:7" ht="15.75" customHeight="1" x14ac:dyDescent="0.25">
      <c r="F170" s="4"/>
      <c r="G170" s="4"/>
    </row>
    <row r="171" spans="6:7" ht="15.75" customHeight="1" x14ac:dyDescent="0.25">
      <c r="F171" s="4"/>
      <c r="G171" s="4"/>
    </row>
    <row r="172" spans="6:7" ht="15.75" customHeight="1" x14ac:dyDescent="0.25">
      <c r="F172" s="4"/>
      <c r="G172" s="4"/>
    </row>
    <row r="173" spans="6:7" ht="15.75" customHeight="1" x14ac:dyDescent="0.25">
      <c r="F173" s="4"/>
      <c r="G173" s="4"/>
    </row>
    <row r="174" spans="6:7" ht="15.75" customHeight="1" x14ac:dyDescent="0.25">
      <c r="F174" s="4"/>
      <c r="G174" s="4"/>
    </row>
    <row r="175" spans="6:7" ht="15.75" customHeight="1" x14ac:dyDescent="0.25">
      <c r="F175" s="4"/>
      <c r="G175" s="4"/>
    </row>
    <row r="176" spans="6:7" ht="15.75" customHeight="1" x14ac:dyDescent="0.25">
      <c r="F176" s="4"/>
      <c r="G176" s="4"/>
    </row>
    <row r="177" spans="6:7" ht="15.75" customHeight="1" x14ac:dyDescent="0.25">
      <c r="F177" s="4"/>
      <c r="G177" s="4"/>
    </row>
    <row r="178" spans="6:7" ht="15.75" customHeight="1" x14ac:dyDescent="0.25">
      <c r="F178" s="4"/>
      <c r="G178" s="4"/>
    </row>
    <row r="179" spans="6:7" ht="15.75" customHeight="1" x14ac:dyDescent="0.25">
      <c r="F179" s="4"/>
      <c r="G179" s="4"/>
    </row>
    <row r="180" spans="6:7" ht="15.75" customHeight="1" x14ac:dyDescent="0.25">
      <c r="F180" s="4"/>
      <c r="G180" s="4"/>
    </row>
    <row r="181" spans="6:7" ht="15.75" customHeight="1" x14ac:dyDescent="0.25">
      <c r="F181" s="4"/>
      <c r="G181" s="4"/>
    </row>
    <row r="182" spans="6:7" ht="15.75" customHeight="1" x14ac:dyDescent="0.25">
      <c r="F182" s="4"/>
      <c r="G182" s="4"/>
    </row>
    <row r="183" spans="6:7" ht="15.75" customHeight="1" x14ac:dyDescent="0.25">
      <c r="F183" s="4"/>
      <c r="G183" s="4"/>
    </row>
    <row r="184" spans="6:7" ht="15.75" customHeight="1" x14ac:dyDescent="0.25">
      <c r="F184" s="4"/>
      <c r="G184" s="4"/>
    </row>
    <row r="185" spans="6:7" ht="15.75" customHeight="1" x14ac:dyDescent="0.25">
      <c r="F185" s="4"/>
      <c r="G185" s="4"/>
    </row>
    <row r="186" spans="6:7" ht="15.75" customHeight="1" x14ac:dyDescent="0.25">
      <c r="F186" s="4"/>
      <c r="G186" s="4"/>
    </row>
    <row r="187" spans="6:7" ht="15.75" customHeight="1" x14ac:dyDescent="0.25">
      <c r="F187" s="4"/>
      <c r="G187" s="4"/>
    </row>
    <row r="188" spans="6:7" ht="15.75" customHeight="1" x14ac:dyDescent="0.25">
      <c r="F188" s="4"/>
      <c r="G188" s="4"/>
    </row>
    <row r="189" spans="6:7" ht="15.75" customHeight="1" x14ac:dyDescent="0.25">
      <c r="F189" s="4"/>
      <c r="G189" s="4"/>
    </row>
    <row r="190" spans="6:7" ht="15.75" customHeight="1" x14ac:dyDescent="0.25">
      <c r="F190" s="4"/>
      <c r="G190" s="4"/>
    </row>
    <row r="191" spans="6:7" ht="15.75" customHeight="1" x14ac:dyDescent="0.25">
      <c r="F191" s="4"/>
      <c r="G191" s="4"/>
    </row>
    <row r="192" spans="6:7" ht="15.75" customHeight="1" x14ac:dyDescent="0.25">
      <c r="F192" s="4"/>
      <c r="G192" s="4"/>
    </row>
    <row r="193" spans="6:7" ht="15.75" customHeight="1" x14ac:dyDescent="0.25">
      <c r="F193" s="4"/>
      <c r="G193" s="4"/>
    </row>
    <row r="194" spans="6:7" ht="15.75" customHeight="1" x14ac:dyDescent="0.25">
      <c r="F194" s="4"/>
      <c r="G194" s="4"/>
    </row>
    <row r="195" spans="6:7" ht="15.75" customHeight="1" x14ac:dyDescent="0.25">
      <c r="F195" s="4"/>
      <c r="G195" s="4"/>
    </row>
    <row r="196" spans="6:7" ht="15.75" customHeight="1" x14ac:dyDescent="0.25">
      <c r="F196" s="4"/>
      <c r="G196" s="4"/>
    </row>
    <row r="197" spans="6:7" ht="15.75" customHeight="1" x14ac:dyDescent="0.25">
      <c r="F197" s="4"/>
      <c r="G197" s="4"/>
    </row>
    <row r="198" spans="6:7" ht="15.75" customHeight="1" x14ac:dyDescent="0.25">
      <c r="F198" s="4"/>
      <c r="G198" s="4"/>
    </row>
    <row r="199" spans="6:7" ht="15.75" customHeight="1" x14ac:dyDescent="0.25">
      <c r="F199" s="4"/>
      <c r="G199" s="4"/>
    </row>
    <row r="200" spans="6:7" ht="15.75" customHeight="1" x14ac:dyDescent="0.25">
      <c r="F200" s="4"/>
      <c r="G200" s="4"/>
    </row>
    <row r="201" spans="6:7" ht="15.75" customHeight="1" x14ac:dyDescent="0.25">
      <c r="F201" s="4"/>
      <c r="G201" s="4"/>
    </row>
    <row r="202" spans="6:7" ht="15.75" customHeight="1" x14ac:dyDescent="0.25">
      <c r="F202" s="4"/>
      <c r="G202" s="4"/>
    </row>
    <row r="203" spans="6:7" ht="15.75" customHeight="1" x14ac:dyDescent="0.25">
      <c r="F203" s="4"/>
      <c r="G203" s="4"/>
    </row>
    <row r="204" spans="6:7" ht="15.75" customHeight="1" x14ac:dyDescent="0.25">
      <c r="F204" s="4"/>
      <c r="G204" s="4"/>
    </row>
    <row r="205" spans="6:7" ht="15.75" customHeight="1" x14ac:dyDescent="0.25">
      <c r="F205" s="4"/>
      <c r="G205" s="4"/>
    </row>
    <row r="206" spans="6:7" ht="15.75" customHeight="1" x14ac:dyDescent="0.25">
      <c r="F206" s="4"/>
      <c r="G206" s="4"/>
    </row>
    <row r="207" spans="6:7" ht="15.75" customHeight="1" x14ac:dyDescent="0.25">
      <c r="F207" s="4"/>
      <c r="G207" s="4"/>
    </row>
    <row r="208" spans="6:7" ht="15.75" customHeight="1" x14ac:dyDescent="0.25">
      <c r="F208" s="4"/>
      <c r="G208" s="4"/>
    </row>
    <row r="209" spans="6:7" ht="15.75" customHeight="1" x14ac:dyDescent="0.25">
      <c r="F209" s="4"/>
      <c r="G209" s="4"/>
    </row>
    <row r="210" spans="6:7" ht="15.75" customHeight="1" x14ac:dyDescent="0.25">
      <c r="F210" s="4"/>
      <c r="G210" s="4"/>
    </row>
    <row r="211" spans="6:7" ht="15.75" customHeight="1" x14ac:dyDescent="0.25">
      <c r="F211" s="4"/>
      <c r="G211" s="4"/>
    </row>
    <row r="212" spans="6:7" ht="15.75" customHeight="1" x14ac:dyDescent="0.25">
      <c r="F212" s="4"/>
      <c r="G212" s="4"/>
    </row>
    <row r="213" spans="6:7" ht="15.75" customHeight="1" x14ac:dyDescent="0.25">
      <c r="F213" s="4"/>
      <c r="G213" s="4"/>
    </row>
    <row r="214" spans="6:7" ht="15.75" customHeight="1" x14ac:dyDescent="0.25">
      <c r="F214" s="4"/>
      <c r="G214" s="4"/>
    </row>
    <row r="215" spans="6:7" ht="15.75" customHeight="1" x14ac:dyDescent="0.25">
      <c r="F215" s="4"/>
      <c r="G215" s="4"/>
    </row>
    <row r="216" spans="6:7" ht="15.75" customHeight="1" x14ac:dyDescent="0.25">
      <c r="F216" s="4"/>
      <c r="G216" s="4"/>
    </row>
    <row r="217" spans="6:7" ht="15.75" customHeight="1" x14ac:dyDescent="0.25">
      <c r="F217" s="4"/>
      <c r="G217" s="4"/>
    </row>
    <row r="218" spans="6:7" ht="15.75" customHeight="1" x14ac:dyDescent="0.25">
      <c r="F218" s="4"/>
      <c r="G218" s="4"/>
    </row>
    <row r="219" spans="6:7" ht="15.75" customHeight="1" x14ac:dyDescent="0.25">
      <c r="F219" s="4"/>
      <c r="G219" s="4"/>
    </row>
    <row r="220" spans="6:7" ht="15.75" customHeight="1" x14ac:dyDescent="0.25">
      <c r="F220" s="4"/>
      <c r="G220" s="4"/>
    </row>
    <row r="221" spans="6:7" ht="15.75" customHeight="1" x14ac:dyDescent="0.25">
      <c r="F221" s="4"/>
      <c r="G221" s="4"/>
    </row>
    <row r="222" spans="6:7" ht="15.75" customHeight="1" x14ac:dyDescent="0.25">
      <c r="F222" s="4"/>
      <c r="G222" s="4"/>
    </row>
    <row r="223" spans="6:7" ht="15.75" customHeight="1" x14ac:dyDescent="0.25">
      <c r="F223" s="4"/>
      <c r="G223" s="4"/>
    </row>
    <row r="224" spans="6:7" ht="15.75" customHeight="1" x14ac:dyDescent="0.25">
      <c r="F224" s="4"/>
      <c r="G224" s="4"/>
    </row>
    <row r="225" spans="6:7" ht="15.75" customHeight="1" x14ac:dyDescent="0.25">
      <c r="F225" s="4"/>
      <c r="G225" s="4"/>
    </row>
    <row r="226" spans="6:7" ht="15.75" customHeight="1" x14ac:dyDescent="0.25">
      <c r="F226" s="4"/>
      <c r="G226" s="4"/>
    </row>
    <row r="227" spans="6:7" ht="15.75" customHeight="1" x14ac:dyDescent="0.25">
      <c r="F227" s="4"/>
      <c r="G227" s="4"/>
    </row>
    <row r="228" spans="6:7" ht="15.75" customHeight="1" x14ac:dyDescent="0.25">
      <c r="F228" s="4"/>
      <c r="G228" s="4"/>
    </row>
    <row r="229" spans="6:7" ht="15.75" customHeight="1" x14ac:dyDescent="0.25">
      <c r="F229" s="4"/>
      <c r="G229" s="4"/>
    </row>
    <row r="230" spans="6:7" ht="15.75" customHeight="1" x14ac:dyDescent="0.25">
      <c r="F230" s="4"/>
      <c r="G230" s="4"/>
    </row>
    <row r="231" spans="6:7" ht="15.75" customHeight="1" x14ac:dyDescent="0.25">
      <c r="F231" s="4"/>
      <c r="G231" s="4"/>
    </row>
    <row r="232" spans="6:7" ht="15.75" customHeight="1" x14ac:dyDescent="0.25">
      <c r="F232" s="4"/>
      <c r="G232" s="4"/>
    </row>
    <row r="233" spans="6:7" ht="15.75" customHeight="1" x14ac:dyDescent="0.25">
      <c r="F233" s="4"/>
      <c r="G233" s="4"/>
    </row>
    <row r="234" spans="6:7" ht="15.75" customHeight="1" x14ac:dyDescent="0.25">
      <c r="F234" s="4"/>
      <c r="G234" s="4"/>
    </row>
    <row r="235" spans="6:7" ht="15.75" customHeight="1" x14ac:dyDescent="0.25">
      <c r="F235" s="4"/>
      <c r="G235" s="4"/>
    </row>
    <row r="236" spans="6:7" ht="15.75" customHeight="1" x14ac:dyDescent="0.25">
      <c r="F236" s="4"/>
      <c r="G236" s="4"/>
    </row>
    <row r="237" spans="6:7" ht="15.75" customHeight="1" x14ac:dyDescent="0.25">
      <c r="F237" s="4"/>
      <c r="G237" s="4"/>
    </row>
    <row r="238" spans="6:7" ht="15.75" customHeight="1" x14ac:dyDescent="0.25">
      <c r="F238" s="4"/>
      <c r="G238" s="4"/>
    </row>
    <row r="239" spans="6:7" ht="15.75" customHeight="1" x14ac:dyDescent="0.25">
      <c r="F239" s="4"/>
      <c r="G239" s="4"/>
    </row>
    <row r="240" spans="6:7" ht="15.75" customHeight="1" x14ac:dyDescent="0.25">
      <c r="F240" s="4"/>
      <c r="G240" s="4"/>
    </row>
    <row r="241" spans="6:7" ht="15.75" customHeight="1" x14ac:dyDescent="0.25">
      <c r="F241" s="4"/>
      <c r="G241" s="4"/>
    </row>
    <row r="242" spans="6:7" ht="15.75" customHeight="1" x14ac:dyDescent="0.25">
      <c r="F242" s="4"/>
      <c r="G242" s="4"/>
    </row>
    <row r="243" spans="6:7" ht="15.75" customHeight="1" x14ac:dyDescent="0.25">
      <c r="F243" s="4"/>
      <c r="G243" s="4"/>
    </row>
    <row r="244" spans="6:7" ht="15.75" customHeight="1" x14ac:dyDescent="0.25">
      <c r="F244" s="4"/>
      <c r="G244" s="4"/>
    </row>
    <row r="245" spans="6:7" ht="15.75" customHeight="1" x14ac:dyDescent="0.25">
      <c r="F245" s="4"/>
      <c r="G245" s="4"/>
    </row>
    <row r="246" spans="6:7" ht="15.75" customHeight="1" x14ac:dyDescent="0.25">
      <c r="F246" s="4"/>
      <c r="G246" s="4"/>
    </row>
    <row r="247" spans="6:7" ht="15.75" customHeight="1" x14ac:dyDescent="0.25">
      <c r="F247" s="4"/>
      <c r="G247" s="4"/>
    </row>
    <row r="248" spans="6:7" ht="15.75" customHeight="1" x14ac:dyDescent="0.25">
      <c r="F248" s="4"/>
      <c r="G248" s="4"/>
    </row>
    <row r="249" spans="6:7" ht="15.75" customHeight="1" x14ac:dyDescent="0.25">
      <c r="F249" s="4"/>
      <c r="G249" s="4"/>
    </row>
    <row r="250" spans="6:7" ht="15.75" customHeight="1" x14ac:dyDescent="0.25">
      <c r="F250" s="4"/>
      <c r="G250" s="4"/>
    </row>
    <row r="251" spans="6:7" ht="15.75" customHeight="1" x14ac:dyDescent="0.25">
      <c r="F251" s="4"/>
      <c r="G251" s="4"/>
    </row>
    <row r="252" spans="6:7" ht="15.75" customHeight="1" x14ac:dyDescent="0.25">
      <c r="F252" s="4"/>
      <c r="G252" s="4"/>
    </row>
    <row r="253" spans="6:7" ht="15.75" customHeight="1" x14ac:dyDescent="0.25">
      <c r="F253" s="4"/>
      <c r="G253" s="4"/>
    </row>
    <row r="254" spans="6:7" ht="15.75" customHeight="1" x14ac:dyDescent="0.25">
      <c r="F254" s="4"/>
      <c r="G254" s="4"/>
    </row>
    <row r="255" spans="6:7" ht="15.75" customHeight="1" x14ac:dyDescent="0.25">
      <c r="F255" s="4"/>
      <c r="G255" s="4"/>
    </row>
    <row r="256" spans="6:7" ht="15.75" customHeight="1" x14ac:dyDescent="0.25">
      <c r="F256" s="4"/>
      <c r="G256" s="4"/>
    </row>
    <row r="257" spans="6:7" ht="15.75" customHeight="1" x14ac:dyDescent="0.25">
      <c r="F257" s="4"/>
      <c r="G257" s="4"/>
    </row>
    <row r="258" spans="6:7" ht="15.75" customHeight="1" x14ac:dyDescent="0.25">
      <c r="F258" s="4"/>
      <c r="G258" s="4"/>
    </row>
    <row r="259" spans="6:7" ht="15.75" customHeight="1" x14ac:dyDescent="0.25">
      <c r="F259" s="4"/>
      <c r="G259" s="4"/>
    </row>
    <row r="260" spans="6:7" ht="15.75" customHeight="1" x14ac:dyDescent="0.25">
      <c r="F260" s="4"/>
      <c r="G260" s="4"/>
    </row>
    <row r="261" spans="6:7" ht="15.75" customHeight="1" x14ac:dyDescent="0.25">
      <c r="F261" s="4"/>
      <c r="G261" s="4"/>
    </row>
    <row r="262" spans="6:7" ht="15.75" customHeight="1" x14ac:dyDescent="0.25">
      <c r="F262" s="4"/>
      <c r="G262" s="4"/>
    </row>
    <row r="263" spans="6:7" ht="15.75" customHeight="1" x14ac:dyDescent="0.25">
      <c r="F263" s="4"/>
      <c r="G263" s="4"/>
    </row>
    <row r="264" spans="6:7" ht="15.75" customHeight="1" x14ac:dyDescent="0.25">
      <c r="F264" s="4"/>
      <c r="G264" s="4"/>
    </row>
    <row r="265" spans="6:7" ht="15.75" customHeight="1" x14ac:dyDescent="0.25">
      <c r="F265" s="4"/>
      <c r="G265" s="4"/>
    </row>
    <row r="266" spans="6:7" ht="15.75" customHeight="1" x14ac:dyDescent="0.25">
      <c r="F266" s="4"/>
      <c r="G266" s="4"/>
    </row>
    <row r="267" spans="6:7" ht="15.75" customHeight="1" x14ac:dyDescent="0.25">
      <c r="F267" s="4"/>
      <c r="G267" s="4"/>
    </row>
    <row r="268" spans="6:7" ht="15.75" customHeight="1" x14ac:dyDescent="0.25">
      <c r="F268" s="4"/>
      <c r="G268" s="4"/>
    </row>
    <row r="269" spans="6:7" ht="15.75" customHeight="1" x14ac:dyDescent="0.25">
      <c r="F269" s="4"/>
      <c r="G269" s="4"/>
    </row>
    <row r="270" spans="6:7" ht="15.75" customHeight="1" x14ac:dyDescent="0.25">
      <c r="F270" s="4"/>
      <c r="G270" s="4"/>
    </row>
    <row r="271" spans="6:7" ht="15.75" customHeight="1" x14ac:dyDescent="0.25">
      <c r="F271" s="4"/>
      <c r="G271" s="4"/>
    </row>
    <row r="272" spans="6:7" ht="15.75" customHeight="1" x14ac:dyDescent="0.25">
      <c r="F272" s="4"/>
      <c r="G272" s="4"/>
    </row>
    <row r="273" spans="6:7" ht="15.75" customHeight="1" x14ac:dyDescent="0.25">
      <c r="F273" s="4"/>
      <c r="G273" s="4"/>
    </row>
    <row r="274" spans="6:7" ht="15.75" customHeight="1" x14ac:dyDescent="0.25">
      <c r="F274" s="4"/>
      <c r="G274" s="4"/>
    </row>
    <row r="275" spans="6:7" ht="15.75" customHeight="1" x14ac:dyDescent="0.25">
      <c r="F275" s="4"/>
      <c r="G275" s="4"/>
    </row>
    <row r="276" spans="6:7" ht="15.75" customHeight="1" x14ac:dyDescent="0.25">
      <c r="F276" s="4"/>
      <c r="G276" s="4"/>
    </row>
    <row r="277" spans="6:7" ht="15.75" customHeight="1" x14ac:dyDescent="0.25">
      <c r="F277" s="4"/>
      <c r="G277" s="4"/>
    </row>
    <row r="278" spans="6:7" ht="15.75" customHeight="1" x14ac:dyDescent="0.25">
      <c r="F278" s="4"/>
      <c r="G278" s="4"/>
    </row>
    <row r="279" spans="6:7" ht="15.75" customHeight="1" x14ac:dyDescent="0.25">
      <c r="F279" s="4"/>
      <c r="G279" s="4"/>
    </row>
    <row r="280" spans="6:7" ht="15.75" customHeight="1" x14ac:dyDescent="0.25">
      <c r="F280" s="4"/>
      <c r="G280" s="4"/>
    </row>
    <row r="281" spans="6:7" ht="15.75" customHeight="1" x14ac:dyDescent="0.25">
      <c r="F281" s="4"/>
      <c r="G281" s="4"/>
    </row>
    <row r="282" spans="6:7" ht="15.75" customHeight="1" x14ac:dyDescent="0.25">
      <c r="F282" s="4"/>
      <c r="G282" s="4"/>
    </row>
    <row r="283" spans="6:7" ht="15.75" customHeight="1" x14ac:dyDescent="0.25">
      <c r="F283" s="4"/>
      <c r="G283" s="4"/>
    </row>
    <row r="284" spans="6:7" ht="15.75" customHeight="1" x14ac:dyDescent="0.25">
      <c r="F284" s="4"/>
      <c r="G284" s="4"/>
    </row>
    <row r="285" spans="6:7" ht="15.75" customHeight="1" x14ac:dyDescent="0.25">
      <c r="F285" s="4"/>
      <c r="G285" s="4"/>
    </row>
    <row r="286" spans="6:7" ht="15.75" customHeight="1" x14ac:dyDescent="0.25">
      <c r="F286" s="4"/>
      <c r="G286" s="4"/>
    </row>
    <row r="287" spans="6:7" ht="15.75" customHeight="1" x14ac:dyDescent="0.25">
      <c r="F287" s="4"/>
      <c r="G287" s="4"/>
    </row>
    <row r="288" spans="6:7" ht="15.75" customHeight="1" x14ac:dyDescent="0.25">
      <c r="F288" s="4"/>
      <c r="G288" s="4"/>
    </row>
    <row r="289" spans="6:7" ht="15.75" customHeight="1" x14ac:dyDescent="0.25">
      <c r="F289" s="4"/>
      <c r="G289" s="4"/>
    </row>
    <row r="290" spans="6:7" ht="15.75" customHeight="1" x14ac:dyDescent="0.25">
      <c r="F290" s="4"/>
      <c r="G290" s="4"/>
    </row>
    <row r="291" spans="6:7" ht="15.75" customHeight="1" x14ac:dyDescent="0.25">
      <c r="F291" s="4"/>
      <c r="G291" s="4"/>
    </row>
    <row r="292" spans="6:7" ht="15.75" customHeight="1" x14ac:dyDescent="0.25">
      <c r="F292" s="4"/>
      <c r="G292" s="4"/>
    </row>
    <row r="293" spans="6:7" ht="15.75" customHeight="1" x14ac:dyDescent="0.25">
      <c r="F293" s="4"/>
      <c r="G293" s="4"/>
    </row>
    <row r="294" spans="6:7" ht="15.75" customHeight="1" x14ac:dyDescent="0.25">
      <c r="F294" s="4"/>
      <c r="G294" s="4"/>
    </row>
    <row r="295" spans="6:7" ht="15.75" customHeight="1" x14ac:dyDescent="0.25">
      <c r="F295" s="4"/>
      <c r="G295" s="4"/>
    </row>
    <row r="296" spans="6:7" ht="15.75" customHeight="1" x14ac:dyDescent="0.25">
      <c r="F296" s="4"/>
      <c r="G296" s="4"/>
    </row>
    <row r="297" spans="6:7" ht="15.75" customHeight="1" x14ac:dyDescent="0.25">
      <c r="F297" s="4"/>
      <c r="G297" s="4"/>
    </row>
    <row r="298" spans="6:7" ht="15.75" customHeight="1" x14ac:dyDescent="0.25">
      <c r="F298" s="4"/>
      <c r="G298" s="4"/>
    </row>
    <row r="299" spans="6:7" ht="15.75" customHeight="1" x14ac:dyDescent="0.25">
      <c r="F299" s="4"/>
      <c r="G299" s="4"/>
    </row>
    <row r="300" spans="6:7" ht="15.75" customHeight="1" x14ac:dyDescent="0.25">
      <c r="F300" s="4"/>
      <c r="G300" s="4"/>
    </row>
    <row r="301" spans="6:7" ht="15.75" customHeight="1" x14ac:dyDescent="0.25">
      <c r="F301" s="4"/>
      <c r="G301" s="4"/>
    </row>
    <row r="302" spans="6:7" ht="15.75" customHeight="1" x14ac:dyDescent="0.25">
      <c r="F302" s="4"/>
      <c r="G302" s="4"/>
    </row>
    <row r="303" spans="6:7" ht="15.75" customHeight="1" x14ac:dyDescent="0.25">
      <c r="F303" s="4"/>
      <c r="G303" s="4"/>
    </row>
    <row r="304" spans="6:7" ht="15.75" customHeight="1" x14ac:dyDescent="0.25">
      <c r="F304" s="4"/>
      <c r="G304" s="4"/>
    </row>
    <row r="305" spans="6:7" ht="15.75" customHeight="1" x14ac:dyDescent="0.25">
      <c r="F305" s="4"/>
      <c r="G305" s="4"/>
    </row>
    <row r="306" spans="6:7" ht="15.75" customHeight="1" x14ac:dyDescent="0.25">
      <c r="F306" s="4"/>
      <c r="G306" s="4"/>
    </row>
    <row r="307" spans="6:7" ht="15.75" customHeight="1" x14ac:dyDescent="0.25">
      <c r="F307" s="4"/>
      <c r="G307" s="4"/>
    </row>
    <row r="308" spans="6:7" ht="15.75" customHeight="1" x14ac:dyDescent="0.25">
      <c r="F308" s="4"/>
      <c r="G308" s="4"/>
    </row>
    <row r="309" spans="6:7" ht="15.75" customHeight="1" x14ac:dyDescent="0.25">
      <c r="F309" s="4"/>
      <c r="G309" s="4"/>
    </row>
    <row r="310" spans="6:7" ht="15.75" customHeight="1" x14ac:dyDescent="0.25">
      <c r="F310" s="4"/>
      <c r="G310" s="4"/>
    </row>
    <row r="311" spans="6:7" ht="15.75" customHeight="1" x14ac:dyDescent="0.25">
      <c r="F311" s="4"/>
      <c r="G311" s="4"/>
    </row>
    <row r="312" spans="6:7" ht="15.75" customHeight="1" x14ac:dyDescent="0.25">
      <c r="F312" s="4"/>
      <c r="G312" s="4"/>
    </row>
    <row r="313" spans="6:7" ht="15.75" customHeight="1" x14ac:dyDescent="0.25">
      <c r="F313" s="4"/>
      <c r="G313" s="4"/>
    </row>
    <row r="314" spans="6:7" ht="15.75" customHeight="1" x14ac:dyDescent="0.25">
      <c r="F314" s="4"/>
      <c r="G314" s="4"/>
    </row>
    <row r="315" spans="6:7" ht="15.75" customHeight="1" x14ac:dyDescent="0.25">
      <c r="F315" s="4"/>
      <c r="G315" s="4"/>
    </row>
    <row r="316" spans="6:7" ht="15.75" customHeight="1" x14ac:dyDescent="0.25">
      <c r="F316" s="4"/>
      <c r="G316" s="4"/>
    </row>
    <row r="317" spans="6:7" ht="15.75" customHeight="1" x14ac:dyDescent="0.25">
      <c r="F317" s="4"/>
      <c r="G317" s="4"/>
    </row>
    <row r="318" spans="6:7" ht="15.75" customHeight="1" x14ac:dyDescent="0.25">
      <c r="F318" s="4"/>
      <c r="G318" s="4"/>
    </row>
    <row r="319" spans="6:7" ht="15.75" customHeight="1" x14ac:dyDescent="0.25">
      <c r="F319" s="4"/>
      <c r="G319" s="4"/>
    </row>
    <row r="320" spans="6:7" ht="15.75" customHeight="1" x14ac:dyDescent="0.25">
      <c r="F320" s="4"/>
      <c r="G320" s="4"/>
    </row>
    <row r="321" spans="6:7" ht="15.75" customHeight="1" x14ac:dyDescent="0.25">
      <c r="F321" s="4"/>
      <c r="G321" s="4"/>
    </row>
    <row r="322" spans="6:7" ht="15.75" customHeight="1" x14ac:dyDescent="0.25">
      <c r="F322" s="4"/>
      <c r="G322" s="4"/>
    </row>
    <row r="323" spans="6:7" ht="15.75" customHeight="1" x14ac:dyDescent="0.25">
      <c r="F323" s="4"/>
      <c r="G323" s="4"/>
    </row>
    <row r="324" spans="6:7" ht="15.75" customHeight="1" x14ac:dyDescent="0.25">
      <c r="F324" s="4"/>
      <c r="G324" s="4"/>
    </row>
    <row r="325" spans="6:7" ht="15.75" customHeight="1" x14ac:dyDescent="0.25">
      <c r="F325" s="4"/>
      <c r="G325" s="4"/>
    </row>
    <row r="326" spans="6:7" ht="15.75" customHeight="1" x14ac:dyDescent="0.25">
      <c r="F326" s="4"/>
      <c r="G326" s="4"/>
    </row>
    <row r="327" spans="6:7" ht="15.75" customHeight="1" x14ac:dyDescent="0.25">
      <c r="F327" s="4"/>
      <c r="G327" s="4"/>
    </row>
    <row r="328" spans="6:7" ht="15.75" customHeight="1" x14ac:dyDescent="0.25">
      <c r="F328" s="4"/>
      <c r="G328" s="4"/>
    </row>
    <row r="329" spans="6:7" ht="15.75" customHeight="1" x14ac:dyDescent="0.25">
      <c r="F329" s="4"/>
      <c r="G329" s="4"/>
    </row>
    <row r="330" spans="6:7" ht="15.75" customHeight="1" x14ac:dyDescent="0.25">
      <c r="F330" s="4"/>
      <c r="G330" s="4"/>
    </row>
    <row r="331" spans="6:7" ht="15.75" customHeight="1" x14ac:dyDescent="0.25">
      <c r="F331" s="4"/>
      <c r="G331" s="4"/>
    </row>
    <row r="332" spans="6:7" ht="15.75" customHeight="1" x14ac:dyDescent="0.25">
      <c r="F332" s="4"/>
      <c r="G332" s="4"/>
    </row>
    <row r="333" spans="6:7" ht="15.75" customHeight="1" x14ac:dyDescent="0.25">
      <c r="F333" s="4"/>
      <c r="G333" s="4"/>
    </row>
    <row r="334" spans="6:7" ht="15.75" customHeight="1" x14ac:dyDescent="0.25"/>
    <row r="335" spans="6:7" ht="15.75" customHeight="1" x14ac:dyDescent="0.25"/>
    <row r="336" spans="6:7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0">
    <mergeCell ref="A1:B1"/>
    <mergeCell ref="C1:D1"/>
    <mergeCell ref="B3:B5"/>
    <mergeCell ref="D3:D5"/>
    <mergeCell ref="B6:B8"/>
    <mergeCell ref="D6:D8"/>
    <mergeCell ref="A3:A5"/>
    <mergeCell ref="C3:C5"/>
    <mergeCell ref="A6:A8"/>
    <mergeCell ref="C6:C8"/>
    <mergeCell ref="D9:D11"/>
    <mergeCell ref="B12:B14"/>
    <mergeCell ref="D12:D14"/>
    <mergeCell ref="B15:B17"/>
    <mergeCell ref="D15:D17"/>
    <mergeCell ref="D18:D20"/>
    <mergeCell ref="B21:B23"/>
    <mergeCell ref="D30:D32"/>
    <mergeCell ref="B33:B35"/>
    <mergeCell ref="D33:D35"/>
    <mergeCell ref="D21:D23"/>
    <mergeCell ref="B24:B26"/>
    <mergeCell ref="D24:D26"/>
    <mergeCell ref="B27:B29"/>
    <mergeCell ref="D27:D29"/>
    <mergeCell ref="D45:D47"/>
    <mergeCell ref="B48:B50"/>
    <mergeCell ref="D48:D50"/>
    <mergeCell ref="B51:B53"/>
    <mergeCell ref="D36:D38"/>
    <mergeCell ref="B39:B41"/>
    <mergeCell ref="D39:D41"/>
    <mergeCell ref="B42:B44"/>
    <mergeCell ref="D42:D44"/>
    <mergeCell ref="B36:B38"/>
    <mergeCell ref="D60:D62"/>
    <mergeCell ref="B63:B65"/>
    <mergeCell ref="D63:D65"/>
    <mergeCell ref="B66:B68"/>
    <mergeCell ref="D51:D53"/>
    <mergeCell ref="B54:B56"/>
    <mergeCell ref="D54:D56"/>
    <mergeCell ref="B57:B59"/>
    <mergeCell ref="D57:D59"/>
    <mergeCell ref="D66:D68"/>
    <mergeCell ref="A9:A11"/>
    <mergeCell ref="C9:C11"/>
    <mergeCell ref="A12:A14"/>
    <mergeCell ref="C12:C14"/>
    <mergeCell ref="A15:A17"/>
    <mergeCell ref="C15:C17"/>
    <mergeCell ref="B9:B11"/>
    <mergeCell ref="A18:A20"/>
    <mergeCell ref="C18:C20"/>
    <mergeCell ref="A21:A23"/>
    <mergeCell ref="C21:C23"/>
    <mergeCell ref="A24:A26"/>
    <mergeCell ref="C24:C26"/>
    <mergeCell ref="B18:B20"/>
    <mergeCell ref="A27:A29"/>
    <mergeCell ref="C27:C29"/>
    <mergeCell ref="A30:A32"/>
    <mergeCell ref="C30:C32"/>
    <mergeCell ref="B30:B32"/>
    <mergeCell ref="A33:A35"/>
    <mergeCell ref="C33:C35"/>
    <mergeCell ref="A36:A38"/>
    <mergeCell ref="C36:C38"/>
    <mergeCell ref="A39:A41"/>
    <mergeCell ref="C39:C41"/>
    <mergeCell ref="A42:A44"/>
    <mergeCell ref="C42:C44"/>
    <mergeCell ref="A45:A47"/>
    <mergeCell ref="C45:C47"/>
    <mergeCell ref="B45:B47"/>
    <mergeCell ref="A48:A50"/>
    <mergeCell ref="C48:C50"/>
    <mergeCell ref="A51:A53"/>
    <mergeCell ref="C51:C53"/>
    <mergeCell ref="A54:A56"/>
    <mergeCell ref="A63:A65"/>
    <mergeCell ref="C63:C65"/>
    <mergeCell ref="A66:A68"/>
    <mergeCell ref="C66:C68"/>
    <mergeCell ref="C54:C56"/>
    <mergeCell ref="A57:A59"/>
    <mergeCell ref="C57:C59"/>
    <mergeCell ref="A60:A62"/>
    <mergeCell ref="C60:C62"/>
    <mergeCell ref="B60:B6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showGridLines="0" workbookViewId="0"/>
  </sheetViews>
  <sheetFormatPr defaultColWidth="14.42578125" defaultRowHeight="15" customHeight="1" x14ac:dyDescent="0.25"/>
  <cols>
    <col min="1" max="1" width="27.42578125" customWidth="1"/>
    <col min="2" max="2" width="27.7109375" customWidth="1"/>
    <col min="3" max="4" width="27.42578125" customWidth="1"/>
    <col min="5" max="5" width="29.140625" customWidth="1"/>
    <col min="6" max="21" width="8.85546875" customWidth="1"/>
  </cols>
  <sheetData>
    <row r="1" spans="1:21" x14ac:dyDescent="0.25">
      <c r="A1" s="40" t="s">
        <v>71</v>
      </c>
      <c r="B1" s="41"/>
      <c r="C1" s="42"/>
      <c r="D1" s="42"/>
      <c r="E1" s="4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40" t="s">
        <v>72</v>
      </c>
      <c r="B2" s="41"/>
      <c r="C2" s="42"/>
      <c r="D2" s="42"/>
      <c r="E2" s="4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0" t="s">
        <v>73</v>
      </c>
      <c r="B3" s="41"/>
      <c r="C3" s="42"/>
      <c r="D3" s="42"/>
      <c r="E3" s="4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40" t="s">
        <v>74</v>
      </c>
      <c r="B4" s="41"/>
      <c r="C4" s="42"/>
      <c r="D4" s="42"/>
      <c r="E4" s="4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43"/>
      <c r="B5" s="42"/>
      <c r="C5" s="42"/>
      <c r="D5" s="42"/>
      <c r="E5" s="4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44" t="s">
        <v>75</v>
      </c>
      <c r="B6" s="42"/>
      <c r="C6" s="42"/>
      <c r="D6" s="42"/>
      <c r="E6" s="4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44" t="s">
        <v>76</v>
      </c>
      <c r="B7" s="42"/>
      <c r="C7" s="42"/>
      <c r="D7" s="42"/>
      <c r="E7" s="4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44" t="s">
        <v>77</v>
      </c>
      <c r="B8" s="42"/>
      <c r="C8" s="42"/>
      <c r="D8" s="42"/>
      <c r="E8" s="4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44" t="s">
        <v>78</v>
      </c>
      <c r="B9" s="42"/>
      <c r="C9" s="42"/>
      <c r="D9" s="42"/>
      <c r="E9" s="4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44" t="s">
        <v>79</v>
      </c>
      <c r="B10" s="42"/>
      <c r="C10" s="42"/>
      <c r="D10" s="42"/>
      <c r="E10" s="4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44" t="s">
        <v>80</v>
      </c>
      <c r="B11" s="42"/>
      <c r="C11" s="42"/>
      <c r="D11" s="42"/>
      <c r="E11" s="4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44" t="s">
        <v>81</v>
      </c>
      <c r="B12" s="42"/>
      <c r="C12" s="42"/>
      <c r="D12" s="42"/>
      <c r="E12" s="4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5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 x14ac:dyDescent="0.25"/>
    <row r="222" spans="1:21" ht="15.75" customHeight="1" x14ac:dyDescent="0.25"/>
    <row r="223" spans="1:21" ht="15.75" customHeight="1" x14ac:dyDescent="0.25"/>
    <row r="224" spans="1:2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headerFooter>
    <oddFooter>&amp;C000000&amp;P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zoomScale="120" zoomScaleNormal="120" zoomScalePageLayoutView="120" workbookViewId="0">
      <selection activeCell="A19" sqref="A19:XFD19"/>
    </sheetView>
  </sheetViews>
  <sheetFormatPr defaultColWidth="8.85546875" defaultRowHeight="15" x14ac:dyDescent="0.25"/>
  <cols>
    <col min="1" max="1" width="10.42578125" bestFit="1" customWidth="1"/>
    <col min="2" max="2" width="14.85546875" bestFit="1" customWidth="1"/>
    <col min="3" max="3" width="14.42578125" bestFit="1" customWidth="1"/>
    <col min="4" max="4" width="21.140625" bestFit="1" customWidth="1"/>
    <col min="5" max="5" width="25.85546875" bestFit="1" customWidth="1"/>
    <col min="6" max="6" width="23.85546875" bestFit="1" customWidth="1"/>
    <col min="7" max="7" width="16" bestFit="1" customWidth="1"/>
    <col min="8" max="8" width="11.28515625" bestFit="1" customWidth="1"/>
  </cols>
  <sheetData>
    <row r="1" spans="1:8" x14ac:dyDescent="0.25">
      <c r="A1" s="107" t="s">
        <v>100</v>
      </c>
      <c r="B1" s="107" t="s">
        <v>101</v>
      </c>
      <c r="C1" s="107" t="s">
        <v>102</v>
      </c>
      <c r="D1" s="107" t="s">
        <v>103</v>
      </c>
      <c r="E1" s="107" t="s">
        <v>104</v>
      </c>
      <c r="F1" s="107" t="s">
        <v>105</v>
      </c>
      <c r="G1" s="107" t="s">
        <v>106</v>
      </c>
      <c r="H1" s="107" t="s">
        <v>107</v>
      </c>
    </row>
    <row r="2" spans="1:8" x14ac:dyDescent="0.25">
      <c r="A2" s="108" t="s">
        <v>28</v>
      </c>
      <c r="B2" s="106">
        <v>2</v>
      </c>
      <c r="C2" s="106">
        <v>2</v>
      </c>
      <c r="D2" s="106">
        <v>2</v>
      </c>
      <c r="E2" s="106">
        <v>0</v>
      </c>
      <c r="F2" s="106">
        <v>2</v>
      </c>
      <c r="G2" s="106">
        <v>2</v>
      </c>
      <c r="H2" s="113">
        <f t="shared" ref="H2:H22" si="0">SUM(B2,C2,D2,E2,F2,G2)</f>
        <v>10</v>
      </c>
    </row>
    <row r="3" spans="1:8" x14ac:dyDescent="0.25">
      <c r="A3" s="109" t="s">
        <v>59</v>
      </c>
      <c r="B3" s="106">
        <v>2</v>
      </c>
      <c r="C3" s="106">
        <v>1</v>
      </c>
      <c r="D3" s="106">
        <v>2</v>
      </c>
      <c r="E3" s="106">
        <v>0</v>
      </c>
      <c r="F3" s="106">
        <v>0</v>
      </c>
      <c r="G3" s="106">
        <v>2</v>
      </c>
      <c r="H3" s="113">
        <f t="shared" si="0"/>
        <v>7</v>
      </c>
    </row>
    <row r="4" spans="1:8" s="125" customFormat="1" x14ac:dyDescent="0.25">
      <c r="A4" s="122" t="s">
        <v>64</v>
      </c>
      <c r="B4" s="127"/>
      <c r="C4" s="127"/>
      <c r="D4" s="127"/>
      <c r="E4" s="127"/>
      <c r="F4" s="127"/>
      <c r="G4" s="127"/>
      <c r="H4" s="128">
        <f t="shared" si="0"/>
        <v>0</v>
      </c>
    </row>
    <row r="5" spans="1:8" x14ac:dyDescent="0.25">
      <c r="A5" s="109" t="s">
        <v>57</v>
      </c>
      <c r="B5" s="106">
        <v>-1</v>
      </c>
      <c r="C5" s="106">
        <v>-1</v>
      </c>
      <c r="D5" s="106">
        <v>0</v>
      </c>
      <c r="E5" s="106">
        <v>0</v>
      </c>
      <c r="F5" s="106">
        <v>-1</v>
      </c>
      <c r="G5" s="106">
        <v>0</v>
      </c>
      <c r="H5" s="113">
        <f t="shared" si="0"/>
        <v>-3</v>
      </c>
    </row>
    <row r="6" spans="1:8" x14ac:dyDescent="0.25">
      <c r="A6" s="109" t="s">
        <v>55</v>
      </c>
      <c r="B6" s="113">
        <v>1</v>
      </c>
      <c r="C6" s="113">
        <v>0</v>
      </c>
      <c r="D6" s="113">
        <v>2</v>
      </c>
      <c r="E6" s="113">
        <v>1</v>
      </c>
      <c r="F6" s="113">
        <v>1</v>
      </c>
      <c r="G6" s="113">
        <v>1</v>
      </c>
      <c r="H6" s="113">
        <f>SUM(B6,C6,D6,E6,F6,G6)</f>
        <v>6</v>
      </c>
    </row>
    <row r="7" spans="1:8" x14ac:dyDescent="0.25">
      <c r="A7" s="108" t="s">
        <v>30</v>
      </c>
      <c r="B7" s="106">
        <v>1</v>
      </c>
      <c r="C7" s="106">
        <v>1</v>
      </c>
      <c r="D7" s="106">
        <v>0</v>
      </c>
      <c r="E7" s="106">
        <v>-1</v>
      </c>
      <c r="F7" s="106">
        <v>0</v>
      </c>
      <c r="G7" s="106">
        <v>0</v>
      </c>
      <c r="H7" s="113">
        <f t="shared" si="0"/>
        <v>1</v>
      </c>
    </row>
    <row r="8" spans="1:8" x14ac:dyDescent="0.25">
      <c r="A8" s="109" t="s">
        <v>51</v>
      </c>
      <c r="B8" s="106">
        <v>1</v>
      </c>
      <c r="C8" s="106">
        <v>0</v>
      </c>
      <c r="D8" s="106">
        <v>0</v>
      </c>
      <c r="E8" s="106">
        <v>0</v>
      </c>
      <c r="F8" s="106">
        <v>1</v>
      </c>
      <c r="G8" s="106">
        <v>2</v>
      </c>
      <c r="H8" s="113">
        <f t="shared" si="0"/>
        <v>4</v>
      </c>
    </row>
    <row r="9" spans="1:8" x14ac:dyDescent="0.25">
      <c r="A9" s="108" t="s">
        <v>43</v>
      </c>
      <c r="B9" s="106">
        <v>2</v>
      </c>
      <c r="C9" s="106">
        <v>1</v>
      </c>
      <c r="D9" s="106">
        <v>1</v>
      </c>
      <c r="E9" s="106">
        <v>2</v>
      </c>
      <c r="F9" s="106">
        <v>0</v>
      </c>
      <c r="G9" s="106">
        <v>2</v>
      </c>
      <c r="H9" s="113">
        <f t="shared" si="0"/>
        <v>8</v>
      </c>
    </row>
    <row r="10" spans="1:8" x14ac:dyDescent="0.25">
      <c r="A10" s="109" t="s">
        <v>82</v>
      </c>
      <c r="B10" s="106">
        <v>2</v>
      </c>
      <c r="C10" s="106">
        <v>1</v>
      </c>
      <c r="D10" s="106">
        <v>1</v>
      </c>
      <c r="E10" s="106">
        <v>1</v>
      </c>
      <c r="F10" s="106">
        <v>1</v>
      </c>
      <c r="G10" s="106">
        <v>2</v>
      </c>
      <c r="H10" s="113">
        <f t="shared" si="0"/>
        <v>8</v>
      </c>
    </row>
    <row r="11" spans="1:8" x14ac:dyDescent="0.25">
      <c r="A11" s="110" t="s">
        <v>34</v>
      </c>
      <c r="B11" s="106">
        <v>-1</v>
      </c>
      <c r="C11" s="106">
        <v>0</v>
      </c>
      <c r="D11" s="106">
        <v>1</v>
      </c>
      <c r="E11" s="106">
        <v>0</v>
      </c>
      <c r="F11" s="106">
        <v>-2</v>
      </c>
      <c r="G11" s="106">
        <v>0</v>
      </c>
      <c r="H11" s="113">
        <f t="shared" si="0"/>
        <v>-2</v>
      </c>
    </row>
    <row r="12" spans="1:8" x14ac:dyDescent="0.25">
      <c r="A12" s="110" t="s">
        <v>41</v>
      </c>
      <c r="B12" s="113">
        <v>1</v>
      </c>
      <c r="C12" s="113">
        <v>2</v>
      </c>
      <c r="D12" s="113">
        <v>0</v>
      </c>
      <c r="E12" s="113">
        <v>2</v>
      </c>
      <c r="F12" s="113">
        <v>0</v>
      </c>
      <c r="G12" s="113">
        <v>2</v>
      </c>
      <c r="H12" s="113">
        <f t="shared" si="0"/>
        <v>7</v>
      </c>
    </row>
    <row r="13" spans="1:8" x14ac:dyDescent="0.25">
      <c r="A13" s="111" t="s">
        <v>91</v>
      </c>
      <c r="B13" s="113"/>
      <c r="C13" s="113"/>
      <c r="D13" s="113"/>
      <c r="E13" s="113"/>
      <c r="F13" s="113"/>
      <c r="G13" s="113"/>
      <c r="H13" s="113">
        <f t="shared" si="0"/>
        <v>0</v>
      </c>
    </row>
    <row r="14" spans="1:8" x14ac:dyDescent="0.25">
      <c r="A14" s="111" t="s">
        <v>90</v>
      </c>
      <c r="B14" s="113">
        <v>0</v>
      </c>
      <c r="C14" s="113">
        <v>1</v>
      </c>
      <c r="D14" s="113">
        <v>0</v>
      </c>
      <c r="E14" s="113">
        <v>1</v>
      </c>
      <c r="F14" s="113">
        <v>2</v>
      </c>
      <c r="G14" s="113">
        <v>2</v>
      </c>
      <c r="H14" s="113">
        <f t="shared" si="0"/>
        <v>6</v>
      </c>
    </row>
    <row r="15" spans="1:8" s="125" customFormat="1" x14ac:dyDescent="0.25">
      <c r="A15" s="126" t="s">
        <v>62</v>
      </c>
      <c r="B15" s="128"/>
      <c r="C15" s="128"/>
      <c r="D15" s="128"/>
      <c r="E15" s="128"/>
      <c r="F15" s="128"/>
      <c r="G15" s="128"/>
      <c r="H15" s="128">
        <f t="shared" si="0"/>
        <v>0</v>
      </c>
    </row>
    <row r="16" spans="1:8" x14ac:dyDescent="0.25">
      <c r="A16" s="110" t="s">
        <v>36</v>
      </c>
      <c r="B16" s="113">
        <v>1</v>
      </c>
      <c r="C16" s="113">
        <v>2</v>
      </c>
      <c r="D16" s="113">
        <v>2</v>
      </c>
      <c r="E16" s="113">
        <v>0</v>
      </c>
      <c r="F16" s="113">
        <v>1</v>
      </c>
      <c r="G16" s="113">
        <v>2</v>
      </c>
      <c r="H16" s="113">
        <f t="shared" si="0"/>
        <v>8</v>
      </c>
    </row>
    <row r="17" spans="1:8" x14ac:dyDescent="0.25">
      <c r="A17" s="112" t="s">
        <v>53</v>
      </c>
      <c r="B17" s="113">
        <v>1</v>
      </c>
      <c r="C17" s="113">
        <v>0</v>
      </c>
      <c r="D17" s="113">
        <v>0</v>
      </c>
      <c r="E17" s="113">
        <v>1</v>
      </c>
      <c r="F17" s="113">
        <v>1</v>
      </c>
      <c r="G17" s="113">
        <v>0</v>
      </c>
      <c r="H17" s="113">
        <f t="shared" si="0"/>
        <v>3</v>
      </c>
    </row>
    <row r="18" spans="1:8" x14ac:dyDescent="0.25">
      <c r="A18" s="110" t="s">
        <v>32</v>
      </c>
      <c r="B18" s="113">
        <v>0</v>
      </c>
      <c r="C18" s="113">
        <v>1</v>
      </c>
      <c r="D18" s="113">
        <v>1</v>
      </c>
      <c r="E18" s="113">
        <v>0</v>
      </c>
      <c r="F18" s="113">
        <v>0</v>
      </c>
      <c r="G18" s="113">
        <v>2</v>
      </c>
      <c r="H18" s="113">
        <f t="shared" si="0"/>
        <v>4</v>
      </c>
    </row>
    <row r="19" spans="1:8" s="125" customFormat="1" x14ac:dyDescent="0.25">
      <c r="A19" s="126" t="s">
        <v>39</v>
      </c>
      <c r="B19" s="128"/>
      <c r="C19" s="128"/>
      <c r="D19" s="128"/>
      <c r="E19" s="128"/>
      <c r="F19" s="128"/>
      <c r="G19" s="128"/>
      <c r="H19" s="128">
        <f t="shared" si="0"/>
        <v>0</v>
      </c>
    </row>
    <row r="20" spans="1:8" x14ac:dyDescent="0.25">
      <c r="A20" s="110" t="s">
        <v>45</v>
      </c>
      <c r="B20" s="113">
        <v>0</v>
      </c>
      <c r="C20" s="113">
        <v>0</v>
      </c>
      <c r="D20" s="113">
        <v>-1</v>
      </c>
      <c r="E20" s="113">
        <v>0</v>
      </c>
      <c r="F20" s="113">
        <v>-2</v>
      </c>
      <c r="G20" s="113">
        <v>0</v>
      </c>
      <c r="H20" s="113">
        <f t="shared" si="0"/>
        <v>-3</v>
      </c>
    </row>
    <row r="21" spans="1:8" x14ac:dyDescent="0.25">
      <c r="A21" s="112" t="s">
        <v>84</v>
      </c>
      <c r="B21" s="113">
        <v>1</v>
      </c>
      <c r="C21" s="113">
        <v>0</v>
      </c>
      <c r="D21" s="113">
        <v>0</v>
      </c>
      <c r="E21" s="113">
        <v>0</v>
      </c>
      <c r="F21" s="113">
        <v>0</v>
      </c>
      <c r="G21" s="113">
        <v>0</v>
      </c>
      <c r="H21" s="113">
        <f t="shared" si="0"/>
        <v>1</v>
      </c>
    </row>
    <row r="22" spans="1:8" x14ac:dyDescent="0.25">
      <c r="A22" s="112" t="s">
        <v>86</v>
      </c>
      <c r="B22" s="113"/>
      <c r="C22" s="113"/>
      <c r="D22" s="113"/>
      <c r="E22" s="113"/>
      <c r="F22" s="113"/>
      <c r="G22" s="113"/>
      <c r="H22" s="113">
        <f t="shared" si="0"/>
        <v>0</v>
      </c>
    </row>
    <row r="23" spans="1:8" x14ac:dyDescent="0.25">
      <c r="A23" s="112" t="s">
        <v>92</v>
      </c>
      <c r="B23" s="113">
        <v>-1</v>
      </c>
      <c r="C23" s="113">
        <v>0</v>
      </c>
      <c r="D23" s="113">
        <v>-1</v>
      </c>
      <c r="E23" s="113">
        <v>0</v>
      </c>
      <c r="F23" s="113">
        <v>-1</v>
      </c>
      <c r="G23" s="113">
        <v>1</v>
      </c>
      <c r="H23" s="113">
        <f>SUM(B23,C23,D23,E23,F23,G23)</f>
        <v>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tabSelected="1" zoomScale="120" zoomScaleNormal="120" zoomScalePageLayoutView="120" workbookViewId="0">
      <selection activeCell="G24" sqref="G24"/>
    </sheetView>
  </sheetViews>
  <sheetFormatPr defaultColWidth="8.85546875" defaultRowHeight="15" x14ac:dyDescent="0.25"/>
  <cols>
    <col min="1" max="1" width="13.42578125" bestFit="1" customWidth="1"/>
    <col min="2" max="2" width="5.140625" bestFit="1" customWidth="1"/>
    <col min="3" max="3" width="4.85546875" bestFit="1" customWidth="1"/>
    <col min="4" max="4" width="12.85546875" bestFit="1" customWidth="1"/>
  </cols>
  <sheetData>
    <row r="1" spans="1:4" x14ac:dyDescent="0.25">
      <c r="A1" s="118" t="s">
        <v>100</v>
      </c>
      <c r="B1" s="114" t="s">
        <v>108</v>
      </c>
      <c r="C1" s="114" t="s">
        <v>109</v>
      </c>
      <c r="D1" s="114" t="s">
        <v>110</v>
      </c>
    </row>
    <row r="2" spans="1:4" ht="15.75" x14ac:dyDescent="0.25">
      <c r="A2" s="108" t="s">
        <v>28</v>
      </c>
      <c r="B2" s="115">
        <v>4.3</v>
      </c>
      <c r="C2" s="115">
        <v>2.8</v>
      </c>
      <c r="D2" s="117">
        <f t="shared" ref="D2:D22" si="0">B2-C2</f>
        <v>1.5</v>
      </c>
    </row>
    <row r="3" spans="1:4" ht="15.75" x14ac:dyDescent="0.25">
      <c r="A3" s="109" t="s">
        <v>59</v>
      </c>
      <c r="B3" s="115">
        <v>5.2</v>
      </c>
      <c r="C3" s="115">
        <v>3.5</v>
      </c>
      <c r="D3" s="117">
        <f t="shared" si="0"/>
        <v>1.7000000000000002</v>
      </c>
    </row>
    <row r="4" spans="1:4" s="125" customFormat="1" ht="15.75" x14ac:dyDescent="0.25">
      <c r="A4" s="122" t="s">
        <v>64</v>
      </c>
      <c r="B4" s="123"/>
      <c r="C4" s="123"/>
      <c r="D4" s="124">
        <f t="shared" si="0"/>
        <v>0</v>
      </c>
    </row>
    <row r="5" spans="1:4" ht="15.75" x14ac:dyDescent="0.25">
      <c r="A5" s="109" t="s">
        <v>57</v>
      </c>
      <c r="B5" s="115">
        <v>4.5999999999999996</v>
      </c>
      <c r="C5" s="115">
        <v>4.0999999999999996</v>
      </c>
      <c r="D5" s="117">
        <f t="shared" si="0"/>
        <v>0.5</v>
      </c>
    </row>
    <row r="6" spans="1:4" x14ac:dyDescent="0.25">
      <c r="A6" s="109" t="s">
        <v>55</v>
      </c>
      <c r="B6" s="116">
        <v>4.7</v>
      </c>
      <c r="C6" s="116">
        <v>3.1</v>
      </c>
      <c r="D6" s="117">
        <f>B6-C6</f>
        <v>1.6</v>
      </c>
    </row>
    <row r="7" spans="1:4" x14ac:dyDescent="0.25">
      <c r="A7" s="108" t="s">
        <v>30</v>
      </c>
      <c r="B7" s="116">
        <v>5.4</v>
      </c>
      <c r="C7" s="116">
        <v>4.9000000000000004</v>
      </c>
      <c r="D7" s="117">
        <f t="shared" si="0"/>
        <v>0.5</v>
      </c>
    </row>
    <row r="8" spans="1:4" x14ac:dyDescent="0.25">
      <c r="A8" s="109" t="s">
        <v>51</v>
      </c>
      <c r="B8" s="116">
        <v>4.0999999999999996</v>
      </c>
      <c r="C8" s="116">
        <v>2.8</v>
      </c>
      <c r="D8" s="117">
        <f t="shared" si="0"/>
        <v>1.2999999999999998</v>
      </c>
    </row>
    <row r="9" spans="1:4" x14ac:dyDescent="0.25">
      <c r="A9" s="108" t="s">
        <v>43</v>
      </c>
      <c r="B9" s="116">
        <v>5.0999999999999996</v>
      </c>
      <c r="C9" s="116">
        <v>3.7</v>
      </c>
      <c r="D9" s="117">
        <f t="shared" si="0"/>
        <v>1.3999999999999995</v>
      </c>
    </row>
    <row r="10" spans="1:4" x14ac:dyDescent="0.25">
      <c r="A10" s="109" t="s">
        <v>82</v>
      </c>
      <c r="B10" s="116">
        <v>5</v>
      </c>
      <c r="C10" s="116">
        <v>3.8</v>
      </c>
      <c r="D10" s="117">
        <f t="shared" si="0"/>
        <v>1.2000000000000002</v>
      </c>
    </row>
    <row r="11" spans="1:4" x14ac:dyDescent="0.25">
      <c r="A11" s="110" t="s">
        <v>34</v>
      </c>
      <c r="B11" s="116">
        <v>4.9000000000000004</v>
      </c>
      <c r="C11" s="116">
        <v>4.0999999999999996</v>
      </c>
      <c r="D11" s="117">
        <f t="shared" si="0"/>
        <v>0.80000000000000071</v>
      </c>
    </row>
    <row r="12" spans="1:4" x14ac:dyDescent="0.25">
      <c r="A12" s="110" t="s">
        <v>41</v>
      </c>
      <c r="B12" s="116">
        <v>5.2</v>
      </c>
      <c r="C12" s="116">
        <v>3.5</v>
      </c>
      <c r="D12" s="117">
        <f t="shared" si="0"/>
        <v>1.7000000000000002</v>
      </c>
    </row>
    <row r="13" spans="1:4" x14ac:dyDescent="0.25">
      <c r="A13" s="111" t="s">
        <v>91</v>
      </c>
      <c r="B13" s="116"/>
      <c r="C13" s="116"/>
      <c r="D13" s="117">
        <f t="shared" si="0"/>
        <v>0</v>
      </c>
    </row>
    <row r="14" spans="1:4" x14ac:dyDescent="0.25">
      <c r="A14" s="111" t="s">
        <v>90</v>
      </c>
      <c r="B14" s="116">
        <v>4.5</v>
      </c>
      <c r="C14" s="116">
        <v>2.5</v>
      </c>
      <c r="D14" s="117">
        <f t="shared" si="0"/>
        <v>2</v>
      </c>
    </row>
    <row r="15" spans="1:4" s="125" customFormat="1" x14ac:dyDescent="0.25">
      <c r="A15" s="126" t="s">
        <v>62</v>
      </c>
      <c r="B15" s="124"/>
      <c r="C15" s="124"/>
      <c r="D15" s="124">
        <f t="shared" si="0"/>
        <v>0</v>
      </c>
    </row>
    <row r="16" spans="1:4" x14ac:dyDescent="0.25">
      <c r="A16" s="110" t="s">
        <v>36</v>
      </c>
      <c r="B16" s="117">
        <v>4</v>
      </c>
      <c r="C16" s="117">
        <v>3.3</v>
      </c>
      <c r="D16" s="117">
        <f t="shared" si="0"/>
        <v>0.70000000000000018</v>
      </c>
    </row>
    <row r="17" spans="1:4" x14ac:dyDescent="0.25">
      <c r="A17" s="112" t="s">
        <v>53</v>
      </c>
      <c r="B17" s="117">
        <v>4.5999999999999996</v>
      </c>
      <c r="C17" s="117">
        <v>3.4</v>
      </c>
      <c r="D17" s="117">
        <f t="shared" si="0"/>
        <v>1.1999999999999997</v>
      </c>
    </row>
    <row r="18" spans="1:4" x14ac:dyDescent="0.25">
      <c r="A18" s="110" t="s">
        <v>32</v>
      </c>
      <c r="B18" s="117">
        <v>6.2</v>
      </c>
      <c r="C18" s="117">
        <v>4.7</v>
      </c>
      <c r="D18" s="117">
        <f t="shared" si="0"/>
        <v>1.5</v>
      </c>
    </row>
    <row r="19" spans="1:4" s="125" customFormat="1" x14ac:dyDescent="0.25">
      <c r="A19" s="126" t="s">
        <v>39</v>
      </c>
      <c r="B19" s="124"/>
      <c r="C19" s="124"/>
      <c r="D19" s="124">
        <f t="shared" si="0"/>
        <v>0</v>
      </c>
    </row>
    <row r="20" spans="1:4" x14ac:dyDescent="0.25">
      <c r="A20" s="110" t="s">
        <v>45</v>
      </c>
      <c r="B20" s="117">
        <v>6</v>
      </c>
      <c r="C20" s="117">
        <v>5.4</v>
      </c>
      <c r="D20" s="117">
        <f t="shared" si="0"/>
        <v>0.59999999999999964</v>
      </c>
    </row>
    <row r="21" spans="1:4" x14ac:dyDescent="0.25">
      <c r="A21" s="112" t="s">
        <v>84</v>
      </c>
      <c r="B21" s="117">
        <v>4.2</v>
      </c>
      <c r="C21" s="117">
        <v>3.5</v>
      </c>
      <c r="D21" s="117">
        <f t="shared" si="0"/>
        <v>0.70000000000000018</v>
      </c>
    </row>
    <row r="22" spans="1:4" x14ac:dyDescent="0.25">
      <c r="A22" s="112" t="s">
        <v>86</v>
      </c>
      <c r="B22" s="117"/>
      <c r="C22" s="117"/>
      <c r="D22" s="117">
        <f t="shared" si="0"/>
        <v>0</v>
      </c>
    </row>
    <row r="23" spans="1:4" x14ac:dyDescent="0.25">
      <c r="A23" s="112" t="s">
        <v>92</v>
      </c>
      <c r="B23" s="117">
        <v>5.4</v>
      </c>
      <c r="C23" s="117">
        <v>4.5</v>
      </c>
      <c r="D23" s="117">
        <f>B23-C23</f>
        <v>0.90000000000000036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BRUNA</vt:lpstr>
      <vt:lpstr>RODRIGO </vt:lpstr>
      <vt:lpstr>Dados voluntário</vt:lpstr>
      <vt:lpstr>Confiabilidade SN</vt:lpstr>
      <vt:lpstr>Anotações relevantes</vt:lpstr>
      <vt:lpstr>FPI</vt:lpstr>
      <vt:lpstr>NDT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</cp:lastModifiedBy>
  <dcterms:modified xsi:type="dcterms:W3CDTF">2019-01-28T20:18:40Z</dcterms:modified>
</cp:coreProperties>
</file>