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vs/Documents/"/>
    </mc:Choice>
  </mc:AlternateContent>
  <xr:revisionPtr revIDLastSave="0" documentId="8_{FAE54605-3302-8A4D-8F16-C50FB56C4286}" xr6:coauthVersionLast="47" xr6:coauthVersionMax="47" xr10:uidLastSave="{00000000-0000-0000-0000-000000000000}"/>
  <bookViews>
    <workbookView xWindow="0" yWindow="0" windowWidth="33600" windowHeight="21000" xr2:uid="{1F9196CF-8D35-8241-9DE4-E0FEE28C854C}"/>
  </bookViews>
  <sheets>
    <sheet name="tim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C12" i="1"/>
  <c r="D12" i="1"/>
  <c r="C15" i="1" s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D13" i="1"/>
  <c r="E13" i="1" s="1"/>
  <c r="C14" i="1"/>
  <c r="D14" i="1"/>
  <c r="E14" i="1"/>
  <c r="F14" i="1"/>
  <c r="G14" i="1" s="1"/>
  <c r="C16" i="1"/>
  <c r="D16" i="1"/>
  <c r="E16" i="1" l="1"/>
  <c r="H14" i="1"/>
  <c r="G16" i="1"/>
  <c r="E15" i="1"/>
  <c r="F13" i="1"/>
  <c r="D15" i="1"/>
  <c r="F16" i="1"/>
  <c r="G13" i="1" l="1"/>
  <c r="F15" i="1"/>
  <c r="H16" i="1"/>
  <c r="I14" i="1"/>
  <c r="J14" i="1" l="1"/>
  <c r="I16" i="1"/>
  <c r="G15" i="1"/>
  <c r="H13" i="1"/>
  <c r="H15" i="1" l="1"/>
  <c r="I13" i="1"/>
  <c r="J16" i="1"/>
  <c r="K14" i="1"/>
  <c r="K16" i="1" l="1"/>
  <c r="L14" i="1"/>
  <c r="I15" i="1"/>
  <c r="J13" i="1"/>
  <c r="J15" i="1" l="1"/>
  <c r="K13" i="1"/>
  <c r="M14" i="1"/>
  <c r="L16" i="1"/>
  <c r="M16" i="1" l="1"/>
  <c r="N14" i="1"/>
  <c r="L13" i="1"/>
  <c r="K15" i="1"/>
  <c r="M13" i="1" l="1"/>
  <c r="L15" i="1"/>
  <c r="O14" i="1"/>
  <c r="N16" i="1"/>
  <c r="P14" i="1" l="1"/>
  <c r="O16" i="1"/>
  <c r="M15" i="1"/>
  <c r="N13" i="1"/>
  <c r="N15" i="1" l="1"/>
  <c r="O13" i="1"/>
  <c r="P16" i="1"/>
  <c r="Q14" i="1"/>
  <c r="Q16" i="1" l="1"/>
  <c r="R14" i="1"/>
  <c r="P13" i="1"/>
  <c r="O15" i="1"/>
  <c r="Q13" i="1" l="1"/>
  <c r="P15" i="1"/>
  <c r="S14" i="1"/>
  <c r="R16" i="1"/>
  <c r="T14" i="1" l="1"/>
  <c r="S16" i="1"/>
  <c r="R13" i="1"/>
  <c r="Q15" i="1"/>
  <c r="R15" i="1" l="1"/>
  <c r="S13" i="1"/>
  <c r="U14" i="1"/>
  <c r="T16" i="1"/>
  <c r="U16" i="1" l="1"/>
  <c r="V14" i="1"/>
  <c r="T13" i="1"/>
  <c r="S15" i="1"/>
  <c r="U13" i="1" l="1"/>
  <c r="T15" i="1"/>
  <c r="W14" i="1"/>
  <c r="W16" i="1" s="1"/>
  <c r="V16" i="1"/>
  <c r="V13" i="1" l="1"/>
  <c r="U15" i="1"/>
  <c r="W13" i="1" l="1"/>
  <c r="W15" i="1" s="1"/>
  <c r="V15" i="1"/>
</calcChain>
</file>

<file path=xl/sharedStrings.xml><?xml version="1.0" encoding="utf-8"?>
<sst xmlns="http://schemas.openxmlformats.org/spreadsheetml/2006/main" count="24" uniqueCount="18">
  <si>
    <t>window_max</t>
  </si>
  <si>
    <t>window_min</t>
  </si>
  <si>
    <t>MSX_max</t>
  </si>
  <si>
    <t>MSX_min</t>
  </si>
  <si>
    <t>serial (T-cycles)</t>
  </si>
  <si>
    <t>startbit</t>
  </si>
  <si>
    <t>stopbit</t>
  </si>
  <si>
    <t>T</t>
  </si>
  <si>
    <t>bit7-start</t>
  </si>
  <si>
    <t>interval</t>
  </si>
  <si>
    <t>(+6)</t>
  </si>
  <si>
    <t>offset_bit0</t>
  </si>
  <si>
    <t>polling</t>
  </si>
  <si>
    <t>Hz</t>
  </si>
  <si>
    <t>f_msx</t>
  </si>
  <si>
    <t>bps</t>
  </si>
  <si>
    <t>baudrate</t>
  </si>
  <si>
    <t>115200 bps timing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</si>
</sst>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B1AD-1675-214C-AF9B-B8F7DE2C76D1}">
  <dimension ref="A1:X16"/>
  <sheetViews>
    <sheetView tabSelected="1" workbookViewId="0">
      <selection activeCell="C8" sqref="C8"/>
    </sheetView>
  </sheetViews>
  <sheetFormatPr baseColWidth="10" defaultRowHeight="15" x14ac:dyDescent="0.2"/>
  <cols>
    <col min="2" max="2" width="14.5" customWidth="1"/>
    <col min="3" max="23" width="7.83203125" customWidth="1"/>
  </cols>
  <sheetData>
    <row r="1" spans="1:24" x14ac:dyDescent="0.2">
      <c r="A1" s="5" t="s">
        <v>17</v>
      </c>
    </row>
    <row r="3" spans="1:24" x14ac:dyDescent="0.2">
      <c r="A3" t="s">
        <v>16</v>
      </c>
      <c r="B3">
        <v>115200</v>
      </c>
      <c r="C3" t="s">
        <v>15</v>
      </c>
    </row>
    <row r="4" spans="1:24" x14ac:dyDescent="0.2">
      <c r="A4" t="s">
        <v>14</v>
      </c>
      <c r="B4">
        <v>3554685</v>
      </c>
      <c r="C4" t="s">
        <v>13</v>
      </c>
      <c r="E4">
        <f>315000000/88</f>
        <v>3579545.4545454546</v>
      </c>
    </row>
    <row r="5" spans="1:24" x14ac:dyDescent="0.2">
      <c r="A5" t="s">
        <v>12</v>
      </c>
      <c r="B5">
        <v>19</v>
      </c>
      <c r="C5" t="s">
        <v>7</v>
      </c>
      <c r="E5">
        <v>3554685</v>
      </c>
    </row>
    <row r="6" spans="1:24" x14ac:dyDescent="0.2">
      <c r="A6" t="s">
        <v>11</v>
      </c>
      <c r="B6">
        <v>37</v>
      </c>
      <c r="C6" t="s">
        <v>7</v>
      </c>
      <c r="D6" t="s">
        <v>10</v>
      </c>
    </row>
    <row r="7" spans="1:24" x14ac:dyDescent="0.2">
      <c r="A7" t="s">
        <v>9</v>
      </c>
      <c r="B7">
        <v>31</v>
      </c>
      <c r="C7" t="s">
        <v>7</v>
      </c>
    </row>
    <row r="8" spans="1:24" x14ac:dyDescent="0.2">
      <c r="A8" t="s">
        <v>8</v>
      </c>
      <c r="B8">
        <v>57</v>
      </c>
      <c r="C8" t="s">
        <v>7</v>
      </c>
    </row>
    <row r="10" spans="1:24" x14ac:dyDescent="0.2"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</row>
    <row r="11" spans="1:24" x14ac:dyDescent="0.2">
      <c r="C11" t="s">
        <v>5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 t="s">
        <v>6</v>
      </c>
      <c r="M11" t="s">
        <v>5</v>
      </c>
      <c r="N11">
        <v>0</v>
      </c>
      <c r="O11">
        <v>1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 t="s">
        <v>6</v>
      </c>
      <c r="W11" t="s">
        <v>5</v>
      </c>
    </row>
    <row r="12" spans="1:24" x14ac:dyDescent="0.2">
      <c r="B12" t="s">
        <v>4</v>
      </c>
      <c r="C12" s="4">
        <f>$B$4/$B$3*C10</f>
        <v>0</v>
      </c>
      <c r="D12" s="4">
        <f>$B$4/$B$3*D10</f>
        <v>30.856640625000001</v>
      </c>
      <c r="E12" s="4">
        <f>$B$4/$B$3*E10</f>
        <v>61.713281250000001</v>
      </c>
      <c r="F12" s="4">
        <f>$B$4/$B$3*F10</f>
        <v>92.569921875000006</v>
      </c>
      <c r="G12" s="4">
        <f>$B$4/$B$3*G10</f>
        <v>123.4265625</v>
      </c>
      <c r="H12" s="4">
        <f>$B$4/$B$3*H10</f>
        <v>154.283203125</v>
      </c>
      <c r="I12" s="4">
        <f>$B$4/$B$3*I10</f>
        <v>185.13984375000001</v>
      </c>
      <c r="J12" s="4">
        <f>$B$4/$B$3*J10</f>
        <v>215.99648437499999</v>
      </c>
      <c r="K12" s="4">
        <f>$B$4/$B$3*K10</f>
        <v>246.85312500000001</v>
      </c>
      <c r="L12" s="4">
        <f>$B$4/$B$3*L10</f>
        <v>277.70976562499999</v>
      </c>
      <c r="M12" s="4">
        <f>$B$4/$B$3*M10</f>
        <v>308.56640625</v>
      </c>
      <c r="N12" s="4">
        <f>$B$4/$B$3*N10</f>
        <v>339.42304687500001</v>
      </c>
      <c r="O12" s="4">
        <f>$B$4/$B$3*O10</f>
        <v>370.27968750000002</v>
      </c>
      <c r="P12" s="4">
        <f>$B$4/$B$3*P10</f>
        <v>401.13632812500003</v>
      </c>
      <c r="Q12" s="4">
        <f>$B$4/$B$3*Q10</f>
        <v>431.99296874999999</v>
      </c>
      <c r="R12" s="4">
        <f>$B$4/$B$3*R10</f>
        <v>462.849609375</v>
      </c>
      <c r="S12" s="4">
        <f>$B$4/$B$3*S10</f>
        <v>493.70625000000001</v>
      </c>
      <c r="T12" s="4">
        <f>$B$4/$B$3*T10</f>
        <v>524.56289062500002</v>
      </c>
      <c r="U12" s="4">
        <f>$B$4/$B$3*U10</f>
        <v>555.41953124999998</v>
      </c>
      <c r="V12" s="4">
        <f>$B$4/$B$3*V10</f>
        <v>586.27617187500005</v>
      </c>
      <c r="W12" s="4">
        <f>$B$4/$B$3*W10</f>
        <v>617.1328125</v>
      </c>
      <c r="X12" s="4">
        <f>$B$4/$B$3*X10</f>
        <v>647.98945312500007</v>
      </c>
    </row>
    <row r="13" spans="1:24" x14ac:dyDescent="0.2">
      <c r="B13" t="s">
        <v>3</v>
      </c>
      <c r="C13">
        <v>0</v>
      </c>
      <c r="D13">
        <f>C13+B6</f>
        <v>37</v>
      </c>
      <c r="E13">
        <f>D13+$B$7</f>
        <v>68</v>
      </c>
      <c r="F13">
        <f>E13+$B$7</f>
        <v>99</v>
      </c>
      <c r="G13">
        <f>F13+$B$7</f>
        <v>130</v>
      </c>
      <c r="H13">
        <f>G13+$B$7</f>
        <v>161</v>
      </c>
      <c r="I13">
        <f>H13+$B$7</f>
        <v>192</v>
      </c>
      <c r="J13">
        <f>I13+$B$7</f>
        <v>223</v>
      </c>
      <c r="K13">
        <f>J13+$B$7</f>
        <v>254</v>
      </c>
      <c r="L13" s="3">
        <f>K13</f>
        <v>254</v>
      </c>
      <c r="M13">
        <f>IF(L13+$B$8&lt;M12,L13+$B$8+$B$5,L13+$B$8)</f>
        <v>311</v>
      </c>
      <c r="N13">
        <f>M13+B6</f>
        <v>348</v>
      </c>
      <c r="O13">
        <f>N13+$B$7</f>
        <v>379</v>
      </c>
      <c r="P13">
        <f>O13+$B$7</f>
        <v>410</v>
      </c>
      <c r="Q13">
        <f>P13+$B$7</f>
        <v>441</v>
      </c>
      <c r="R13">
        <f>Q13+$B$7</f>
        <v>472</v>
      </c>
      <c r="S13">
        <f>R13+$B$7</f>
        <v>503</v>
      </c>
      <c r="T13">
        <f>S13+$B$7</f>
        <v>534</v>
      </c>
      <c r="U13">
        <f>T13+$B$7</f>
        <v>565</v>
      </c>
      <c r="V13" s="3">
        <f>U13</f>
        <v>565</v>
      </c>
      <c r="W13">
        <f>V13+B8</f>
        <v>622</v>
      </c>
    </row>
    <row r="14" spans="1:24" x14ac:dyDescent="0.2">
      <c r="B14" t="s">
        <v>2</v>
      </c>
      <c r="C14">
        <f>B5</f>
        <v>19</v>
      </c>
      <c r="D14">
        <f>C14+B6</f>
        <v>56</v>
      </c>
      <c r="E14">
        <f>D14+$B$7</f>
        <v>87</v>
      </c>
      <c r="F14">
        <f>E14+$B$7</f>
        <v>118</v>
      </c>
      <c r="G14">
        <f>F14+$B$7</f>
        <v>149</v>
      </c>
      <c r="H14">
        <f>G14+$B$7</f>
        <v>180</v>
      </c>
      <c r="I14">
        <f>H14+$B$7</f>
        <v>211</v>
      </c>
      <c r="J14">
        <f>I14+$B$7</f>
        <v>242</v>
      </c>
      <c r="K14">
        <f>J14+$B$7</f>
        <v>273</v>
      </c>
      <c r="L14" s="3">
        <f>K14</f>
        <v>273</v>
      </c>
      <c r="M14">
        <f>L14+B8</f>
        <v>330</v>
      </c>
      <c r="N14">
        <f>M14+B6</f>
        <v>367</v>
      </c>
      <c r="O14">
        <f>N14+$B$7</f>
        <v>398</v>
      </c>
      <c r="P14">
        <f>O14+$B$7</f>
        <v>429</v>
      </c>
      <c r="Q14">
        <f>P14+$B$7</f>
        <v>460</v>
      </c>
      <c r="R14">
        <f>Q14+$B$7</f>
        <v>491</v>
      </c>
      <c r="S14">
        <f>R14+$B$7</f>
        <v>522</v>
      </c>
      <c r="T14">
        <f>S14+$B$7</f>
        <v>553</v>
      </c>
      <c r="U14">
        <f>T14+$B$7</f>
        <v>584</v>
      </c>
      <c r="V14" s="3">
        <f>U14</f>
        <v>584</v>
      </c>
      <c r="W14">
        <f>V14+B8</f>
        <v>641</v>
      </c>
    </row>
    <row r="15" spans="1:24" x14ac:dyDescent="0.2">
      <c r="B15" t="s">
        <v>1</v>
      </c>
      <c r="C15" s="1">
        <f>C13/(D12-C12)</f>
        <v>0</v>
      </c>
      <c r="D15" s="1">
        <f>(D13-D12)/(E12-D12)</f>
        <v>0.19909359057131643</v>
      </c>
      <c r="E15" s="1">
        <f>(E13-E12)/(F12-E12)</f>
        <v>0.20373957186079772</v>
      </c>
      <c r="F15" s="1">
        <f>(F13-F12)/(G12-F12)</f>
        <v>0.20838555315027898</v>
      </c>
      <c r="G15" s="1">
        <f>(G13-G12)/(H12-G12)</f>
        <v>0.21303153443976042</v>
      </c>
      <c r="H15" s="1">
        <f>(H13-H12)/(I12-H12)</f>
        <v>0.21767751572924174</v>
      </c>
      <c r="I15" s="1">
        <f>(I13-I12)/(J12-I12)</f>
        <v>0.22232349701872292</v>
      </c>
      <c r="J15" s="1">
        <f>(J13-J12)/(K12-J12)</f>
        <v>0.22696947830820463</v>
      </c>
      <c r="K15" s="1">
        <f>(K13-K12)/(L12-K12)</f>
        <v>0.23161545959768581</v>
      </c>
      <c r="L15" s="2">
        <f>(L13-L12)/(M12-L12)</f>
        <v>-0.76838454040231352</v>
      </c>
      <c r="M15" s="1">
        <f>(M13-M12)/(N12-M12)</f>
        <v>7.886774777511929E-2</v>
      </c>
      <c r="N15" s="1">
        <f>(N13-N12)/(O12-N12)</f>
        <v>0.27796133834643527</v>
      </c>
      <c r="O15" s="1">
        <f>(O13-O12)/(P12-O12)</f>
        <v>0.28260731963591629</v>
      </c>
      <c r="P15" s="1">
        <f>(P13-P12)/(Q12-P12)</f>
        <v>0.28725330092539775</v>
      </c>
      <c r="Q15" s="1">
        <f>(Q13-Q12)/(R12-Q12)</f>
        <v>0.29189928221488004</v>
      </c>
      <c r="R15" s="1">
        <f>(R13-R12)/(S12-R12)</f>
        <v>0.29654526350436106</v>
      </c>
      <c r="S15" s="1">
        <f>(S13-S12)/(T12-S12)</f>
        <v>0.30119124479384202</v>
      </c>
      <c r="T15" s="1">
        <f>(T13-T12)/(U12-T12)</f>
        <v>0.30583722608332353</v>
      </c>
      <c r="U15" s="1">
        <f>(U13-U12)/(V12-U12)</f>
        <v>0.31048320737280521</v>
      </c>
      <c r="V15" s="2">
        <f>(V13-V12)/(W12-V12)</f>
        <v>-0.68951679262719734</v>
      </c>
      <c r="W15" s="1">
        <f>(W13-W12)/(X12-W12)</f>
        <v>0.15773549555023827</v>
      </c>
    </row>
    <row r="16" spans="1:24" x14ac:dyDescent="0.2">
      <c r="B16" t="s">
        <v>0</v>
      </c>
      <c r="C16" s="1">
        <f>(C14-C12)/(D12-C12)</f>
        <v>0.61575076272581108</v>
      </c>
      <c r="D16" s="1">
        <f>(D14-D12)/(E12-D12)</f>
        <v>0.81484435329712757</v>
      </c>
      <c r="E16" s="1">
        <f>(E14-E12)/(F12-E12)</f>
        <v>0.8194903345866088</v>
      </c>
      <c r="F16" s="1">
        <f>(F14-F12)/(G12-F12)</f>
        <v>0.82413631587609015</v>
      </c>
      <c r="G16" s="1">
        <f>(G14-G12)/(H12-G12)</f>
        <v>0.82878229716557161</v>
      </c>
      <c r="H16" s="1">
        <f>(H14-H12)/(I12-H12)</f>
        <v>0.83342827845505263</v>
      </c>
      <c r="I16" s="1">
        <f>(I14-I12)/(J12-I12)</f>
        <v>0.83807425974453442</v>
      </c>
      <c r="J16" s="1">
        <f>(J14-J12)/(K12-J12)</f>
        <v>0.84272024103401555</v>
      </c>
      <c r="K16" s="1">
        <f>(K14-K12)/(L12-K12)</f>
        <v>0.84736622232349734</v>
      </c>
      <c r="L16" s="2">
        <f>(L14-L12)/(M12-L12)</f>
        <v>-0.15263377767650255</v>
      </c>
      <c r="M16" s="1">
        <f>(M14-M12)/(N12-M12)</f>
        <v>0.69461851050093015</v>
      </c>
      <c r="N16" s="1">
        <f>(N14-N12)/(O12-N12)</f>
        <v>0.89371210107224619</v>
      </c>
      <c r="O16" s="1">
        <f>(O14-O12)/(P12-O12)</f>
        <v>0.89835808236172721</v>
      </c>
      <c r="P16" s="1">
        <f>(P14-P12)/(Q12-P12)</f>
        <v>0.90300406365120978</v>
      </c>
      <c r="Q16" s="1">
        <f>(Q14-Q12)/(R12-Q12)</f>
        <v>0.90765004494069101</v>
      </c>
      <c r="R16" s="1">
        <f>(R14-R12)/(S12-R12)</f>
        <v>0.91229602623017192</v>
      </c>
      <c r="S16" s="1">
        <f>(S14-S12)/(T12-S12)</f>
        <v>0.91694200751965294</v>
      </c>
      <c r="T16" s="1">
        <f>(T14-T12)/(U12-T12)</f>
        <v>0.92158798880913562</v>
      </c>
      <c r="U16" s="1">
        <f>(U14-U12)/(V12-U12)</f>
        <v>0.92623397009861497</v>
      </c>
      <c r="V16" s="2">
        <f>(V14-V12)/(W12-V12)</f>
        <v>-7.3766029901385255E-2</v>
      </c>
      <c r="W16" s="1">
        <f>(W14-W12)/(X12-W12)</f>
        <v>0.77348625827604811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van straaten</dc:creator>
  <cp:lastModifiedBy>r van straaten</cp:lastModifiedBy>
  <dcterms:created xsi:type="dcterms:W3CDTF">2025-01-14T07:06:11Z</dcterms:created>
  <dcterms:modified xsi:type="dcterms:W3CDTF">2025-01-14T07:08:23Z</dcterms:modified>
</cp:coreProperties>
</file>