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Google Drive\Università\__Tesi\Progetto\nft\"/>
    </mc:Choice>
  </mc:AlternateContent>
  <xr:revisionPtr revIDLastSave="0" documentId="13_ncr:1_{C9932653-30E5-4B05-A256-F1EC0D0A3BDF}" xr6:coauthVersionLast="47" xr6:coauthVersionMax="47" xr10:uidLastSave="{00000000-0000-0000-0000-000000000000}"/>
  <bookViews>
    <workbookView xWindow="28680" yWindow="-120" windowWidth="29040" windowHeight="15840" xr2:uid="{974F0CEC-CCF7-43EF-B0E3-7D8AA16FF79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1" l="1"/>
  <c r="M38" i="1"/>
  <c r="M37" i="1"/>
  <c r="D47" i="1"/>
  <c r="H47" i="1" s="1"/>
  <c r="D48" i="1"/>
  <c r="I46" i="1" s="1"/>
  <c r="D46" i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24" i="1"/>
  <c r="J24" i="1" s="1"/>
  <c r="I14" i="1"/>
  <c r="J14" i="1" s="1"/>
  <c r="I13" i="1"/>
  <c r="J13" i="1" s="1"/>
  <c r="I12" i="1"/>
  <c r="J12" i="1" s="1"/>
  <c r="I11" i="1"/>
  <c r="J11" i="1" s="1"/>
  <c r="I10" i="1"/>
  <c r="J10" i="1" s="1"/>
  <c r="I19" i="1"/>
  <c r="J19" i="1" s="1"/>
  <c r="I15" i="1"/>
  <c r="J15" i="1" s="1"/>
  <c r="I16" i="1"/>
  <c r="J16" i="1" s="1"/>
  <c r="I17" i="1"/>
  <c r="J17" i="1" s="1"/>
  <c r="I18" i="1"/>
  <c r="J18" i="1" s="1"/>
  <c r="G48" i="1" l="1"/>
  <c r="I47" i="1"/>
  <c r="I48" i="1"/>
  <c r="G47" i="1"/>
  <c r="H46" i="1"/>
  <c r="H48" i="1"/>
</calcChain>
</file>

<file path=xl/sharedStrings.xml><?xml version="1.0" encoding="utf-8"?>
<sst xmlns="http://schemas.openxmlformats.org/spreadsheetml/2006/main" count="85" uniqueCount="53">
  <si>
    <t>Gas Used</t>
  </si>
  <si>
    <t>Exp</t>
  </si>
  <si>
    <t>Safe Mint Time</t>
  </si>
  <si>
    <t>IPFS Storage Time</t>
  </si>
  <si>
    <t>Byte Image</t>
  </si>
  <si>
    <t>Byte Document</t>
  </si>
  <si>
    <t>Base Fee (GWEI)</t>
  </si>
  <si>
    <t>Priority Fee (GWEI)</t>
  </si>
  <si>
    <t>Totale (GWEI)</t>
  </si>
  <si>
    <t>ETH/EUR</t>
  </si>
  <si>
    <t>EUR</t>
  </si>
  <si>
    <t>GWEI/WEI</t>
  </si>
  <si>
    <t>GWEI/ETH</t>
  </si>
  <si>
    <t>Verify Time</t>
  </si>
  <si>
    <t>IPFS Metadata Fetch Time</t>
  </si>
  <si>
    <t>IPFS Document Fetch Time</t>
  </si>
  <si>
    <t>Metadata Cached</t>
  </si>
  <si>
    <t>Document Cached</t>
  </si>
  <si>
    <t>✓</t>
  </si>
  <si>
    <t>Token from Exp</t>
  </si>
  <si>
    <t>Il documento degli esperimenti 6-10 è uguale alle immagini degli esperimenti 1-5; nell'applicazione le immagini sono scaricate automaticamente a differenza dei documenti e quindi negli esperimenti 6-10 sono già in cache.</t>
  </si>
  <si>
    <t>TESTNET GÖRLI</t>
  </si>
  <si>
    <t>TESTNET RINKEBY</t>
  </si>
  <si>
    <t xml:space="preserve">          Avendo però a disposizione il parametro "Gas Used" e stimando il gas della rete Mainnet (molti siti offrono questo servizio, tra cui https://etherscan.io/gastracker) è possibile stimare il costo equivalente nella Mainnet.</t>
  </si>
  <si>
    <t>Priority Fee LOW (GWEI)</t>
  </si>
  <si>
    <t>Priority Fee AVERAGE (GWEI)</t>
  </si>
  <si>
    <t>Priority Fee HIGH (GWEI)</t>
  </si>
  <si>
    <t>Mainnet Cost Estimation</t>
  </si>
  <si>
    <t>Gas Estimation (16/05/2022 12:55)</t>
  </si>
  <si>
    <t>Base Fee</t>
  </si>
  <si>
    <t>Più è alta la priority fee, prima la transazione viene eseguita: è nell'interesse del miner inserire nel blocco transazioni che lo pagano di più.</t>
  </si>
  <si>
    <t>Il prezzo del Gas è molto volatile. Il prezzo in soli 10 minuti di osservazione è oscillato da Base Fee 11 a 17</t>
  </si>
  <si>
    <t>~3 minuti</t>
  </si>
  <si>
    <t>~30 secondi</t>
  </si>
  <si>
    <t>Tempi di esecuzione</t>
  </si>
  <si>
    <t>La Priority Fee è scelta dall'utente ed indica la quantità di Ether che viene guadagnata dal miner.</t>
  </si>
  <si>
    <t>La Base Fee indica una quantità minima di Ether per ogni "Gas" per far elaborare la propria transazione: questa quantità viene bruciata dalla rete e non è recuperabile.</t>
  </si>
  <si>
    <t>EUR (priority LOW)</t>
  </si>
  <si>
    <t>EUR (priority AVERAGE)</t>
  </si>
  <si>
    <t>EUR (priority HIGH)</t>
  </si>
  <si>
    <t>Mentre il parametro "Gas Used" non dipende dal tipo di network utilizzato, le fee invece possono variare: questo significa che le misurazioni in termini di costi effettivi stimate sopra (EUR) non sono assimililabili alla Mainnet.</t>
  </si>
  <si>
    <t>1 GWEI = 10^9 WEI</t>
  </si>
  <si>
    <t>1 ETH = 10^9 GWEI</t>
  </si>
  <si>
    <t>L'esperimento 1 di Görli ha "Gas Used" maggiore probabilmente perché il contratto era nuovo e l'operazione "Safe Mint" non era mai stata chiamata.</t>
  </si>
  <si>
    <t>IPFS Storage Time Average</t>
  </si>
  <si>
    <t>I tempi IPFS possono essere abbattuti implementando un nodo IPFS in locale.</t>
  </si>
  <si>
    <t>Sarebbe interessante effettuare delle misurazioni su IPFS a distanza di giorni/settimane in modo verificare l'impatto che la cache ha su questo protocollo.</t>
  </si>
  <si>
    <t>I tempi dell'operazione "Safe Mint", essendo misurati su una Testnet e non sulla Mainnet, potrebbero variare significativamente.</t>
  </si>
  <si>
    <t>I tempi relativi alla blockchain Ethereum ("Safe Mint" e "Verify") dipendono dall'endpoint fornito da una terza parte, Infura. Per risolvere questo problema occorrerebbe implementare un nodo Ethereum in locale.</t>
  </si>
  <si>
    <t>VERIFY</t>
  </si>
  <si>
    <t>SAFE MINT</t>
  </si>
  <si>
    <t>Operazione</t>
  </si>
  <si>
    <t>Pubblicazione smart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</si>
</sst>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164" fontId="0" fillId="0" borderId="0" xfId="0" applyNumberFormat="1"/>
    <xf numFmtId="4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44" fontId="0" fillId="0" borderId="2" xfId="0" applyNumberFormat="1" applyBorder="1"/>
    <xf numFmtId="0" fontId="2" fillId="3" borderId="0" xfId="0" applyFont="1" applyFill="1"/>
    <xf numFmtId="0" fontId="2" fillId="3" borderId="2" xfId="0" applyFont="1" applyFill="1" applyBorder="1"/>
    <xf numFmtId="0" fontId="2" fillId="3" borderId="0" xfId="0" applyFont="1" applyFill="1" applyBorder="1"/>
    <xf numFmtId="44" fontId="0" fillId="0" borderId="0" xfId="1" applyFont="1"/>
    <xf numFmtId="0" fontId="2" fillId="4" borderId="0" xfId="0" applyFont="1" applyFill="1"/>
    <xf numFmtId="22" fontId="2" fillId="4" borderId="0" xfId="0" applyNumberFormat="1" applyFont="1" applyFill="1"/>
    <xf numFmtId="3" fontId="0" fillId="7" borderId="0" xfId="0" applyNumberFormat="1" applyFill="1"/>
    <xf numFmtId="0" fontId="3" fillId="0" borderId="0" xfId="0" applyFont="1"/>
    <xf numFmtId="0" fontId="2" fillId="2" borderId="0" xfId="0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IPFS Storage per dimensione (byte)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78,710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Media</c:v>
              </c:pt>
            </c:strLit>
          </c:cat>
          <c:val>
            <c:numRef>
              <c:f>(Foglio1!$C$10:$C$14,Foglio1!$C$24:$C$28,Foglio1!$M$37)</c:f>
              <c:numCache>
                <c:formatCode>0.0000</c:formatCode>
                <c:ptCount val="11"/>
                <c:pt idx="0">
                  <c:v>4325.8426000028803</c:v>
                </c:pt>
                <c:pt idx="1">
                  <c:v>4113.7525000125097</c:v>
                </c:pt>
                <c:pt idx="2">
                  <c:v>3471.7394000142799</c:v>
                </c:pt>
                <c:pt idx="3">
                  <c:v>4378.2012999951803</c:v>
                </c:pt>
                <c:pt idx="4">
                  <c:v>3537.3904000073599</c:v>
                </c:pt>
                <c:pt idx="5">
                  <c:v>5521.6511000096798</c:v>
                </c:pt>
                <c:pt idx="6">
                  <c:v>4397.0007999986401</c:v>
                </c:pt>
                <c:pt idx="7">
                  <c:v>4269.6210000067904</c:v>
                </c:pt>
                <c:pt idx="8">
                  <c:v>3750.9995999932198</c:v>
                </c:pt>
                <c:pt idx="9">
                  <c:v>26139.453100010702</c:v>
                </c:pt>
                <c:pt idx="10" formatCode="General">
                  <c:v>6390.5651800051246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F-4007-9424-1FE05B422A6A}"/>
            </c:ext>
          </c:extLst>
        </c:ser>
        <c:ser>
          <c:idx val="1"/>
          <c:order val="1"/>
          <c:tx>
            <c:v>104,857,600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Media</c:v>
              </c:pt>
            </c:strLit>
          </c:cat>
          <c:val>
            <c:numRef>
              <c:f>(Foglio1!$C$15:$C$19,Foglio1!$C$29:$C$33,Foglio1!$M$38)</c:f>
              <c:numCache>
                <c:formatCode>0.0000</c:formatCode>
                <c:ptCount val="11"/>
                <c:pt idx="0">
                  <c:v>36094.410499989899</c:v>
                </c:pt>
                <c:pt idx="1">
                  <c:v>34975.953099995801</c:v>
                </c:pt>
                <c:pt idx="2">
                  <c:v>33521.328600004301</c:v>
                </c:pt>
                <c:pt idx="3">
                  <c:v>29511.252000003999</c:v>
                </c:pt>
                <c:pt idx="4">
                  <c:v>27217.455600008299</c:v>
                </c:pt>
                <c:pt idx="5">
                  <c:v>36074.654799997799</c:v>
                </c:pt>
                <c:pt idx="6">
                  <c:v>34782.579300001198</c:v>
                </c:pt>
                <c:pt idx="7">
                  <c:v>33957.320899993101</c:v>
                </c:pt>
                <c:pt idx="8">
                  <c:v>31862.307400002999</c:v>
                </c:pt>
                <c:pt idx="9">
                  <c:v>32807.0062000006</c:v>
                </c:pt>
                <c:pt idx="10" formatCode="General">
                  <c:v>33080.426839999796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F-4007-9424-1FE05B42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6512"/>
        <c:axId val="572474032"/>
      </c:barChart>
      <c:catAx>
        <c:axId val="6606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Esperimenti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572474032"/>
        <c:crosses val="autoZero"/>
        <c:auto val="1"/>
        <c:lblAlgn val="ctr"/>
        <c:lblOffset val="100"/>
        <c:noMultiLvlLbl val="0"/>
      </c:catAx>
      <c:valAx>
        <c:axId val="5724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606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safeMint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Foglio1!$A$10:$A$19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marker>
            <c:symbol val="none"/>
          </c:marker>
          <c:val>
            <c:numRef>
              <c:f>Foglio1!$B$10:$B$19</c:f>
              <c:numCache>
                <c:formatCode>0.0000</c:formatCode>
                <c:ptCount val="10"/>
                <c:pt idx="0">
                  <c:v>9456.81005859375</c:v>
                </c:pt>
                <c:pt idx="1">
                  <c:v>13012.0380859375</c:v>
                </c:pt>
                <c:pt idx="2">
                  <c:v>16485.311035156199</c:v>
                </c:pt>
                <c:pt idx="3">
                  <c:v>13034.816894531201</c:v>
                </c:pt>
                <c:pt idx="4">
                  <c:v>12279.779785156201</c:v>
                </c:pt>
                <c:pt idx="5">
                  <c:v>9161.1689453125</c:v>
                </c:pt>
                <c:pt idx="6">
                  <c:v>11965.62890625</c:v>
                </c:pt>
                <c:pt idx="7">
                  <c:v>20401.583740234299</c:v>
                </c:pt>
                <c:pt idx="8">
                  <c:v>28535.0859375</c:v>
                </c:pt>
                <c:pt idx="9">
                  <c:v>16551.981933593699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72-40A1-BC23-78D21EF0A8FE}"/>
            </c:ext>
          </c:extLst>
        </c:ser>
        <c:ser>
          <c:idx val="5"/>
          <c:order val="1"/>
          <c:tx>
            <c:strRef>
              <c:f>Foglio1!$A$10:$A$19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Foglio1!$B$10:$B$19</c:f>
              <c:numCache>
                <c:formatCode>0.0000</c:formatCode>
                <c:ptCount val="10"/>
                <c:pt idx="0">
                  <c:v>9456.81005859375</c:v>
                </c:pt>
                <c:pt idx="1">
                  <c:v>13012.0380859375</c:v>
                </c:pt>
                <c:pt idx="2">
                  <c:v>16485.311035156199</c:v>
                </c:pt>
                <c:pt idx="3">
                  <c:v>13034.816894531201</c:v>
                </c:pt>
                <c:pt idx="4">
                  <c:v>12279.779785156201</c:v>
                </c:pt>
                <c:pt idx="5">
                  <c:v>9161.1689453125</c:v>
                </c:pt>
                <c:pt idx="6">
                  <c:v>11965.62890625</c:v>
                </c:pt>
                <c:pt idx="7">
                  <c:v>20401.583740234299</c:v>
                </c:pt>
                <c:pt idx="8">
                  <c:v>28535.0859375</c:v>
                </c:pt>
                <c:pt idx="9">
                  <c:v>16551.981933593699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72-40A1-BC23-78D21EF0A8FE}"/>
            </c:ext>
          </c:extLst>
        </c:ser>
        <c:ser>
          <c:idx val="6"/>
          <c:order val="2"/>
          <c:tx>
            <c:strRef>
              <c:f>Foglio1!$A$10:$A$19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marker>
            <c:symbol val="none"/>
          </c:marker>
          <c:val>
            <c:numRef>
              <c:f>Foglio1!$B$10:$B$19</c:f>
              <c:numCache>
                <c:formatCode>0.0000</c:formatCode>
                <c:ptCount val="10"/>
                <c:pt idx="0">
                  <c:v>9456.81005859375</c:v>
                </c:pt>
                <c:pt idx="1">
                  <c:v>13012.0380859375</c:v>
                </c:pt>
                <c:pt idx="2">
                  <c:v>16485.311035156199</c:v>
                </c:pt>
                <c:pt idx="3">
                  <c:v>13034.816894531201</c:v>
                </c:pt>
                <c:pt idx="4">
                  <c:v>12279.779785156201</c:v>
                </c:pt>
                <c:pt idx="5">
                  <c:v>9161.1689453125</c:v>
                </c:pt>
                <c:pt idx="6">
                  <c:v>11965.62890625</c:v>
                </c:pt>
                <c:pt idx="7">
                  <c:v>20401.583740234299</c:v>
                </c:pt>
                <c:pt idx="8">
                  <c:v>28535.0859375</c:v>
                </c:pt>
                <c:pt idx="9">
                  <c:v>16551.981933593699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72-40A1-BC23-78D21EF0A8FE}"/>
            </c:ext>
          </c:extLst>
        </c:ser>
        <c:ser>
          <c:idx val="7"/>
          <c:order val="3"/>
          <c:tx>
            <c:strRef>
              <c:f>Foglio1!$A$10:$A$19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Foglio1!$B$10:$B$19</c:f>
              <c:numCache>
                <c:formatCode>0.0000</c:formatCode>
                <c:ptCount val="10"/>
                <c:pt idx="0">
                  <c:v>9456.81005859375</c:v>
                </c:pt>
                <c:pt idx="1">
                  <c:v>13012.0380859375</c:v>
                </c:pt>
                <c:pt idx="2">
                  <c:v>16485.311035156199</c:v>
                </c:pt>
                <c:pt idx="3">
                  <c:v>13034.816894531201</c:v>
                </c:pt>
                <c:pt idx="4">
                  <c:v>12279.779785156201</c:v>
                </c:pt>
                <c:pt idx="5">
                  <c:v>9161.1689453125</c:v>
                </c:pt>
                <c:pt idx="6">
                  <c:v>11965.62890625</c:v>
                </c:pt>
                <c:pt idx="7">
                  <c:v>20401.583740234299</c:v>
                </c:pt>
                <c:pt idx="8">
                  <c:v>28535.0859375</c:v>
                </c:pt>
                <c:pt idx="9">
                  <c:v>16551.981933593699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72-40A1-BC23-78D21EF0A8FE}"/>
            </c:ext>
          </c:extLst>
        </c:ser>
        <c:ser>
          <c:idx val="2"/>
          <c:order val="4"/>
          <c:tx>
            <c:strRef>
              <c:f>Foglio1!$A$10:$A$19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marker>
            <c:symbol val="none"/>
          </c:marker>
          <c:val>
            <c:numRef>
              <c:f>Foglio1!$B$10:$B$19</c:f>
              <c:numCache>
                <c:formatCode>0.0000</c:formatCode>
                <c:ptCount val="10"/>
                <c:pt idx="0">
                  <c:v>9456.81005859375</c:v>
                </c:pt>
                <c:pt idx="1">
                  <c:v>13012.0380859375</c:v>
                </c:pt>
                <c:pt idx="2">
                  <c:v>16485.311035156199</c:v>
                </c:pt>
                <c:pt idx="3">
                  <c:v>13034.816894531201</c:v>
                </c:pt>
                <c:pt idx="4">
                  <c:v>12279.779785156201</c:v>
                </c:pt>
                <c:pt idx="5">
                  <c:v>9161.1689453125</c:v>
                </c:pt>
                <c:pt idx="6">
                  <c:v>11965.62890625</c:v>
                </c:pt>
                <c:pt idx="7">
                  <c:v>20401.583740234299</c:v>
                </c:pt>
                <c:pt idx="8">
                  <c:v>28535.0859375</c:v>
                </c:pt>
                <c:pt idx="9">
                  <c:v>16551.981933593699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72-40A1-BC23-78D21EF0A8FE}"/>
            </c:ext>
          </c:extLst>
        </c:ser>
        <c:ser>
          <c:idx val="3"/>
          <c:order val="5"/>
          <c:tx>
            <c:strRef>
              <c:f>Foglio1!$A$10:$A$19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Foglio1!$B$10:$B$19</c:f>
              <c:numCache>
                <c:formatCode>0.0000</c:formatCode>
                <c:ptCount val="10"/>
                <c:pt idx="0">
                  <c:v>9456.81005859375</c:v>
                </c:pt>
                <c:pt idx="1">
                  <c:v>13012.0380859375</c:v>
                </c:pt>
                <c:pt idx="2">
                  <c:v>16485.311035156199</c:v>
                </c:pt>
                <c:pt idx="3">
                  <c:v>13034.816894531201</c:v>
                </c:pt>
                <c:pt idx="4">
                  <c:v>12279.779785156201</c:v>
                </c:pt>
                <c:pt idx="5">
                  <c:v>9161.1689453125</c:v>
                </c:pt>
                <c:pt idx="6">
                  <c:v>11965.62890625</c:v>
                </c:pt>
                <c:pt idx="7">
                  <c:v>20401.583740234299</c:v>
                </c:pt>
                <c:pt idx="8">
                  <c:v>28535.0859375</c:v>
                </c:pt>
                <c:pt idx="9">
                  <c:v>16551.981933593699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72-40A1-BC23-78D21EF0A8FE}"/>
            </c:ext>
          </c:extLst>
        </c:ser>
        <c:ser>
          <c:idx val="1"/>
          <c:order val="6"/>
          <c:tx>
            <c:strRef>
              <c:f>Foglio1!$A$10:$A$19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marker>
            <c:symbol val="none"/>
          </c:marker>
          <c:val>
            <c:numRef>
              <c:f>Foglio1!$B$10:$B$19</c:f>
              <c:numCache>
                <c:formatCode>0.0000</c:formatCode>
                <c:ptCount val="10"/>
                <c:pt idx="0">
                  <c:v>9456.81005859375</c:v>
                </c:pt>
                <c:pt idx="1">
                  <c:v>13012.0380859375</c:v>
                </c:pt>
                <c:pt idx="2">
                  <c:v>16485.311035156199</c:v>
                </c:pt>
                <c:pt idx="3">
                  <c:v>13034.816894531201</c:v>
                </c:pt>
                <c:pt idx="4">
                  <c:v>12279.779785156201</c:v>
                </c:pt>
                <c:pt idx="5">
                  <c:v>9161.1689453125</c:v>
                </c:pt>
                <c:pt idx="6">
                  <c:v>11965.62890625</c:v>
                </c:pt>
                <c:pt idx="7">
                  <c:v>20401.583740234299</c:v>
                </c:pt>
                <c:pt idx="8">
                  <c:v>28535.0859375</c:v>
                </c:pt>
                <c:pt idx="9">
                  <c:v>16551.981933593699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72-40A1-BC23-78D21EF0A8FE}"/>
            </c:ext>
          </c:extLst>
        </c:ser>
        <c:ser>
          <c:idx val="0"/>
          <c:order val="7"/>
          <c:tx>
            <c:strRef>
              <c:f>Foglio1!$A$10:$A$19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Foglio1!$B$10:$B$19</c:f>
              <c:numCache>
                <c:formatCode>0.0000</c:formatCode>
                <c:ptCount val="10"/>
                <c:pt idx="0">
                  <c:v>9456.81005859375</c:v>
                </c:pt>
                <c:pt idx="1">
                  <c:v>13012.0380859375</c:v>
                </c:pt>
                <c:pt idx="2">
                  <c:v>16485.311035156199</c:v>
                </c:pt>
                <c:pt idx="3">
                  <c:v>13034.816894531201</c:v>
                </c:pt>
                <c:pt idx="4">
                  <c:v>12279.779785156201</c:v>
                </c:pt>
                <c:pt idx="5">
                  <c:v>9161.1689453125</c:v>
                </c:pt>
                <c:pt idx="6">
                  <c:v>11965.62890625</c:v>
                </c:pt>
                <c:pt idx="7">
                  <c:v>20401.583740234299</c:v>
                </c:pt>
                <c:pt idx="8">
                  <c:v>28535.0859375</c:v>
                </c:pt>
                <c:pt idx="9">
                  <c:v>16551.981933593699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72-40A1-BC23-78D21EF0A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5656"/>
        <c:axId val="687548536"/>
      </c:lineChart>
      <c:catAx>
        <c:axId val="68754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Esperimenti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87548536"/>
        <c:crosses val="autoZero"/>
        <c:auto val="1"/>
        <c:lblAlgn val="ctr"/>
        <c:lblOffset val="100"/>
        <c:noMultiLvlLbl val="0"/>
      </c:catAx>
      <c:valAx>
        <c:axId val="6875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87545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tokenURI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Foglio1!$K$24:$K$33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tx>
          <c:marker>
            <c:symbol val="none"/>
          </c:marker>
          <c:val>
            <c:numRef>
              <c:f>Foglio1!$M$24:$M$33</c:f>
              <c:numCache>
                <c:formatCode>0.0000</c:formatCode>
                <c:ptCount val="10"/>
                <c:pt idx="0">
                  <c:v>507.32950000464899</c:v>
                </c:pt>
                <c:pt idx="1">
                  <c:v>131.321199998259</c:v>
                </c:pt>
                <c:pt idx="2">
                  <c:v>121.35949999093999</c:v>
                </c:pt>
                <c:pt idx="3">
                  <c:v>120.685000002384</c:v>
                </c:pt>
                <c:pt idx="4">
                  <c:v>127.680999994277</c:v>
                </c:pt>
                <c:pt idx="5">
                  <c:v>117.247400000691</c:v>
                </c:pt>
                <c:pt idx="6">
                  <c:v>117.232699990272</c:v>
                </c:pt>
                <c:pt idx="7">
                  <c:v>116.71500000357599</c:v>
                </c:pt>
                <c:pt idx="8">
                  <c:v>115.319600000977</c:v>
                </c:pt>
                <c:pt idx="9">
                  <c:v>120.38870000839199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C-465A-A1CE-88EB9ED2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5656"/>
        <c:axId val="687548536"/>
      </c:lineChart>
      <c:catAx>
        <c:axId val="68754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Esperimenti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87548536"/>
        <c:crosses val="autoZero"/>
        <c:auto val="1"/>
        <c:lblAlgn val="ctr"/>
        <c:lblOffset val="100"/>
        <c:noMultiLvlLbl val="0"/>
      </c:catAx>
      <c:valAx>
        <c:axId val="6875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87545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IPFS Fetch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Metadato 1</c:v>
          </c:tx>
          <c:invertIfNegative val="0"/>
          <c:val>
            <c:numRef>
              <c:f>Foglio1!$N$24:$N$28</c:f>
              <c:numCache>
                <c:formatCode>0.0000</c:formatCode>
                <c:ptCount val="5"/>
                <c:pt idx="0">
                  <c:v>1074.0619140624999</c:v>
                </c:pt>
                <c:pt idx="1">
                  <c:v>5.1220703125</c:v>
                </c:pt>
                <c:pt idx="2">
                  <c:v>5.47607421875</c:v>
                </c:pt>
                <c:pt idx="3">
                  <c:v>5.794921875</c:v>
                </c:pt>
                <c:pt idx="4">
                  <c:v>4.27099609375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3D-4237-A25B-14EEB0B366B5}"/>
            </c:ext>
          </c:extLst>
        </c:ser>
        <c:ser>
          <c:idx val="1"/>
          <c:order val="1"/>
          <c:tx>
            <c:v>Metadato 2</c:v>
          </c:tx>
          <c:invertIfNegative val="0"/>
          <c:val>
            <c:numRef>
              <c:f>Foglio1!$N$29:$N$33</c:f>
              <c:numCache>
                <c:formatCode>0.0000</c:formatCode>
                <c:ptCount val="5"/>
                <c:pt idx="0">
                  <c:v>725.56494140625</c:v>
                </c:pt>
                <c:pt idx="1">
                  <c:v>4.444091796875</c:v>
                </c:pt>
                <c:pt idx="2">
                  <c:v>4.801025390625</c:v>
                </c:pt>
                <c:pt idx="3">
                  <c:v>6.543212890625</c:v>
                </c:pt>
                <c:pt idx="4">
                  <c:v>5.800048828125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3D-4237-A25B-14EEB0B3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545656"/>
        <c:axId val="687548536"/>
      </c:barChart>
      <c:catAx>
        <c:axId val="68754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Esperimenti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87548536"/>
        <c:crosses val="autoZero"/>
        <c:auto val="1"/>
        <c:lblAlgn val="ctr"/>
        <c:lblOffset val="100"/>
        <c:noMultiLvlLbl val="0"/>
      </c:catAx>
      <c:valAx>
        <c:axId val="687548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87545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IPFS Document Fetch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104,857,600 byte</c:v>
          </c:tx>
          <c:marker>
            <c:symbol val="none"/>
          </c:marker>
          <c:val>
            <c:numRef>
              <c:f>Foglio1!$O$24:$O$28</c:f>
              <c:numCache>
                <c:formatCode>General</c:formatCode>
                <c:ptCount val="5"/>
                <c:pt idx="0">
                  <c:v>32790</c:v>
                </c:pt>
                <c:pt idx="1">
                  <c:v>18260</c:v>
                </c:pt>
                <c:pt idx="2">
                  <c:v>42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D-4CA3-AF7C-AC03B8E7B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5656"/>
        <c:axId val="687548536"/>
      </c:lineChart>
      <c:catAx>
        <c:axId val="68754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Esperimenti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87548536"/>
        <c:crosses val="autoZero"/>
        <c:auto val="1"/>
        <c:lblAlgn val="ctr"/>
        <c:lblOffset val="100"/>
        <c:noMultiLvlLbl val="0"/>
      </c:catAx>
      <c:valAx>
        <c:axId val="687548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87545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41</xdr:row>
      <xdr:rowOff>42862</xdr:rowOff>
    </xdr:from>
    <xdr:to>
      <xdr:col>16</xdr:col>
      <xdr:colOff>285750</xdr:colOff>
      <xdr:row>65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951FF6-9807-31FC-F228-477084CD4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218209</xdr:colOff>
      <xdr:row>39</xdr:row>
      <xdr:rowOff>161491</xdr:rowOff>
    </xdr:from>
    <xdr:to>
      <xdr:col>28</xdr:col>
      <xdr:colOff>329046</xdr:colOff>
      <xdr:row>65</xdr:row>
      <xdr:rowOff>138545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36991BB-1877-C4BD-2612-1ED0B4884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492702</xdr:colOff>
      <xdr:row>39</xdr:row>
      <xdr:rowOff>154998</xdr:rowOff>
    </xdr:from>
    <xdr:to>
      <xdr:col>41</xdr:col>
      <xdr:colOff>536864</xdr:colOff>
      <xdr:row>65</xdr:row>
      <xdr:rowOff>138545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C889FE-9235-4253-AFDD-8D29F46D6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16</xdr:col>
      <xdr:colOff>329912</xdr:colOff>
      <xdr:row>92</xdr:row>
      <xdr:rowOff>167554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C5C45AE-4A46-4DE6-8D85-6144FB80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1066800</xdr:colOff>
      <xdr:row>67</xdr:row>
      <xdr:rowOff>76200</xdr:rowOff>
    </xdr:from>
    <xdr:to>
      <xdr:col>28</xdr:col>
      <xdr:colOff>25112</xdr:colOff>
      <xdr:row>93</xdr:row>
      <xdr:rowOff>53254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E56B5B-2220-4981-9F84-671685927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E52C-A3B6-4AE4-B515-FC5446308817}">
  <dimension ref="A1:Y57"/>
  <sheetViews>
    <sheetView tabSelected="1" topLeftCell="A37" zoomScaleNormal="100" workbookViewId="0">
      <selection activeCell="G46" sqref="G46"/>
    </sheetView>
  </sheetViews>
  <sheetFormatPr defaultRowHeight="15" x14ac:dyDescent="0.25"/>
  <cols>
    <col min="1" max="1" width="27.42578125" customWidth="1"/>
    <col min="2" max="2" width="23.28515625" bestFit="1" customWidth="1"/>
    <col min="3" max="3" width="27.5703125" bestFit="1" customWidth="1"/>
    <col min="4" max="5" width="23.5703125" bestFit="1" customWidth="1"/>
    <col min="6" max="6" width="18.42578125" bestFit="1" customWidth="1"/>
    <col min="7" max="7" width="23.5703125" bestFit="1" customWidth="1"/>
    <col min="8" max="8" width="22.28515625" bestFit="1" customWidth="1"/>
    <col min="9" max="9" width="18.28515625" bestFit="1" customWidth="1"/>
    <col min="10" max="10" width="11" customWidth="1"/>
    <col min="11" max="11" width="9.5703125" customWidth="1"/>
    <col min="12" max="12" width="14.85546875" bestFit="1" customWidth="1"/>
    <col min="13" max="13" width="24.140625" bestFit="1" customWidth="1"/>
    <col min="14" max="15" width="24.85546875" bestFit="1" customWidth="1"/>
    <col min="16" max="16" width="16.42578125" bestFit="1" customWidth="1"/>
    <col min="17" max="17" width="17.28515625" bestFit="1" customWidth="1"/>
    <col min="18" max="18" width="26.5703125" bestFit="1" customWidth="1"/>
  </cols>
  <sheetData>
    <row r="1" spans="1:22" x14ac:dyDescent="0.25">
      <c r="A1" s="12" t="s">
        <v>9</v>
      </c>
      <c r="B1" s="13">
        <v>44697.418055555558</v>
      </c>
      <c r="E1" s="12" t="s">
        <v>11</v>
      </c>
      <c r="F1" t="s">
        <v>41</v>
      </c>
    </row>
    <row r="2" spans="1:22" x14ac:dyDescent="0.25">
      <c r="A2" s="17">
        <v>2000</v>
      </c>
      <c r="B2" s="17"/>
      <c r="E2">
        <v>100000000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D3" s="2"/>
      <c r="E3" s="12" t="s">
        <v>12</v>
      </c>
      <c r="F3" t="s">
        <v>42</v>
      </c>
    </row>
    <row r="4" spans="1:22" x14ac:dyDescent="0.25">
      <c r="E4">
        <v>1.0000000000000001E-9</v>
      </c>
      <c r="J4" s="2"/>
    </row>
    <row r="5" spans="1:22" x14ac:dyDescent="0.25">
      <c r="J5" s="2"/>
    </row>
    <row r="6" spans="1:22" x14ac:dyDescent="0.25">
      <c r="J6" s="2"/>
    </row>
    <row r="7" spans="1:22" x14ac:dyDescent="0.25">
      <c r="A7" s="18" t="s">
        <v>22</v>
      </c>
      <c r="B7" s="18"/>
      <c r="C7" s="18"/>
      <c r="D7" s="18"/>
      <c r="E7" s="18"/>
      <c r="F7" s="18"/>
      <c r="G7" s="18"/>
      <c r="H7" s="18"/>
      <c r="I7" s="18"/>
      <c r="J7" s="18"/>
    </row>
    <row r="8" spans="1:22" x14ac:dyDescent="0.25">
      <c r="A8" s="19" t="s">
        <v>50</v>
      </c>
      <c r="B8" s="19"/>
      <c r="C8" s="19"/>
      <c r="D8" s="19"/>
      <c r="E8" s="19"/>
      <c r="F8" s="19"/>
      <c r="G8" s="19"/>
      <c r="H8" s="19"/>
      <c r="I8" s="19"/>
      <c r="J8" s="19"/>
    </row>
    <row r="9" spans="1:22" x14ac:dyDescent="0.25">
      <c r="A9" s="8" t="s">
        <v>1</v>
      </c>
      <c r="B9" s="8" t="s">
        <v>2</v>
      </c>
      <c r="C9" s="8" t="s">
        <v>3</v>
      </c>
      <c r="D9" s="8" t="s">
        <v>4</v>
      </c>
      <c r="E9" s="8" t="s">
        <v>5</v>
      </c>
      <c r="F9" s="8" t="s">
        <v>0</v>
      </c>
      <c r="G9" s="8" t="s">
        <v>6</v>
      </c>
      <c r="H9" s="8" t="s">
        <v>7</v>
      </c>
      <c r="I9" s="8" t="s">
        <v>8</v>
      </c>
      <c r="J9" s="8" t="s">
        <v>10</v>
      </c>
    </row>
    <row r="10" spans="1:22" x14ac:dyDescent="0.25">
      <c r="A10">
        <v>1</v>
      </c>
      <c r="B10" s="2">
        <v>9456.81005859375</v>
      </c>
      <c r="C10" s="2">
        <v>4325.8426000028803</v>
      </c>
      <c r="D10" s="1">
        <v>78710</v>
      </c>
      <c r="E10" s="1">
        <v>78710</v>
      </c>
      <c r="F10">
        <v>151777</v>
      </c>
      <c r="G10" s="2">
        <v>1.3232927130000001</v>
      </c>
      <c r="H10" s="2">
        <v>2.5</v>
      </c>
      <c r="I10">
        <f>(G10+H10)*F10</f>
        <v>580287.89810100093</v>
      </c>
      <c r="J10" s="3">
        <f>(I10*$E$4*$A$2)</f>
        <v>1.160575796202002</v>
      </c>
    </row>
    <row r="11" spans="1:22" x14ac:dyDescent="0.25">
      <c r="A11">
        <v>2</v>
      </c>
      <c r="B11" s="2">
        <v>13012.0380859375</v>
      </c>
      <c r="C11" s="2">
        <v>4113.7525000125097</v>
      </c>
      <c r="D11" s="1">
        <v>78710</v>
      </c>
      <c r="E11" s="1">
        <v>78710</v>
      </c>
      <c r="F11">
        <v>151777</v>
      </c>
      <c r="G11" s="2">
        <v>1.3527236380000001</v>
      </c>
      <c r="H11" s="2">
        <v>2.5</v>
      </c>
      <c r="I11">
        <f>(G11+H11)*F11</f>
        <v>584754.83560472599</v>
      </c>
      <c r="J11" s="3">
        <f>(I11*$E$4*$A$2)</f>
        <v>1.1695096712094519</v>
      </c>
    </row>
    <row r="12" spans="1:22" x14ac:dyDescent="0.25">
      <c r="A12">
        <v>3</v>
      </c>
      <c r="B12" s="2">
        <v>16485.311035156199</v>
      </c>
      <c r="C12" s="2">
        <v>3471.7394000142799</v>
      </c>
      <c r="D12" s="1">
        <v>78710</v>
      </c>
      <c r="E12" s="1">
        <v>78710</v>
      </c>
      <c r="F12">
        <v>151777</v>
      </c>
      <c r="G12" s="2">
        <v>1.2909849849999999</v>
      </c>
      <c r="H12" s="2">
        <v>2.5</v>
      </c>
      <c r="I12">
        <f>(G12+H12)*F12</f>
        <v>575384.32806834497</v>
      </c>
      <c r="J12" s="3">
        <f t="shared" ref="J12:J19" si="0">(I12*$E$4*$A$2)</f>
        <v>1.1507686561366901</v>
      </c>
    </row>
    <row r="13" spans="1:22" x14ac:dyDescent="0.25">
      <c r="A13">
        <v>4</v>
      </c>
      <c r="B13" s="2">
        <v>13034.816894531201</v>
      </c>
      <c r="C13" s="2">
        <v>4378.2012999951803</v>
      </c>
      <c r="D13" s="1">
        <v>78710</v>
      </c>
      <c r="E13" s="1">
        <v>78710</v>
      </c>
      <c r="F13">
        <v>151777</v>
      </c>
      <c r="G13" s="2">
        <v>1.269151567</v>
      </c>
      <c r="H13" s="2">
        <v>2.5</v>
      </c>
      <c r="I13">
        <f>(G13+H13)*F13</f>
        <v>572070.51738455892</v>
      </c>
      <c r="J13" s="3">
        <f t="shared" si="0"/>
        <v>1.1441410347691179</v>
      </c>
    </row>
    <row r="14" spans="1:22" x14ac:dyDescent="0.25">
      <c r="A14">
        <v>5</v>
      </c>
      <c r="B14" s="2">
        <v>12279.779785156201</v>
      </c>
      <c r="C14" s="2">
        <v>3537.3904000073599</v>
      </c>
      <c r="D14" s="1">
        <v>78710</v>
      </c>
      <c r="E14" s="1">
        <v>78710</v>
      </c>
      <c r="F14">
        <v>151777</v>
      </c>
      <c r="G14" s="2">
        <v>1.18458741</v>
      </c>
      <c r="H14" s="2">
        <v>2.5</v>
      </c>
      <c r="I14">
        <f>(G14+H14)*F14</f>
        <v>559235.62332756992</v>
      </c>
      <c r="J14" s="3">
        <f t="shared" si="0"/>
        <v>1.1184712466551399</v>
      </c>
    </row>
    <row r="15" spans="1:22" x14ac:dyDescent="0.25">
      <c r="A15">
        <v>6</v>
      </c>
      <c r="B15" s="2">
        <v>9161.1689453125</v>
      </c>
      <c r="C15" s="2">
        <v>36094.410499989899</v>
      </c>
      <c r="D15" s="1">
        <v>78710</v>
      </c>
      <c r="E15" s="1">
        <v>104857600</v>
      </c>
      <c r="F15">
        <v>151777</v>
      </c>
      <c r="G15" s="2">
        <v>1.3086158510000001</v>
      </c>
      <c r="H15" s="2">
        <v>2.5</v>
      </c>
      <c r="I15">
        <f t="shared" ref="I15:I19" si="1">(G15+H15)*F15</f>
        <v>578060.28801722697</v>
      </c>
      <c r="J15" s="3">
        <f t="shared" si="0"/>
        <v>1.156120576034454</v>
      </c>
    </row>
    <row r="16" spans="1:22" x14ac:dyDescent="0.25">
      <c r="A16">
        <v>7</v>
      </c>
      <c r="B16" s="2">
        <v>11965.62890625</v>
      </c>
      <c r="C16" s="2">
        <v>34975.953099995801</v>
      </c>
      <c r="D16" s="1">
        <v>78710</v>
      </c>
      <c r="E16" s="1">
        <v>104857600</v>
      </c>
      <c r="F16">
        <v>151777</v>
      </c>
      <c r="G16" s="2">
        <v>1.084588825</v>
      </c>
      <c r="H16" s="2">
        <v>2.5</v>
      </c>
      <c r="I16">
        <f t="shared" si="1"/>
        <v>544058.13809202495</v>
      </c>
      <c r="J16" s="3">
        <f t="shared" si="0"/>
        <v>1.0881162761840499</v>
      </c>
    </row>
    <row r="17" spans="1:22" x14ac:dyDescent="0.25">
      <c r="A17">
        <v>8</v>
      </c>
      <c r="B17" s="2">
        <v>20401.583740234299</v>
      </c>
      <c r="C17" s="2">
        <v>33521.328600004301</v>
      </c>
      <c r="D17" s="1">
        <v>78710</v>
      </c>
      <c r="E17" s="1">
        <v>104857600</v>
      </c>
      <c r="F17">
        <v>151777</v>
      </c>
      <c r="G17" s="2">
        <v>1.1178003379999999</v>
      </c>
      <c r="H17" s="2">
        <v>2.5</v>
      </c>
      <c r="I17">
        <f t="shared" si="1"/>
        <v>549098.881900626</v>
      </c>
      <c r="J17" s="3">
        <f t="shared" si="0"/>
        <v>1.0981977638012521</v>
      </c>
    </row>
    <row r="18" spans="1:22" x14ac:dyDescent="0.25">
      <c r="A18">
        <v>9</v>
      </c>
      <c r="B18" s="2">
        <v>28535.0859375</v>
      </c>
      <c r="C18" s="2">
        <v>29511.252000003999</v>
      </c>
      <c r="D18" s="1">
        <v>78710</v>
      </c>
      <c r="E18" s="1">
        <v>104857600</v>
      </c>
      <c r="F18">
        <v>151777</v>
      </c>
      <c r="G18" s="2">
        <v>1.0448449989999999</v>
      </c>
      <c r="H18" s="2">
        <v>2.5</v>
      </c>
      <c r="I18">
        <f t="shared" si="1"/>
        <v>538025.93941322295</v>
      </c>
      <c r="J18" s="3">
        <f t="shared" si="0"/>
        <v>1.0760518788264459</v>
      </c>
    </row>
    <row r="19" spans="1:22" x14ac:dyDescent="0.25">
      <c r="A19">
        <v>10</v>
      </c>
      <c r="B19" s="2">
        <v>16551.981933593699</v>
      </c>
      <c r="C19" s="2">
        <v>27217.455600008299</v>
      </c>
      <c r="D19" s="1">
        <v>78710</v>
      </c>
      <c r="E19" s="1">
        <v>104857600</v>
      </c>
      <c r="F19">
        <v>151777</v>
      </c>
      <c r="G19" s="2">
        <v>1.093432451</v>
      </c>
      <c r="H19" s="2">
        <v>2.5</v>
      </c>
      <c r="I19">
        <f t="shared" si="1"/>
        <v>545400.39711542695</v>
      </c>
      <c r="J19" s="3">
        <f t="shared" si="0"/>
        <v>1.090800794230854</v>
      </c>
    </row>
    <row r="20" spans="1:22" x14ac:dyDescent="0.25">
      <c r="B20" s="2"/>
      <c r="C20" s="2"/>
      <c r="D20" s="1"/>
      <c r="E20" s="1"/>
      <c r="G20" s="2"/>
      <c r="H20" s="2"/>
      <c r="J20" s="3"/>
    </row>
    <row r="21" spans="1:22" x14ac:dyDescent="0.25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22" x14ac:dyDescent="0.25">
      <c r="A22" s="19" t="s">
        <v>50</v>
      </c>
      <c r="B22" s="19"/>
      <c r="C22" s="19"/>
      <c r="D22" s="19"/>
      <c r="E22" s="19"/>
      <c r="F22" s="19"/>
      <c r="G22" s="19"/>
      <c r="H22" s="19"/>
      <c r="I22" s="19"/>
      <c r="J22" s="19"/>
      <c r="K22" s="22" t="s">
        <v>49</v>
      </c>
      <c r="L22" s="22"/>
      <c r="M22" s="22"/>
      <c r="N22" s="22"/>
      <c r="O22" s="22"/>
      <c r="P22" s="22"/>
      <c r="Q22" s="22"/>
      <c r="R22" s="22"/>
    </row>
    <row r="23" spans="1:22" x14ac:dyDescent="0.25">
      <c r="A23" s="8" t="s">
        <v>1</v>
      </c>
      <c r="B23" s="8" t="s">
        <v>2</v>
      </c>
      <c r="C23" s="8" t="s">
        <v>3</v>
      </c>
      <c r="D23" s="8" t="s">
        <v>4</v>
      </c>
      <c r="E23" s="8" t="s">
        <v>5</v>
      </c>
      <c r="F23" s="8" t="s">
        <v>0</v>
      </c>
      <c r="G23" s="8" t="s">
        <v>6</v>
      </c>
      <c r="H23" s="8" t="s">
        <v>7</v>
      </c>
      <c r="I23" s="8" t="s">
        <v>8</v>
      </c>
      <c r="J23" s="9" t="s">
        <v>10</v>
      </c>
      <c r="K23" s="10" t="s">
        <v>1</v>
      </c>
      <c r="L23" s="10" t="s">
        <v>19</v>
      </c>
      <c r="M23" s="8" t="s">
        <v>13</v>
      </c>
      <c r="N23" s="8" t="s">
        <v>14</v>
      </c>
      <c r="O23" s="8" t="s">
        <v>15</v>
      </c>
      <c r="P23" s="8" t="s">
        <v>5</v>
      </c>
      <c r="Q23" s="8" t="s">
        <v>16</v>
      </c>
      <c r="R23" s="8" t="s">
        <v>17</v>
      </c>
    </row>
    <row r="24" spans="1:22" ht="15" customHeight="1" x14ac:dyDescent="0.25">
      <c r="A24">
        <v>1</v>
      </c>
      <c r="B24" s="2">
        <v>45868.4560546875</v>
      </c>
      <c r="C24" s="2">
        <v>5521.6511000096798</v>
      </c>
      <c r="D24" s="1">
        <v>78710</v>
      </c>
      <c r="E24" s="1">
        <v>78710</v>
      </c>
      <c r="F24">
        <v>185977</v>
      </c>
      <c r="G24" s="4">
        <v>6.9999999999999998E-9</v>
      </c>
      <c r="H24" s="2">
        <v>2.5</v>
      </c>
      <c r="I24">
        <f>(G24+H24)*F24</f>
        <v>464942.50130183902</v>
      </c>
      <c r="J24" s="7">
        <f t="shared" ref="J24:J33" si="2">(I24*$E$4*$A$2)</f>
        <v>0.92988500260367812</v>
      </c>
      <c r="K24" s="5">
        <v>1</v>
      </c>
      <c r="L24">
        <v>10</v>
      </c>
      <c r="M24" s="2">
        <v>507.32950000464899</v>
      </c>
      <c r="N24" s="2">
        <v>1074.0619140624999</v>
      </c>
      <c r="O24">
        <v>32790</v>
      </c>
      <c r="P24" s="1">
        <v>104857600</v>
      </c>
      <c r="S24" s="21" t="s">
        <v>20</v>
      </c>
      <c r="T24" s="21"/>
      <c r="U24" s="21"/>
      <c r="V24" s="21"/>
    </row>
    <row r="25" spans="1:22" x14ac:dyDescent="0.25">
      <c r="A25">
        <v>2</v>
      </c>
      <c r="B25" s="2">
        <v>20970.360839843699</v>
      </c>
      <c r="C25" s="2">
        <v>4397.0007999986401</v>
      </c>
      <c r="D25" s="1">
        <v>78710</v>
      </c>
      <c r="E25" s="1">
        <v>78710</v>
      </c>
      <c r="F25">
        <v>151777</v>
      </c>
      <c r="G25" s="4">
        <v>6.9999999999999998E-9</v>
      </c>
      <c r="H25" s="2">
        <v>2.5</v>
      </c>
      <c r="I25">
        <f t="shared" ref="I25:I33" si="3">(G25+H25)*F25</f>
        <v>379442.501062439</v>
      </c>
      <c r="J25" s="7">
        <f t="shared" si="2"/>
        <v>0.75888500212487797</v>
      </c>
      <c r="K25" s="5">
        <v>2</v>
      </c>
      <c r="L25">
        <v>9</v>
      </c>
      <c r="M25" s="2">
        <v>131.321199998259</v>
      </c>
      <c r="N25" s="2">
        <v>5.1220703125</v>
      </c>
      <c r="O25">
        <v>18260</v>
      </c>
      <c r="P25" s="1">
        <v>104857600</v>
      </c>
      <c r="Q25" t="s">
        <v>18</v>
      </c>
      <c r="R25" t="s">
        <v>18</v>
      </c>
      <c r="S25" s="21"/>
      <c r="T25" s="21"/>
      <c r="U25" s="21"/>
      <c r="V25" s="21"/>
    </row>
    <row r="26" spans="1:22" x14ac:dyDescent="0.25">
      <c r="A26">
        <v>3</v>
      </c>
      <c r="B26" s="2">
        <v>25416.9152832031</v>
      </c>
      <c r="C26" s="2">
        <v>4269.6210000067904</v>
      </c>
      <c r="D26" s="1">
        <v>78710</v>
      </c>
      <c r="E26" s="1">
        <v>78710</v>
      </c>
      <c r="F26">
        <v>151777</v>
      </c>
      <c r="G26" s="4">
        <v>6.9999999999999998E-9</v>
      </c>
      <c r="H26" s="2">
        <v>2.5</v>
      </c>
      <c r="I26">
        <f t="shared" si="3"/>
        <v>379442.501062439</v>
      </c>
      <c r="J26" s="7">
        <f t="shared" si="2"/>
        <v>0.75888500212487797</v>
      </c>
      <c r="K26" s="5">
        <v>3</v>
      </c>
      <c r="L26">
        <v>8</v>
      </c>
      <c r="M26" s="2">
        <v>121.35949999093999</v>
      </c>
      <c r="N26" s="2">
        <v>5.47607421875</v>
      </c>
      <c r="O26">
        <v>42</v>
      </c>
      <c r="P26" s="1">
        <v>104857600</v>
      </c>
      <c r="Q26" t="s">
        <v>18</v>
      </c>
      <c r="R26" t="s">
        <v>18</v>
      </c>
      <c r="S26" s="21"/>
      <c r="T26" s="21"/>
      <c r="U26" s="21"/>
      <c r="V26" s="21"/>
    </row>
    <row r="27" spans="1:22" x14ac:dyDescent="0.25">
      <c r="A27">
        <v>4</v>
      </c>
      <c r="B27" s="2">
        <v>28710.2980957031</v>
      </c>
      <c r="C27" s="2">
        <v>3750.9995999932198</v>
      </c>
      <c r="D27" s="1">
        <v>78710</v>
      </c>
      <c r="E27" s="1">
        <v>78710</v>
      </c>
      <c r="F27">
        <v>151777</v>
      </c>
      <c r="G27" s="4">
        <v>6.9999999999999998E-9</v>
      </c>
      <c r="H27" s="2">
        <v>2.5</v>
      </c>
      <c r="I27">
        <f t="shared" si="3"/>
        <v>379442.501062439</v>
      </c>
      <c r="J27" s="7">
        <f t="shared" si="2"/>
        <v>0.75888500212487797</v>
      </c>
      <c r="K27" s="5">
        <v>4</v>
      </c>
      <c r="L27">
        <v>7</v>
      </c>
      <c r="M27" s="2">
        <v>120.685000002384</v>
      </c>
      <c r="N27" s="2">
        <v>5.794921875</v>
      </c>
      <c r="O27">
        <v>23</v>
      </c>
      <c r="P27" s="1">
        <v>104857600</v>
      </c>
      <c r="Q27" t="s">
        <v>18</v>
      </c>
      <c r="R27" t="s">
        <v>18</v>
      </c>
      <c r="S27" s="21"/>
      <c r="T27" s="21"/>
      <c r="U27" s="21"/>
      <c r="V27" s="21"/>
    </row>
    <row r="28" spans="1:22" x14ac:dyDescent="0.25">
      <c r="A28">
        <v>5</v>
      </c>
      <c r="B28" s="2">
        <v>10200.0148925781</v>
      </c>
      <c r="C28" s="2">
        <v>26139.453100010702</v>
      </c>
      <c r="D28" s="1">
        <v>78710</v>
      </c>
      <c r="E28" s="1">
        <v>78710</v>
      </c>
      <c r="F28">
        <v>151777</v>
      </c>
      <c r="G28" s="4">
        <v>8.0000000000000005E-9</v>
      </c>
      <c r="H28" s="2">
        <v>2.5</v>
      </c>
      <c r="I28">
        <f t="shared" si="3"/>
        <v>379442.50121421606</v>
      </c>
      <c r="J28" s="7">
        <f t="shared" si="2"/>
        <v>0.75888500242843215</v>
      </c>
      <c r="K28" s="5">
        <v>5</v>
      </c>
      <c r="L28">
        <v>6</v>
      </c>
      <c r="M28" s="2">
        <v>127.680999994277</v>
      </c>
      <c r="N28" s="2">
        <v>4.27099609375</v>
      </c>
      <c r="O28">
        <v>23</v>
      </c>
      <c r="P28" s="1">
        <v>104857600</v>
      </c>
      <c r="Q28" t="s">
        <v>18</v>
      </c>
      <c r="R28" t="s">
        <v>18</v>
      </c>
      <c r="S28" s="21"/>
      <c r="T28" s="21"/>
      <c r="U28" s="21"/>
      <c r="V28" s="21"/>
    </row>
    <row r="29" spans="1:22" ht="15" customHeight="1" x14ac:dyDescent="0.25">
      <c r="A29">
        <v>6</v>
      </c>
      <c r="B29" s="2">
        <v>14384.899902343701</v>
      </c>
      <c r="C29" s="2">
        <v>36074.654799997799</v>
      </c>
      <c r="D29" s="1">
        <v>78710</v>
      </c>
      <c r="E29" s="1">
        <v>104857600</v>
      </c>
      <c r="F29">
        <v>151777</v>
      </c>
      <c r="G29" s="4">
        <v>8.0000000000000005E-9</v>
      </c>
      <c r="H29" s="2">
        <v>2.5</v>
      </c>
      <c r="I29">
        <f t="shared" si="3"/>
        <v>379442.50121421606</v>
      </c>
      <c r="J29" s="7">
        <f t="shared" si="2"/>
        <v>0.75888500242843215</v>
      </c>
      <c r="K29" s="5">
        <v>6</v>
      </c>
      <c r="L29">
        <v>5</v>
      </c>
      <c r="M29" s="2">
        <v>117.247400000691</v>
      </c>
      <c r="N29" s="2">
        <v>725.56494140625</v>
      </c>
      <c r="O29">
        <v>41.6</v>
      </c>
      <c r="P29" s="1">
        <v>78710</v>
      </c>
      <c r="R29" t="s">
        <v>18</v>
      </c>
      <c r="S29" s="21"/>
      <c r="T29" s="21"/>
      <c r="U29" s="21"/>
      <c r="V29" s="21"/>
    </row>
    <row r="30" spans="1:22" x14ac:dyDescent="0.25">
      <c r="A30">
        <v>7</v>
      </c>
      <c r="B30" s="2">
        <v>23428.2600097656</v>
      </c>
      <c r="C30" s="2">
        <v>34782.579300001198</v>
      </c>
      <c r="D30" s="1">
        <v>78710</v>
      </c>
      <c r="E30" s="1">
        <v>104857600</v>
      </c>
      <c r="F30">
        <v>151777</v>
      </c>
      <c r="G30" s="4">
        <v>8.0000000000000005E-9</v>
      </c>
      <c r="H30" s="2">
        <v>2.5</v>
      </c>
      <c r="I30">
        <f t="shared" si="3"/>
        <v>379442.50121421606</v>
      </c>
      <c r="J30" s="7">
        <f t="shared" si="2"/>
        <v>0.75888500242843215</v>
      </c>
      <c r="K30" s="5">
        <v>7</v>
      </c>
      <c r="L30">
        <v>4</v>
      </c>
      <c r="M30" s="2">
        <v>117.232699990272</v>
      </c>
      <c r="N30" s="2">
        <v>4.444091796875</v>
      </c>
      <c r="O30">
        <v>20.75</v>
      </c>
      <c r="P30" s="1">
        <v>78710</v>
      </c>
      <c r="Q30" t="s">
        <v>18</v>
      </c>
      <c r="R30" t="s">
        <v>18</v>
      </c>
      <c r="S30" s="21"/>
      <c r="T30" s="21"/>
      <c r="U30" s="21"/>
      <c r="V30" s="21"/>
    </row>
    <row r="31" spans="1:22" x14ac:dyDescent="0.25">
      <c r="A31">
        <v>8</v>
      </c>
      <c r="B31" s="2">
        <v>23340.421875</v>
      </c>
      <c r="C31" s="2">
        <v>33957.320899993101</v>
      </c>
      <c r="D31" s="1">
        <v>78710</v>
      </c>
      <c r="E31" s="1">
        <v>104857600</v>
      </c>
      <c r="F31">
        <v>151777</v>
      </c>
      <c r="G31" s="4">
        <v>8.0000000000000005E-9</v>
      </c>
      <c r="H31" s="2">
        <v>2.5</v>
      </c>
      <c r="I31">
        <f t="shared" si="3"/>
        <v>379442.50121421606</v>
      </c>
      <c r="J31" s="7">
        <f t="shared" si="2"/>
        <v>0.75888500242843215</v>
      </c>
      <c r="K31" s="5">
        <v>8</v>
      </c>
      <c r="L31">
        <v>3</v>
      </c>
      <c r="M31" s="2">
        <v>116.71500000357599</v>
      </c>
      <c r="N31" s="2">
        <v>4.801025390625</v>
      </c>
      <c r="O31">
        <v>20.11</v>
      </c>
      <c r="P31" s="1">
        <v>78710</v>
      </c>
      <c r="Q31" t="s">
        <v>18</v>
      </c>
      <c r="R31" t="s">
        <v>18</v>
      </c>
      <c r="S31" s="21"/>
      <c r="T31" s="21"/>
      <c r="U31" s="21"/>
      <c r="V31" s="21"/>
    </row>
    <row r="32" spans="1:22" x14ac:dyDescent="0.25">
      <c r="A32">
        <v>9</v>
      </c>
      <c r="B32" s="2">
        <v>13398.739746093701</v>
      </c>
      <c r="C32" s="2">
        <v>31862.307400002999</v>
      </c>
      <c r="D32" s="1">
        <v>78710</v>
      </c>
      <c r="E32" s="1">
        <v>104857600</v>
      </c>
      <c r="F32">
        <v>151777</v>
      </c>
      <c r="G32" s="4">
        <v>8.0000000000000005E-9</v>
      </c>
      <c r="H32" s="2">
        <v>2.5</v>
      </c>
      <c r="I32">
        <f t="shared" si="3"/>
        <v>379442.50121421606</v>
      </c>
      <c r="J32" s="7">
        <f t="shared" si="2"/>
        <v>0.75888500242843215</v>
      </c>
      <c r="K32" s="5">
        <v>9</v>
      </c>
      <c r="L32">
        <v>2</v>
      </c>
      <c r="M32" s="2">
        <v>115.319600000977</v>
      </c>
      <c r="N32" s="2">
        <v>6.543212890625</v>
      </c>
      <c r="O32">
        <v>19.39</v>
      </c>
      <c r="P32" s="1">
        <v>78710</v>
      </c>
      <c r="Q32" t="s">
        <v>18</v>
      </c>
      <c r="R32" t="s">
        <v>18</v>
      </c>
      <c r="S32" s="21"/>
      <c r="T32" s="21"/>
      <c r="U32" s="21"/>
      <c r="V32" s="21"/>
    </row>
    <row r="33" spans="1:25" x14ac:dyDescent="0.25">
      <c r="A33">
        <v>10</v>
      </c>
      <c r="B33" s="2">
        <v>12013.2839355468</v>
      </c>
      <c r="C33" s="2">
        <v>32807.0062000006</v>
      </c>
      <c r="D33" s="1">
        <v>78710</v>
      </c>
      <c r="E33" s="1">
        <v>104857600</v>
      </c>
      <c r="F33">
        <v>151777</v>
      </c>
      <c r="G33" s="4">
        <v>8.0000000000000005E-9</v>
      </c>
      <c r="H33" s="2">
        <v>2.5</v>
      </c>
      <c r="I33">
        <f t="shared" si="3"/>
        <v>379442.50121421606</v>
      </c>
      <c r="J33" s="3">
        <f t="shared" si="2"/>
        <v>0.75888500242843215</v>
      </c>
      <c r="K33" s="6">
        <v>10</v>
      </c>
      <c r="L33">
        <v>1</v>
      </c>
      <c r="M33" s="2">
        <v>120.38870000839199</v>
      </c>
      <c r="N33" s="2">
        <v>5.800048828125</v>
      </c>
      <c r="O33">
        <v>20.88</v>
      </c>
      <c r="P33" s="1">
        <v>78710</v>
      </c>
      <c r="Q33" t="s">
        <v>18</v>
      </c>
      <c r="R33" t="s">
        <v>18</v>
      </c>
      <c r="S33" s="21"/>
      <c r="T33" s="21"/>
      <c r="U33" s="21"/>
      <c r="V33" s="21"/>
    </row>
    <row r="34" spans="1:25" x14ac:dyDescent="0.25">
      <c r="B34" s="2"/>
      <c r="D34" s="2"/>
    </row>
    <row r="35" spans="1:25" x14ac:dyDescent="0.25">
      <c r="A35" t="s">
        <v>46</v>
      </c>
      <c r="B35" s="2"/>
      <c r="D35" s="2"/>
    </row>
    <row r="36" spans="1:25" x14ac:dyDescent="0.25">
      <c r="A36" t="s">
        <v>45</v>
      </c>
      <c r="D36" s="2"/>
      <c r="L36" s="20" t="s">
        <v>44</v>
      </c>
      <c r="M36" s="20"/>
      <c r="Y36" s="15"/>
    </row>
    <row r="37" spans="1:25" x14ac:dyDescent="0.25">
      <c r="A37" t="s">
        <v>48</v>
      </c>
      <c r="B37" s="2"/>
      <c r="D37" s="2"/>
      <c r="L37" s="14">
        <v>78710</v>
      </c>
      <c r="M37">
        <f>(SUM(Foglio1!$C$10:$C$14)+SUM(Foglio1!$C$24:$C$28))/10</f>
        <v>6390.5651800051246</v>
      </c>
    </row>
    <row r="38" spans="1:25" x14ac:dyDescent="0.25">
      <c r="A38" t="s">
        <v>47</v>
      </c>
      <c r="B38" s="2"/>
      <c r="D38" s="2"/>
      <c r="L38" s="14">
        <v>104857600</v>
      </c>
      <c r="M38">
        <f>(SUM(Foglio1!$C$15:$C$19)+SUM(Foglio1!$C$29:$C$33))/10</f>
        <v>33080.426839999796</v>
      </c>
    </row>
    <row r="39" spans="1:25" x14ac:dyDescent="0.25">
      <c r="A39" t="s">
        <v>40</v>
      </c>
      <c r="B39" s="2"/>
      <c r="D39" s="2"/>
    </row>
    <row r="40" spans="1:25" x14ac:dyDescent="0.25">
      <c r="A40" t="s">
        <v>23</v>
      </c>
      <c r="B40" s="2"/>
      <c r="D40" s="2"/>
    </row>
    <row r="41" spans="1:25" x14ac:dyDescent="0.25">
      <c r="A41" t="s">
        <v>43</v>
      </c>
      <c r="B41" s="2"/>
      <c r="D41" s="2"/>
    </row>
    <row r="42" spans="1:25" x14ac:dyDescent="0.25">
      <c r="B42" s="2"/>
      <c r="D42" s="2"/>
    </row>
    <row r="43" spans="1:25" x14ac:dyDescent="0.25">
      <c r="B43" s="2"/>
      <c r="D43" s="2"/>
    </row>
    <row r="44" spans="1:25" x14ac:dyDescent="0.25">
      <c r="A44" s="16" t="s">
        <v>28</v>
      </c>
      <c r="B44" s="16"/>
      <c r="C44" s="23" t="s">
        <v>34</v>
      </c>
      <c r="D44" s="23" t="s">
        <v>8</v>
      </c>
      <c r="F44" s="24" t="s">
        <v>27</v>
      </c>
      <c r="G44" s="24"/>
      <c r="H44" s="24"/>
      <c r="I44" s="24"/>
    </row>
    <row r="45" spans="1:25" x14ac:dyDescent="0.25">
      <c r="A45" s="8" t="s">
        <v>29</v>
      </c>
      <c r="B45">
        <v>17</v>
      </c>
      <c r="C45" s="23"/>
      <c r="D45" s="23"/>
      <c r="E45" s="8" t="s">
        <v>51</v>
      </c>
      <c r="F45" s="8" t="s">
        <v>0</v>
      </c>
      <c r="G45" s="10" t="s">
        <v>37</v>
      </c>
      <c r="H45" s="10" t="s">
        <v>38</v>
      </c>
      <c r="I45" s="10" t="s">
        <v>39</v>
      </c>
    </row>
    <row r="46" spans="1:25" x14ac:dyDescent="0.25">
      <c r="A46" s="8" t="s">
        <v>24</v>
      </c>
      <c r="B46">
        <v>1</v>
      </c>
      <c r="C46" t="s">
        <v>32</v>
      </c>
      <c r="D46">
        <f>$B$45+B46</f>
        <v>18</v>
      </c>
      <c r="E46" t="s">
        <v>52</v>
      </c>
      <c r="F46">
        <v>3212571</v>
      </c>
      <c r="G46" s="11">
        <f>($D$46*$F46*$E$4)*$A$2</f>
        <v>115.652556</v>
      </c>
      <c r="H46" s="11">
        <f>($D$47*$F46*$E$4)*$A$2</f>
        <v>122.07769800000001</v>
      </c>
      <c r="I46" s="11">
        <f>($D$48*$F46*$E$4)*$A$2</f>
        <v>128.50284000000002</v>
      </c>
    </row>
    <row r="47" spans="1:25" x14ac:dyDescent="0.25">
      <c r="A47" s="8" t="s">
        <v>25</v>
      </c>
      <c r="B47">
        <v>2</v>
      </c>
      <c r="C47" t="s">
        <v>32</v>
      </c>
      <c r="D47">
        <f t="shared" ref="D47:D48" si="4">$B$45+B47</f>
        <v>19</v>
      </c>
      <c r="F47">
        <v>185977</v>
      </c>
      <c r="G47" s="11">
        <f>($D$46*$F47*$E$4)*$A$2</f>
        <v>6.6951720000000003</v>
      </c>
      <c r="H47" s="11">
        <f>($D$47*$F47*$E$4)*$A$2</f>
        <v>7.0671260000000009</v>
      </c>
      <c r="I47" s="11">
        <f>($D$48*$F47*$E$4)*$A$2</f>
        <v>7.4390800000000006</v>
      </c>
    </row>
    <row r="48" spans="1:25" x14ac:dyDescent="0.25">
      <c r="A48" s="8" t="s">
        <v>26</v>
      </c>
      <c r="B48">
        <v>3</v>
      </c>
      <c r="C48" t="s">
        <v>33</v>
      </c>
      <c r="D48">
        <f t="shared" si="4"/>
        <v>20</v>
      </c>
      <c r="F48">
        <v>151777</v>
      </c>
      <c r="G48" s="11">
        <f>($D$46*$F48*$E$4)*$A$2</f>
        <v>5.4639720000000001</v>
      </c>
      <c r="H48" s="11">
        <f>($D$47*$F48*$E$4)*$A$2</f>
        <v>5.7675260000000002</v>
      </c>
      <c r="I48" s="11">
        <f>($D$48*$F48*$E$4)*$A$2</f>
        <v>6.0710800000000003</v>
      </c>
    </row>
    <row r="50" spans="1:8" x14ac:dyDescent="0.25">
      <c r="A50" t="s">
        <v>31</v>
      </c>
      <c r="H50" s="2"/>
    </row>
    <row r="51" spans="1:8" x14ac:dyDescent="0.25">
      <c r="A51" t="s">
        <v>35</v>
      </c>
      <c r="F51" s="2"/>
      <c r="H51" s="2"/>
    </row>
    <row r="52" spans="1:8" x14ac:dyDescent="0.25">
      <c r="A52" t="s">
        <v>30</v>
      </c>
      <c r="F52" s="2"/>
    </row>
    <row r="53" spans="1:8" x14ac:dyDescent="0.25">
      <c r="A53" t="s">
        <v>36</v>
      </c>
      <c r="F53" s="2"/>
    </row>
    <row r="54" spans="1:8" x14ac:dyDescent="0.25">
      <c r="F54" s="2"/>
    </row>
    <row r="55" spans="1:8" x14ac:dyDescent="0.25">
      <c r="F55" s="2"/>
    </row>
    <row r="56" spans="1:8" x14ac:dyDescent="0.25">
      <c r="D56" s="2"/>
    </row>
    <row r="57" spans="1:8" x14ac:dyDescent="0.25">
      <c r="D57" s="2"/>
    </row>
  </sheetData>
  <mergeCells count="12">
    <mergeCell ref="S24:V33"/>
    <mergeCell ref="K22:R22"/>
    <mergeCell ref="C44:C45"/>
    <mergeCell ref="D44:D45"/>
    <mergeCell ref="F44:I44"/>
    <mergeCell ref="A44:B44"/>
    <mergeCell ref="A2:B2"/>
    <mergeCell ref="A7:J7"/>
    <mergeCell ref="A21:R21"/>
    <mergeCell ref="A22:J22"/>
    <mergeCell ref="A8:J8"/>
    <mergeCell ref="L36:M3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Ziosi</dc:creator>
  <cp:lastModifiedBy>Lorenzo Ziosi</cp:lastModifiedBy>
  <dcterms:created xsi:type="dcterms:W3CDTF">2022-05-16T07:16:37Z</dcterms:created>
  <dcterms:modified xsi:type="dcterms:W3CDTF">2022-05-23T11:43:01Z</dcterms:modified>
</cp:coreProperties>
</file>