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 ITB\Statistika Untuk Ose\praktikum\STATOS_5_12921010\"/>
    </mc:Choice>
  </mc:AlternateContent>
  <xr:revisionPtr revIDLastSave="0" documentId="8_{E7F72E64-7F3A-4980-AC6D-D27E8B13EF11}" xr6:coauthVersionLast="47" xr6:coauthVersionMax="47" xr10:uidLastSave="{00000000-0000-0000-0000-000000000000}"/>
  <bookViews>
    <workbookView xWindow="10860" yWindow="0" windowWidth="11460" windowHeight="8640" xr2:uid="{0CED9F10-63BB-4300-95F3-FA42EF7FE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9" i="1" l="1"/>
  <c r="AD18" i="1"/>
  <c r="AD17" i="1"/>
  <c r="AD16" i="1"/>
  <c r="AD15" i="1"/>
  <c r="AA14" i="1"/>
  <c r="AD13" i="1"/>
  <c r="AD12" i="1"/>
  <c r="R13" i="1"/>
  <c r="R14" i="1" s="1"/>
  <c r="R9" i="1"/>
  <c r="R11" i="1"/>
  <c r="R6" i="1"/>
  <c r="R12" i="1"/>
</calcChain>
</file>

<file path=xl/sharedStrings.xml><?xml version="1.0" encoding="utf-8"?>
<sst xmlns="http://schemas.openxmlformats.org/spreadsheetml/2006/main" count="30" uniqueCount="30">
  <si>
    <t>Tahun 1992</t>
  </si>
  <si>
    <t>Tahun 1993</t>
  </si>
  <si>
    <t>DATA</t>
  </si>
  <si>
    <t>xbar</t>
  </si>
  <si>
    <t>α</t>
  </si>
  <si>
    <t>s</t>
  </si>
  <si>
    <t>n</t>
  </si>
  <si>
    <t>thit</t>
  </si>
  <si>
    <t>v</t>
  </si>
  <si>
    <t>ttab2</t>
  </si>
  <si>
    <t>ttab1</t>
  </si>
  <si>
    <t>Soal No. 4</t>
  </si>
  <si>
    <t>Parameter</t>
  </si>
  <si>
    <t>Besaran</t>
  </si>
  <si>
    <t>n1</t>
  </si>
  <si>
    <t>n2</t>
  </si>
  <si>
    <t>s1</t>
  </si>
  <si>
    <t>s2</t>
  </si>
  <si>
    <t>Soal No. 5</t>
  </si>
  <si>
    <t>miunol</t>
  </si>
  <si>
    <t>sigmanol1</t>
  </si>
  <si>
    <t>sigmanol2</t>
  </si>
  <si>
    <t>s1^2</t>
  </si>
  <si>
    <t>s2^2</t>
  </si>
  <si>
    <t>alpha</t>
  </si>
  <si>
    <t>v1</t>
  </si>
  <si>
    <t>v2</t>
  </si>
  <si>
    <t>ftab1</t>
  </si>
  <si>
    <t>ftab2</t>
  </si>
  <si>
    <t>fhit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</si>
</sst>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6" xfId="1" applyBorder="1" applyAlignment="1">
      <alignment horizontal="center"/>
    </xf>
    <xf numFmtId="2" fontId="1" fillId="0" borderId="13" xfId="1" applyNumberFormat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2" borderId="12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6" xfId="0" applyBorder="1"/>
    <xf numFmtId="0" fontId="0" fillId="2" borderId="16" xfId="0" applyFill="1" applyBorder="1"/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2" xfId="0" applyBorder="1"/>
  </cellXfs>
  <cellStyles count="2">
    <cellStyle name="Normal" xfId="0" builtinId="0"/>
    <cellStyle name="Normal 2" xfId="1" xr:uid="{26854364-C67F-4755-B700-AB174BF643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2FB3-16D2-4EC6-8AC3-31C639FA4BE3}">
  <dimension ref="B3:AD19"/>
  <sheetViews>
    <sheetView tabSelected="1" topLeftCell="U1" workbookViewId="0">
      <selection activeCell="AD20" sqref="AD20"/>
    </sheetView>
  </sheetViews>
  <sheetFormatPr defaultRowHeight="14.4" x14ac:dyDescent="0.3"/>
  <cols>
    <col min="2" max="2" width="11.6640625" customWidth="1"/>
  </cols>
  <sheetData>
    <row r="3" spans="2:30" ht="15" thickBot="1" x14ac:dyDescent="0.35">
      <c r="Q3" s="21" t="s">
        <v>11</v>
      </c>
      <c r="R3" s="21"/>
      <c r="S3" s="21"/>
      <c r="T3" s="21"/>
      <c r="AC3" s="27" t="s">
        <v>18</v>
      </c>
      <c r="AD3" s="27"/>
    </row>
    <row r="4" spans="2:30" ht="16.2" thickBot="1" x14ac:dyDescent="0.35">
      <c r="B4" s="6" t="s">
        <v>0</v>
      </c>
      <c r="C4" s="2">
        <v>5.5</v>
      </c>
      <c r="D4" s="3">
        <v>5.45</v>
      </c>
      <c r="E4" s="3">
        <v>4.3099999999999996</v>
      </c>
      <c r="F4" s="3">
        <v>7.43</v>
      </c>
      <c r="G4" s="3">
        <v>5.15</v>
      </c>
      <c r="H4" s="3">
        <v>6.27</v>
      </c>
      <c r="I4" s="2">
        <v>6.8</v>
      </c>
      <c r="J4" s="3">
        <v>4.32</v>
      </c>
      <c r="K4" s="3">
        <v>7.62</v>
      </c>
      <c r="L4" s="3">
        <v>4.5599999999999996</v>
      </c>
      <c r="M4" s="3">
        <v>6.43</v>
      </c>
      <c r="N4" s="4">
        <v>5.45</v>
      </c>
      <c r="Q4" s="12" t="s">
        <v>2</v>
      </c>
      <c r="R4" s="8">
        <v>10.199999999999999</v>
      </c>
      <c r="S4" s="9">
        <v>9.6999999999999993</v>
      </c>
      <c r="T4" s="9">
        <v>10.1</v>
      </c>
      <c r="U4" s="9">
        <v>10.3</v>
      </c>
      <c r="V4" s="9">
        <v>10.1</v>
      </c>
      <c r="W4" s="9">
        <v>9.8000000000000007</v>
      </c>
      <c r="X4" s="9">
        <v>9.9</v>
      </c>
      <c r="Y4" s="9">
        <v>10.4</v>
      </c>
      <c r="Z4" s="9">
        <v>10.3</v>
      </c>
      <c r="AA4" s="10">
        <v>9.8000000000000007</v>
      </c>
      <c r="AC4" s="28" t="s">
        <v>12</v>
      </c>
      <c r="AD4" s="29" t="s">
        <v>13</v>
      </c>
    </row>
    <row r="5" spans="2:30" ht="15" thickBot="1" x14ac:dyDescent="0.35">
      <c r="B5" s="7" t="s">
        <v>1</v>
      </c>
      <c r="C5" s="1">
        <v>6.26</v>
      </c>
      <c r="D5" s="1">
        <v>5.86</v>
      </c>
      <c r="E5" s="1">
        <v>4.53</v>
      </c>
      <c r="F5" s="1">
        <v>7.89</v>
      </c>
      <c r="G5" s="1">
        <v>5.53</v>
      </c>
      <c r="H5" s="1">
        <v>7.23</v>
      </c>
      <c r="I5" s="1">
        <v>6.85</v>
      </c>
      <c r="J5" s="1">
        <v>5.26</v>
      </c>
      <c r="K5" s="1">
        <v>8.26</v>
      </c>
      <c r="L5" s="1">
        <v>5.17</v>
      </c>
      <c r="M5" s="1">
        <v>6.79</v>
      </c>
      <c r="N5" s="5">
        <v>5.12</v>
      </c>
      <c r="AC5" s="22"/>
      <c r="AD5" s="30"/>
    </row>
    <row r="6" spans="2:30" x14ac:dyDescent="0.3">
      <c r="Q6" s="17" t="s">
        <v>3</v>
      </c>
      <c r="R6" s="13">
        <f>AVERAGE(R4:AA4)</f>
        <v>10.06</v>
      </c>
      <c r="AC6" s="18" t="s">
        <v>14</v>
      </c>
      <c r="AD6" s="31">
        <v>3</v>
      </c>
    </row>
    <row r="7" spans="2:30" x14ac:dyDescent="0.3">
      <c r="Q7" s="18" t="s">
        <v>19</v>
      </c>
      <c r="R7" s="14">
        <v>10</v>
      </c>
      <c r="AC7" s="19" t="s">
        <v>15</v>
      </c>
      <c r="AD7" s="14">
        <v>5</v>
      </c>
    </row>
    <row r="8" spans="2:30" x14ac:dyDescent="0.3">
      <c r="Q8" s="19" t="s">
        <v>4</v>
      </c>
      <c r="R8" s="14">
        <v>0.05</v>
      </c>
      <c r="AC8" s="19" t="s">
        <v>20</v>
      </c>
      <c r="AD8" s="14">
        <v>75</v>
      </c>
    </row>
    <row r="9" spans="2:30" x14ac:dyDescent="0.3">
      <c r="Q9" s="19" t="s">
        <v>5</v>
      </c>
      <c r="R9" s="14">
        <f>STDEV(R4:AA4)</f>
        <v>0.24585451886114376</v>
      </c>
      <c r="AC9" s="19" t="s">
        <v>21</v>
      </c>
      <c r="AD9" s="14">
        <v>66</v>
      </c>
    </row>
    <row r="10" spans="2:30" x14ac:dyDescent="0.3">
      <c r="Q10" s="19" t="s">
        <v>6</v>
      </c>
      <c r="R10" s="14">
        <v>10</v>
      </c>
      <c r="AC10" s="19" t="s">
        <v>16</v>
      </c>
      <c r="AD10" s="14">
        <v>10</v>
      </c>
    </row>
    <row r="11" spans="2:30" x14ac:dyDescent="0.3">
      <c r="Q11" s="19" t="s">
        <v>7</v>
      </c>
      <c r="R11" s="14">
        <f>(R6-R7)/(R9/(SQRT(R10)))</f>
        <v>0.7717436331412959</v>
      </c>
      <c r="AC11" s="19" t="s">
        <v>17</v>
      </c>
      <c r="AD11" s="14">
        <v>8</v>
      </c>
    </row>
    <row r="12" spans="2:30" x14ac:dyDescent="0.3">
      <c r="Q12" s="19" t="s">
        <v>8</v>
      </c>
      <c r="R12" s="14">
        <f>R10-1</f>
        <v>9</v>
      </c>
      <c r="AC12" s="19" t="s">
        <v>22</v>
      </c>
      <c r="AD12" s="14">
        <f>AD10^2</f>
        <v>100</v>
      </c>
    </row>
    <row r="13" spans="2:30" x14ac:dyDescent="0.3">
      <c r="Q13" s="19" t="s">
        <v>10</v>
      </c>
      <c r="R13" s="15">
        <f>_xlfn.T.INV((1-R8),R12)</f>
        <v>1.8331129326562368</v>
      </c>
      <c r="AC13" s="19" t="s">
        <v>23</v>
      </c>
      <c r="AD13" s="14">
        <f>AD11^2</f>
        <v>64</v>
      </c>
    </row>
    <row r="14" spans="2:30" ht="15" thickBot="1" x14ac:dyDescent="0.35">
      <c r="Q14" s="20" t="s">
        <v>9</v>
      </c>
      <c r="R14" s="16">
        <f>-R13</f>
        <v>-1.8331129326562368</v>
      </c>
      <c r="AA14">
        <f>1/3</f>
        <v>0.33333333333333331</v>
      </c>
      <c r="AC14" s="19" t="s">
        <v>24</v>
      </c>
      <c r="AD14" s="14">
        <v>0.05</v>
      </c>
    </row>
    <row r="15" spans="2:30" x14ac:dyDescent="0.3">
      <c r="AC15" s="19" t="s">
        <v>25</v>
      </c>
      <c r="AD15" s="31">
        <f>AD6-1</f>
        <v>2</v>
      </c>
    </row>
    <row r="16" spans="2:30" ht="15" thickBot="1" x14ac:dyDescent="0.35">
      <c r="AC16" s="23" t="s">
        <v>26</v>
      </c>
      <c r="AD16" s="32">
        <f>AD7-1</f>
        <v>4</v>
      </c>
    </row>
    <row r="17" spans="26:30" ht="15" thickBot="1" x14ac:dyDescent="0.35">
      <c r="AC17" s="25" t="s">
        <v>27</v>
      </c>
      <c r="AD17" s="26">
        <f>_xlfn.F.INV(1-AD14/2,AD15,AD16)</f>
        <v>10.649110640673511</v>
      </c>
    </row>
    <row r="18" spans="26:30" ht="15" thickBot="1" x14ac:dyDescent="0.35">
      <c r="AC18" s="24" t="s">
        <v>28</v>
      </c>
      <c r="AD18" s="26">
        <f>_xlfn.F.INV(AD14/2,AD16,AD17)</f>
        <v>0.11307253037371254</v>
      </c>
    </row>
    <row r="19" spans="26:30" ht="15" thickBot="1" x14ac:dyDescent="0.35">
      <c r="Z19" s="11"/>
      <c r="AC19" s="33" t="s">
        <v>29</v>
      </c>
      <c r="AD19" s="34">
        <f>AD12/AD13</f>
        <v>1.5625</v>
      </c>
    </row>
  </sheetData>
  <mergeCells count="4">
    <mergeCell ref="Q3:T3"/>
    <mergeCell ref="AC4:AC5"/>
    <mergeCell ref="AD4:AD5"/>
    <mergeCell ref="AC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Beasiswa Perintis</dc:creator>
  <cp:lastModifiedBy>Beasiswa Perintis</cp:lastModifiedBy>
  <dcterms:created xsi:type="dcterms:W3CDTF">2022-11-17T09:33:38Z</dcterms:created>
  <dcterms:modified xsi:type="dcterms:W3CDTF">2022-11-17T11:03:31Z</dcterms:modified>
</cp:coreProperties>
</file>