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.watanabe\Documents\TFS\Elviz\Development\QA\Regression\Bin\TestWCFReportEngine\TestFiles\PLExplanation\ExcelVerification\"/>
    </mc:Choice>
  </mc:AlternateContent>
  <bookViews>
    <workbookView xWindow="0" yWindow="0" windowWidth="28800" windowHeight="13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1" i="1" l="1"/>
  <c r="J53" i="1" s="1"/>
  <c r="J50" i="1"/>
  <c r="J52" i="1"/>
  <c r="J49" i="1"/>
  <c r="J48" i="1"/>
  <c r="J47" i="1"/>
  <c r="J41" i="1"/>
  <c r="J42" i="1" s="1"/>
  <c r="J38" i="1"/>
  <c r="J37" i="1"/>
  <c r="J36" i="1"/>
  <c r="J30" i="1"/>
  <c r="J27" i="1"/>
  <c r="J26" i="1"/>
  <c r="J25" i="1"/>
  <c r="J64" i="1"/>
  <c r="J63" i="1"/>
  <c r="J62" i="1"/>
  <c r="J61" i="1"/>
  <c r="J60" i="1"/>
  <c r="J59" i="1"/>
  <c r="J58" i="1"/>
  <c r="I63" i="1"/>
  <c r="I62" i="1"/>
  <c r="I61" i="1"/>
  <c r="I60" i="1"/>
  <c r="I59" i="1"/>
  <c r="I58" i="1"/>
  <c r="H63" i="1"/>
  <c r="H62" i="1"/>
  <c r="H61" i="1"/>
  <c r="H60" i="1"/>
  <c r="H59" i="1"/>
  <c r="H58" i="1"/>
  <c r="H50" i="1"/>
  <c r="I31" i="1"/>
  <c r="I27" i="1"/>
  <c r="H27" i="1"/>
  <c r="H48" i="1"/>
  <c r="I48" i="1" s="1"/>
  <c r="H47" i="1"/>
  <c r="I47" i="1" s="1"/>
  <c r="H37" i="1"/>
  <c r="I37" i="1" s="1"/>
  <c r="H36" i="1"/>
  <c r="I36" i="1" s="1"/>
  <c r="D19" i="1"/>
  <c r="H51" i="1" s="1"/>
  <c r="I51" i="1" s="1"/>
  <c r="D18" i="1"/>
  <c r="H30" i="1"/>
  <c r="I30" i="1" s="1"/>
  <c r="H26" i="1"/>
  <c r="I26" i="1" s="1"/>
  <c r="H25" i="1"/>
  <c r="I25" i="1" s="1"/>
  <c r="J31" i="1" l="1"/>
  <c r="I64" i="1"/>
  <c r="H64" i="1"/>
  <c r="I50" i="1"/>
  <c r="H38" i="1"/>
  <c r="I38" i="1" s="1"/>
  <c r="I42" i="1" s="1"/>
  <c r="H49" i="1"/>
  <c r="I49" i="1" s="1"/>
  <c r="I53" i="1" s="1"/>
  <c r="H41" i="1"/>
  <c r="I41" i="1" s="1"/>
  <c r="H52" i="1"/>
  <c r="I52" i="1" s="1"/>
  <c r="H53" i="1"/>
  <c r="H31" i="1"/>
  <c r="H42" i="1" l="1"/>
</calcChain>
</file>

<file path=xl/sharedStrings.xml><?xml version="1.0" encoding="utf-8"?>
<sst xmlns="http://schemas.openxmlformats.org/spreadsheetml/2006/main" count="160" uniqueCount="33">
  <si>
    <t>Currency-Forward</t>
  </si>
  <si>
    <t>Compare date</t>
  </si>
  <si>
    <t>Report date</t>
  </si>
  <si>
    <t>ExternalId</t>
  </si>
  <si>
    <t>TradeDate</t>
  </si>
  <si>
    <t>Quantity</t>
  </si>
  <si>
    <t>BuySell</t>
  </si>
  <si>
    <t>Price</t>
  </si>
  <si>
    <t>BaseCurrency</t>
  </si>
  <si>
    <t>CrossCurrency</t>
  </si>
  <si>
    <t>DeliveryDate</t>
  </si>
  <si>
    <t>CurrencySource</t>
  </si>
  <si>
    <t>PL-Explanation-Currency-Forward-0001</t>
  </si>
  <si>
    <t>Buy</t>
  </si>
  <si>
    <t>EUR</t>
  </si>
  <si>
    <t>USD</t>
  </si>
  <si>
    <t>Viz</t>
  </si>
  <si>
    <t>PL-Explanation-Currency-Forward-0002</t>
  </si>
  <si>
    <t>PL-Explanation-Currency-Forward-0003</t>
  </si>
  <si>
    <t>PL-Explanation-Currency-Forward-0004</t>
  </si>
  <si>
    <t>Sell</t>
  </si>
  <si>
    <t>PL-Explanation-Currency-Forward-0005</t>
  </si>
  <si>
    <t>EURUSD</t>
  </si>
  <si>
    <t>PL-Explanation-Currency-Forward-0006</t>
  </si>
  <si>
    <t>Compare Date</t>
  </si>
  <si>
    <t>Undelivered to Delivered</t>
  </si>
  <si>
    <t>Undel to Del</t>
  </si>
  <si>
    <t>New Contracts</t>
  </si>
  <si>
    <t>EURNOK</t>
  </si>
  <si>
    <t>PL EUR</t>
  </si>
  <si>
    <t>PL USD</t>
  </si>
  <si>
    <t>PL NOK</t>
  </si>
  <si>
    <t>New Exchange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</si>
</sst>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dd\.mm\.yyyy"/>
    <numFmt numFmtId="165" formatCode="0.0000000000"/>
    <numFmt numFmtId="166" formatCode="0.00000"/>
    <numFmt numFmtId="172" formatCode="dd/mm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thick">
        <color theme="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1">
    <xf numFmtId="0" fontId="0" fillId="0" borderId="0" xfId="0"/>
    <xf numFmtId="0" fontId="3" fillId="0" borderId="10" xfId="3" applyBorder="1"/>
    <xf numFmtId="0" fontId="0" fillId="0" borderId="11" xfId="0" applyBorder="1"/>
    <xf numFmtId="0" fontId="0" fillId="0" borderId="12" xfId="0" applyBorder="1"/>
    <xf numFmtId="14" fontId="0" fillId="0" borderId="13" xfId="0" applyNumberFormat="1" applyBorder="1"/>
    <xf numFmtId="0" fontId="0" fillId="0" borderId="14" xfId="0" applyBorder="1"/>
    <xf numFmtId="14" fontId="0" fillId="0" borderId="15" xfId="0" applyNumberFormat="1" applyBorder="1"/>
    <xf numFmtId="49" fontId="16" fillId="0" borderId="0" xfId="0" applyNumberFormat="1" applyFont="1"/>
    <xf numFmtId="0" fontId="16" fillId="33" borderId="16" xfId="0" applyFont="1" applyFill="1" applyBorder="1"/>
    <xf numFmtId="0" fontId="16" fillId="0" borderId="0" xfId="0" applyFont="1"/>
    <xf numFmtId="49" fontId="0" fillId="0" borderId="0" xfId="0" applyNumberFormat="1"/>
    <xf numFmtId="164" fontId="0" fillId="0" borderId="0" xfId="0" applyNumberFormat="1"/>
    <xf numFmtId="0" fontId="0" fillId="34" borderId="16" xfId="0" applyFill="1" applyBorder="1"/>
    <xf numFmtId="14" fontId="0" fillId="34" borderId="16" xfId="0" applyNumberFormat="1" applyFill="1" applyBorder="1"/>
    <xf numFmtId="0" fontId="0" fillId="0" borderId="0" xfId="0" applyFill="1"/>
    <xf numFmtId="0" fontId="0" fillId="0" borderId="16" xfId="0" applyBorder="1"/>
    <xf numFmtId="0" fontId="16" fillId="0" borderId="0" xfId="0" applyFont="1" applyFill="1" applyBorder="1"/>
    <xf numFmtId="166" fontId="0" fillId="0" borderId="0" xfId="0" applyNumberFormat="1" applyFill="1" applyBorder="1"/>
    <xf numFmtId="0" fontId="0" fillId="0" borderId="0" xfId="0" applyFill="1" applyBorder="1"/>
    <xf numFmtId="14" fontId="0" fillId="0" borderId="0" xfId="0" applyNumberFormat="1" applyFill="1" applyBorder="1"/>
    <xf numFmtId="165" fontId="0" fillId="0" borderId="0" xfId="0" applyNumberFormat="1" applyFill="1" applyBorder="1"/>
    <xf numFmtId="2" fontId="0" fillId="0" borderId="0" xfId="0" applyNumberFormat="1" applyFill="1" applyBorder="1"/>
    <xf numFmtId="2" fontId="16" fillId="0" borderId="0" xfId="0" applyNumberFormat="1" applyFont="1" applyFill="1" applyBorder="1"/>
    <xf numFmtId="0" fontId="0" fillId="0" borderId="0" xfId="0" applyNumberFormat="1"/>
    <xf numFmtId="14" fontId="0" fillId="0" borderId="0" xfId="0" applyNumberFormat="1"/>
    <xf numFmtId="49" fontId="0" fillId="0" borderId="0" xfId="0" applyNumberFormat="1"/>
    <xf numFmtId="15" fontId="0" fillId="0" borderId="0" xfId="0" applyNumberFormat="1" applyFill="1"/>
    <xf numFmtId="165" fontId="0" fillId="0" borderId="0" xfId="0" applyNumberFormat="1" applyBorder="1"/>
    <xf numFmtId="0" fontId="0" fillId="0" borderId="0" xfId="0"/>
    <xf numFmtId="14" fontId="0" fillId="0" borderId="0" xfId="0" applyNumberFormat="1"/>
    <xf numFmtId="165" fontId="0" fillId="0" borderId="0" xfId="0" applyNumberFormat="1"/>
    <xf numFmtId="165" fontId="0" fillId="35" borderId="0" xfId="0" applyNumberFormat="1" applyFill="1" applyBorder="1"/>
    <xf numFmtId="0" fontId="0" fillId="35" borderId="0" xfId="0" applyFill="1"/>
    <xf numFmtId="165" fontId="0" fillId="0" borderId="0" xfId="0" applyNumberFormat="1" applyFill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16" xfId="0" applyNumberFormat="1" applyFill="1" applyBorder="1"/>
    <xf numFmtId="172" fontId="0" fillId="0" borderId="16" xfId="0" applyNumberFormat="1" applyBorder="1"/>
    <xf numFmtId="49" fontId="0" fillId="0" borderId="16" xfId="0" applyNumberFormat="1" applyBorder="1"/>
    <xf numFmtId="4" fontId="0" fillId="0" borderId="16" xfId="1" applyNumberFormat="1" applyFont="1" applyFill="1" applyBorder="1"/>
    <xf numFmtId="0" fontId="0" fillId="34" borderId="0" xfId="0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" fontId="16" fillId="0" borderId="18" xfId="0" applyNumberFormat="1" applyFont="1" applyFill="1" applyBorder="1"/>
    <xf numFmtId="4" fontId="0" fillId="0" borderId="17" xfId="0" applyNumberForma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3"/>
  <sheetViews>
    <sheetView tabSelected="1" workbookViewId="0">
      <selection activeCell="J19" sqref="J19"/>
    </sheetView>
  </sheetViews>
  <sheetFormatPr defaultRowHeight="15" x14ac:dyDescent="0.25"/>
  <cols>
    <col min="1" max="1" width="36.28515625" bestFit="1" customWidth="1"/>
    <col min="2" max="5" width="12.5703125" bestFit="1" customWidth="1"/>
    <col min="6" max="6" width="13.140625" bestFit="1" customWidth="1"/>
    <col min="7" max="7" width="13.7109375" bestFit="1" customWidth="1"/>
    <col min="8" max="8" width="16.85546875" customWidth="1"/>
    <col min="9" max="9" width="17.28515625" bestFit="1" customWidth="1"/>
    <col min="10" max="10" width="22.42578125" bestFit="1" customWidth="1"/>
    <col min="11" max="12" width="13.140625" bestFit="1" customWidth="1"/>
    <col min="13" max="13" width="13.42578125" customWidth="1"/>
    <col min="14" max="14" width="13.42578125" bestFit="1" customWidth="1"/>
    <col min="15" max="15" width="10.140625" bestFit="1" customWidth="1"/>
    <col min="16" max="16" width="12" bestFit="1" customWidth="1"/>
  </cols>
  <sheetData>
    <row r="1" spans="1:17" ht="20.25" thickBot="1" x14ac:dyDescent="0.35">
      <c r="A1" s="1" t="s">
        <v>0</v>
      </c>
      <c r="B1" s="2"/>
    </row>
    <row r="2" spans="1:17" ht="15.75" thickTop="1" x14ac:dyDescent="0.25">
      <c r="A2" s="3" t="s">
        <v>1</v>
      </c>
      <c r="B2" s="4">
        <v>40854</v>
      </c>
    </row>
    <row r="3" spans="1:17" ht="15.75" thickBot="1" x14ac:dyDescent="0.3">
      <c r="A3" s="5" t="s">
        <v>2</v>
      </c>
      <c r="B3" s="6">
        <v>40861</v>
      </c>
    </row>
    <row r="4" spans="1:17" x14ac:dyDescent="0.25">
      <c r="N4" s="7"/>
      <c r="O4" s="7"/>
      <c r="P4" s="7"/>
    </row>
    <row r="5" spans="1:17" s="9" customFormat="1" x14ac:dyDescent="0.25">
      <c r="A5" s="8" t="s">
        <v>3</v>
      </c>
      <c r="B5" s="8" t="s">
        <v>4</v>
      </c>
      <c r="C5" s="8" t="s">
        <v>5</v>
      </c>
      <c r="D5" s="8" t="s">
        <v>6</v>
      </c>
      <c r="E5" s="8" t="s">
        <v>7</v>
      </c>
      <c r="F5" s="8" t="s">
        <v>8</v>
      </c>
      <c r="G5" s="8" t="s">
        <v>9</v>
      </c>
      <c r="H5" s="8" t="s">
        <v>10</v>
      </c>
      <c r="I5" s="8" t="s">
        <v>11</v>
      </c>
      <c r="N5" s="10"/>
      <c r="O5" s="11"/>
      <c r="P5"/>
    </row>
    <row r="6" spans="1:17" x14ac:dyDescent="0.25">
      <c r="A6" s="12" t="s">
        <v>12</v>
      </c>
      <c r="B6" s="13">
        <v>40544</v>
      </c>
      <c r="C6" s="12">
        <v>1000000</v>
      </c>
      <c r="D6" s="12" t="s">
        <v>13</v>
      </c>
      <c r="E6" s="12">
        <v>1.4443999999999999</v>
      </c>
      <c r="F6" s="12" t="s">
        <v>14</v>
      </c>
      <c r="G6" s="12" t="s">
        <v>15</v>
      </c>
      <c r="H6" s="13">
        <v>40695</v>
      </c>
      <c r="I6" s="12" t="s">
        <v>16</v>
      </c>
      <c r="N6" s="10"/>
      <c r="O6" s="11"/>
      <c r="Q6" s="9"/>
    </row>
    <row r="7" spans="1:17" x14ac:dyDescent="0.25">
      <c r="A7" s="12" t="s">
        <v>17</v>
      </c>
      <c r="B7" s="13">
        <v>40544</v>
      </c>
      <c r="C7" s="12">
        <v>1000000</v>
      </c>
      <c r="D7" s="12" t="s">
        <v>13</v>
      </c>
      <c r="E7" s="12">
        <v>1.4443999999999999</v>
      </c>
      <c r="F7" s="12" t="s">
        <v>14</v>
      </c>
      <c r="G7" s="12" t="s">
        <v>15</v>
      </c>
      <c r="H7" s="13">
        <v>40856</v>
      </c>
      <c r="I7" s="12" t="s">
        <v>16</v>
      </c>
      <c r="N7" s="10"/>
      <c r="O7" s="11"/>
      <c r="Q7" s="9"/>
    </row>
    <row r="8" spans="1:17" x14ac:dyDescent="0.25">
      <c r="A8" s="12" t="s">
        <v>18</v>
      </c>
      <c r="B8" s="13">
        <v>40544</v>
      </c>
      <c r="C8" s="12">
        <v>1000000</v>
      </c>
      <c r="D8" s="12" t="s">
        <v>13</v>
      </c>
      <c r="E8" s="12">
        <v>1.4443999999999999</v>
      </c>
      <c r="F8" s="12" t="s">
        <v>14</v>
      </c>
      <c r="G8" s="12" t="s">
        <v>15</v>
      </c>
      <c r="H8" s="13">
        <v>41060</v>
      </c>
      <c r="I8" s="12" t="s">
        <v>16</v>
      </c>
      <c r="N8" s="10"/>
      <c r="O8" s="11"/>
      <c r="Q8" s="9"/>
    </row>
    <row r="9" spans="1:17" x14ac:dyDescent="0.25">
      <c r="A9" s="12" t="s">
        <v>19</v>
      </c>
      <c r="B9" s="13">
        <v>40857</v>
      </c>
      <c r="C9" s="12">
        <v>1000000</v>
      </c>
      <c r="D9" s="12" t="s">
        <v>20</v>
      </c>
      <c r="E9" s="12">
        <v>0.61229999999999996</v>
      </c>
      <c r="F9" s="12" t="s">
        <v>15</v>
      </c>
      <c r="G9" s="12" t="s">
        <v>14</v>
      </c>
      <c r="H9" s="13">
        <v>40863</v>
      </c>
      <c r="I9" s="12" t="s">
        <v>16</v>
      </c>
      <c r="N9" s="10"/>
      <c r="O9" s="11"/>
      <c r="Q9" s="9"/>
    </row>
    <row r="10" spans="1:17" x14ac:dyDescent="0.25">
      <c r="A10" s="12" t="s">
        <v>21</v>
      </c>
      <c r="B10" s="13">
        <v>40857</v>
      </c>
      <c r="C10" s="12">
        <v>1000000</v>
      </c>
      <c r="D10" s="12" t="s">
        <v>20</v>
      </c>
      <c r="E10" s="12">
        <v>0.61229999999999996</v>
      </c>
      <c r="F10" s="12" t="s">
        <v>15</v>
      </c>
      <c r="G10" s="12" t="s">
        <v>14</v>
      </c>
      <c r="H10" s="13">
        <v>41060</v>
      </c>
      <c r="I10" s="12" t="s">
        <v>16</v>
      </c>
      <c r="N10" s="10"/>
      <c r="O10" s="11"/>
      <c r="Q10" s="9"/>
    </row>
    <row r="11" spans="1:17" x14ac:dyDescent="0.25">
      <c r="A11" s="14"/>
      <c r="B11" s="14"/>
      <c r="C11" s="14"/>
      <c r="D11" s="14"/>
      <c r="E11" s="14"/>
      <c r="F11" s="14"/>
      <c r="G11" s="14"/>
      <c r="H11" s="14"/>
      <c r="I11" s="14"/>
      <c r="N11" s="10"/>
      <c r="O11" s="11"/>
      <c r="Q11" s="9"/>
    </row>
    <row r="12" spans="1:17" s="28" customFormat="1" x14ac:dyDescent="0.25">
      <c r="A12" s="14"/>
      <c r="B12" s="34">
        <v>40854</v>
      </c>
      <c r="C12" s="34"/>
      <c r="D12" s="35" t="s">
        <v>26</v>
      </c>
      <c r="E12" s="35"/>
      <c r="F12" s="29">
        <v>40861</v>
      </c>
      <c r="I12" s="14"/>
      <c r="N12" s="25"/>
      <c r="O12" s="11"/>
      <c r="Q12" s="9"/>
    </row>
    <row r="13" spans="1:17" s="28" customFormat="1" x14ac:dyDescent="0.25">
      <c r="B13" s="27" t="s">
        <v>22</v>
      </c>
      <c r="C13" s="40" t="s">
        <v>28</v>
      </c>
      <c r="D13" s="27" t="s">
        <v>22</v>
      </c>
      <c r="E13" s="40" t="s">
        <v>28</v>
      </c>
      <c r="F13" s="27" t="s">
        <v>22</v>
      </c>
      <c r="G13" s="40" t="s">
        <v>28</v>
      </c>
      <c r="I13" s="14"/>
      <c r="N13" s="25"/>
      <c r="O13" s="11"/>
      <c r="Q13" s="9"/>
    </row>
    <row r="14" spans="1:17" s="28" customFormat="1" x14ac:dyDescent="0.25">
      <c r="A14" s="26">
        <v>40695</v>
      </c>
      <c r="B14" s="31">
        <v>1.44191497564316</v>
      </c>
      <c r="C14" s="32">
        <v>7.7389018663244498</v>
      </c>
      <c r="D14" s="31">
        <v>1.44191497564316</v>
      </c>
      <c r="E14" s="32">
        <v>7.7389018663244498</v>
      </c>
      <c r="F14" s="31">
        <v>1.44191497564316</v>
      </c>
      <c r="G14" s="32">
        <v>7.7389018663244498</v>
      </c>
      <c r="I14" s="14"/>
      <c r="N14" s="25"/>
      <c r="O14" s="11"/>
      <c r="Q14" s="9"/>
    </row>
    <row r="15" spans="1:17" s="28" customFormat="1" x14ac:dyDescent="0.25">
      <c r="A15" s="26">
        <v>40854</v>
      </c>
      <c r="B15" s="31">
        <v>1.37634998559952</v>
      </c>
      <c r="C15" s="32">
        <v>7.7153986027123302</v>
      </c>
      <c r="D15" s="31">
        <v>1.37634998559952</v>
      </c>
      <c r="E15" s="32">
        <v>7.7153986027123302</v>
      </c>
      <c r="F15" s="31">
        <v>1.37634998559952</v>
      </c>
      <c r="G15" s="32">
        <v>7.7153986027123302</v>
      </c>
      <c r="I15" s="14"/>
      <c r="N15" s="25"/>
      <c r="O15" s="11"/>
      <c r="Q15" s="9"/>
    </row>
    <row r="16" spans="1:17" s="28" customFormat="1" x14ac:dyDescent="0.25">
      <c r="A16" s="26">
        <v>40856</v>
      </c>
      <c r="B16" s="27">
        <v>1.3763499856383901</v>
      </c>
      <c r="C16" s="47">
        <v>7.7153986027201098</v>
      </c>
      <c r="D16" s="32">
        <v>1.3519399762153601</v>
      </c>
      <c r="E16" s="32">
        <v>7.76911497116087</v>
      </c>
      <c r="F16" s="32">
        <v>1.3519399762153601</v>
      </c>
      <c r="G16" s="32">
        <v>7.76911497116087</v>
      </c>
      <c r="I16" s="14"/>
      <c r="N16" s="25"/>
      <c r="O16" s="11"/>
      <c r="Q16" s="9"/>
    </row>
    <row r="17" spans="1:17" s="28" customFormat="1" x14ac:dyDescent="0.25">
      <c r="A17" s="26">
        <v>40861</v>
      </c>
      <c r="B17" s="27">
        <v>1.37619727682127</v>
      </c>
      <c r="C17" s="48">
        <v>7.7170235590132696</v>
      </c>
      <c r="D17" s="32">
        <v>1.3640899658203101</v>
      </c>
      <c r="E17" s="32">
        <v>7.7585345438674196</v>
      </c>
      <c r="F17" s="32">
        <v>1.3640899658203101</v>
      </c>
      <c r="G17" s="32">
        <v>7.7585345438674196</v>
      </c>
      <c r="I17" s="14"/>
      <c r="N17" s="25"/>
      <c r="O17" s="11"/>
      <c r="Q17" s="9"/>
    </row>
    <row r="18" spans="1:17" s="28" customFormat="1" x14ac:dyDescent="0.25">
      <c r="A18" s="26">
        <v>40863</v>
      </c>
      <c r="B18" s="27">
        <v>1.37613110240171</v>
      </c>
      <c r="C18" s="49">
        <v>7.7176893974751701</v>
      </c>
      <c r="D18" s="33">
        <f>B18</f>
        <v>1.37613110240171</v>
      </c>
      <c r="E18" s="50">
        <v>7.7176893974751701</v>
      </c>
      <c r="F18" s="41">
        <v>1.3640899658561401</v>
      </c>
      <c r="G18" s="43">
        <v>7.7585345438695699</v>
      </c>
      <c r="I18" s="14"/>
      <c r="N18" s="25"/>
      <c r="O18" s="11"/>
      <c r="Q18" s="9"/>
    </row>
    <row r="19" spans="1:17" s="28" customFormat="1" x14ac:dyDescent="0.25">
      <c r="A19" s="26">
        <v>41060</v>
      </c>
      <c r="B19" s="27">
        <v>1.3681884805972699</v>
      </c>
      <c r="C19" s="50">
        <v>7.7831509786161099</v>
      </c>
      <c r="D19" s="30">
        <f>B19</f>
        <v>1.3681884805972699</v>
      </c>
      <c r="E19" s="50">
        <v>7.7831509786161099</v>
      </c>
      <c r="F19" s="42">
        <v>1.3563853817884199</v>
      </c>
      <c r="G19" s="44">
        <v>7.8216056389694799</v>
      </c>
      <c r="I19" s="14"/>
      <c r="N19" s="25"/>
      <c r="O19" s="11"/>
      <c r="Q19" s="9"/>
    </row>
    <row r="20" spans="1:17" s="28" customFormat="1" x14ac:dyDescent="0.25">
      <c r="A20" s="14"/>
      <c r="B20" s="27"/>
      <c r="C20" s="27"/>
      <c r="I20" s="14"/>
      <c r="N20" s="25"/>
      <c r="O20" s="11"/>
      <c r="Q20" s="9"/>
    </row>
    <row r="21" spans="1:17" x14ac:dyDescent="0.25">
      <c r="A21" s="18"/>
      <c r="B21" s="19"/>
      <c r="C21" s="18"/>
      <c r="D21" s="18"/>
      <c r="E21" s="18"/>
      <c r="F21" s="18"/>
      <c r="G21" s="18"/>
      <c r="H21" s="19"/>
      <c r="I21" s="18"/>
      <c r="J21" s="20"/>
      <c r="K21" s="21"/>
      <c r="L21" s="21"/>
      <c r="M21" s="18"/>
      <c r="N21" s="10"/>
      <c r="O21" s="11"/>
    </row>
    <row r="22" spans="1:17" x14ac:dyDescent="0.25">
      <c r="A22" s="18"/>
      <c r="B22" s="19"/>
      <c r="C22" s="18"/>
      <c r="D22" s="18"/>
      <c r="E22" s="18"/>
      <c r="F22" s="18"/>
      <c r="G22" s="18"/>
      <c r="H22" s="19"/>
      <c r="I22" s="18"/>
      <c r="J22" s="20"/>
      <c r="K22" s="21"/>
      <c r="L22" s="21"/>
      <c r="M22" s="18"/>
      <c r="N22" s="10"/>
      <c r="O22" s="11"/>
    </row>
    <row r="23" spans="1:17" x14ac:dyDescent="0.25">
      <c r="A23" s="18" t="s">
        <v>24</v>
      </c>
      <c r="B23" s="19"/>
      <c r="C23" s="18"/>
      <c r="D23" s="18"/>
      <c r="E23" s="18"/>
      <c r="F23" s="18"/>
      <c r="G23" s="18"/>
      <c r="H23" s="19"/>
      <c r="I23" s="18"/>
      <c r="J23" s="17"/>
      <c r="K23" s="21"/>
      <c r="L23" s="21"/>
      <c r="M23" s="18"/>
      <c r="N23" s="7"/>
      <c r="O23" s="7"/>
      <c r="P23" s="7"/>
    </row>
    <row r="24" spans="1:17" x14ac:dyDescent="0.25">
      <c r="A24" s="8" t="s">
        <v>3</v>
      </c>
      <c r="B24" s="8" t="s">
        <v>4</v>
      </c>
      <c r="C24" s="8" t="s">
        <v>5</v>
      </c>
      <c r="D24" s="8" t="s">
        <v>7</v>
      </c>
      <c r="E24" s="8" t="s">
        <v>8</v>
      </c>
      <c r="F24" s="8" t="s">
        <v>9</v>
      </c>
      <c r="G24" s="8" t="s">
        <v>10</v>
      </c>
      <c r="H24" s="8" t="s">
        <v>29</v>
      </c>
      <c r="I24" s="8" t="s">
        <v>30</v>
      </c>
      <c r="J24" s="8" t="s">
        <v>31</v>
      </c>
      <c r="K24" s="21"/>
      <c r="L24" s="21"/>
      <c r="M24" s="18"/>
      <c r="N24" s="10"/>
      <c r="O24" s="11"/>
    </row>
    <row r="25" spans="1:17" x14ac:dyDescent="0.25">
      <c r="A25" s="12" t="s">
        <v>12</v>
      </c>
      <c r="B25" s="13">
        <v>40544</v>
      </c>
      <c r="C25" s="12">
        <v>1000000</v>
      </c>
      <c r="D25" s="15">
        <v>1.4443999999999999</v>
      </c>
      <c r="E25" s="12" t="s">
        <v>14</v>
      </c>
      <c r="F25" s="12" t="s">
        <v>15</v>
      </c>
      <c r="G25" s="13">
        <v>40695</v>
      </c>
      <c r="H25" s="36">
        <f>C25-C25*D25/B14</f>
        <v>-1723.4194795234362</v>
      </c>
      <c r="I25" s="36">
        <f>H25*B14</f>
        <v>-2485.0243568399828</v>
      </c>
      <c r="J25" s="36">
        <f>H25*$C$14</f>
        <v>-13337.374226543832</v>
      </c>
      <c r="K25" s="21"/>
      <c r="L25" s="21"/>
      <c r="M25" s="18"/>
      <c r="N25" s="10"/>
      <c r="O25" s="11"/>
    </row>
    <row r="26" spans="1:17" x14ac:dyDescent="0.25">
      <c r="A26" s="12" t="s">
        <v>17</v>
      </c>
      <c r="B26" s="13">
        <v>40544</v>
      </c>
      <c r="C26" s="12">
        <v>1000000</v>
      </c>
      <c r="D26" s="15">
        <v>1.3332999999999999</v>
      </c>
      <c r="E26" s="12" t="s">
        <v>14</v>
      </c>
      <c r="F26" s="12" t="s">
        <v>15</v>
      </c>
      <c r="G26" s="13">
        <v>40856</v>
      </c>
      <c r="H26" s="36">
        <f>C26-C26*D26/B16</f>
        <v>31278.371117519448</v>
      </c>
      <c r="I26" s="36">
        <f>H26*B16</f>
        <v>43049.985638390128</v>
      </c>
      <c r="J26" s="36">
        <f>H26*$C$16</f>
        <v>241325.10081547059</v>
      </c>
      <c r="K26" s="22"/>
      <c r="L26" s="22"/>
      <c r="M26" s="16"/>
      <c r="N26" s="10"/>
      <c r="O26" s="11"/>
    </row>
    <row r="27" spans="1:17" x14ac:dyDescent="0.25">
      <c r="A27" s="12" t="s">
        <v>18</v>
      </c>
      <c r="B27" s="13">
        <v>40544</v>
      </c>
      <c r="C27" s="12">
        <v>1000000</v>
      </c>
      <c r="D27" s="15">
        <v>1.5555000000000001</v>
      </c>
      <c r="E27" s="12" t="s">
        <v>14</v>
      </c>
      <c r="F27" s="12" t="s">
        <v>15</v>
      </c>
      <c r="G27" s="13">
        <v>41060</v>
      </c>
      <c r="H27" s="39">
        <f>C27-(C27*D27)/B19</f>
        <v>-136904.76280063461</v>
      </c>
      <c r="I27" s="36">
        <f>H27*D19</f>
        <v>-187311.5194027299</v>
      </c>
      <c r="J27" s="36">
        <f>H27*$C$19</f>
        <v>-1065550.4385689655</v>
      </c>
      <c r="K27" s="21"/>
      <c r="L27" s="21"/>
      <c r="M27" s="18"/>
      <c r="N27" s="10"/>
      <c r="O27" s="11"/>
    </row>
    <row r="28" spans="1:17" x14ac:dyDescent="0.25">
      <c r="A28" s="12" t="s">
        <v>19</v>
      </c>
      <c r="B28" s="13">
        <v>40857</v>
      </c>
      <c r="C28" s="12">
        <v>-1000000</v>
      </c>
      <c r="D28" s="15">
        <v>0.61229999999999996</v>
      </c>
      <c r="E28" s="12" t="s">
        <v>15</v>
      </c>
      <c r="F28" s="12" t="s">
        <v>14</v>
      </c>
      <c r="G28" s="13">
        <v>40863</v>
      </c>
      <c r="H28" s="36"/>
      <c r="I28" s="36"/>
      <c r="J28" s="36"/>
      <c r="K28" s="21"/>
      <c r="L28" s="21"/>
      <c r="M28" s="18"/>
      <c r="N28" s="10"/>
      <c r="O28" s="11"/>
    </row>
    <row r="29" spans="1:17" x14ac:dyDescent="0.25">
      <c r="A29" s="12" t="s">
        <v>21</v>
      </c>
      <c r="B29" s="13">
        <v>40857</v>
      </c>
      <c r="C29" s="12">
        <v>-1000000</v>
      </c>
      <c r="D29" s="15">
        <v>0.64559999999999995</v>
      </c>
      <c r="E29" s="12" t="s">
        <v>15</v>
      </c>
      <c r="F29" s="12" t="s">
        <v>14</v>
      </c>
      <c r="G29" s="13">
        <v>41060</v>
      </c>
      <c r="H29" s="36"/>
      <c r="I29" s="36"/>
      <c r="J29" s="36"/>
      <c r="K29" s="21"/>
      <c r="L29" s="21"/>
      <c r="M29" s="18"/>
      <c r="N29" s="10"/>
      <c r="O29" s="11"/>
    </row>
    <row r="30" spans="1:17" x14ac:dyDescent="0.25">
      <c r="A30" s="38" t="s">
        <v>23</v>
      </c>
      <c r="B30" s="37">
        <v>40848</v>
      </c>
      <c r="C30" s="15">
        <v>1000000</v>
      </c>
      <c r="D30" s="15">
        <v>0.54559999999999997</v>
      </c>
      <c r="E30" s="12" t="s">
        <v>15</v>
      </c>
      <c r="F30" s="12" t="s">
        <v>14</v>
      </c>
      <c r="G30" s="37">
        <v>41060</v>
      </c>
      <c r="H30" s="36">
        <f>C30/B19-C30*D30</f>
        <v>185293.45085222414</v>
      </c>
      <c r="I30" s="36">
        <f>H30*B19</f>
        <v>253516.36498612945</v>
      </c>
      <c r="J30" s="36">
        <f>H30*$C$19</f>
        <v>1442166.9033316444</v>
      </c>
      <c r="K30" s="21"/>
      <c r="L30" s="21"/>
      <c r="M30" s="18"/>
      <c r="N30" s="10"/>
      <c r="O30" s="11"/>
    </row>
    <row r="31" spans="1:17" ht="15.75" thickBot="1" x14ac:dyDescent="0.3">
      <c r="A31" s="18"/>
      <c r="B31" s="19"/>
      <c r="C31" s="18"/>
      <c r="D31" s="18"/>
      <c r="E31" s="18"/>
      <c r="F31" s="18"/>
      <c r="G31" s="18"/>
      <c r="H31" s="45">
        <f>SUM(H25:H30)</f>
        <v>77943.639689585543</v>
      </c>
      <c r="I31" s="45">
        <f>SUM(I25:I30)</f>
        <v>106769.8068649497</v>
      </c>
      <c r="J31" s="45">
        <f>SUM(J25:J30)</f>
        <v>604604.19135160558</v>
      </c>
      <c r="K31" s="21"/>
      <c r="L31" s="21"/>
      <c r="M31" s="18"/>
      <c r="N31" s="10"/>
      <c r="O31" s="11"/>
    </row>
    <row r="32" spans="1:17" ht="15.75" thickTop="1" x14ac:dyDescent="0.2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M32" s="18"/>
      <c r="N32" s="10"/>
      <c r="O32" s="11"/>
    </row>
    <row r="33" spans="1:15" x14ac:dyDescent="0.25">
      <c r="A33" s="23"/>
      <c r="B33" s="23"/>
      <c r="C33" s="23"/>
      <c r="D33" s="23"/>
      <c r="E33" s="23"/>
      <c r="F33" s="24"/>
      <c r="H33" s="23"/>
      <c r="I33" s="23"/>
      <c r="J33" s="23"/>
      <c r="K33" s="23"/>
      <c r="M33" s="18"/>
      <c r="N33" s="10"/>
      <c r="O33" s="11"/>
    </row>
    <row r="34" spans="1:15" x14ac:dyDescent="0.25">
      <c r="A34" s="18" t="s">
        <v>25</v>
      </c>
      <c r="B34" s="19"/>
      <c r="C34" s="18"/>
      <c r="D34" s="18"/>
      <c r="E34" s="18"/>
      <c r="F34" s="18"/>
      <c r="G34" s="18"/>
      <c r="H34" s="19"/>
      <c r="I34" s="18"/>
      <c r="J34" s="23"/>
      <c r="K34" s="23"/>
      <c r="M34" s="18"/>
      <c r="N34" s="10"/>
      <c r="O34" s="11"/>
    </row>
    <row r="35" spans="1:15" x14ac:dyDescent="0.25">
      <c r="A35" s="8" t="s">
        <v>3</v>
      </c>
      <c r="B35" s="8" t="s">
        <v>4</v>
      </c>
      <c r="C35" s="8" t="s">
        <v>5</v>
      </c>
      <c r="D35" s="8" t="s">
        <v>7</v>
      </c>
      <c r="E35" s="8" t="s">
        <v>8</v>
      </c>
      <c r="F35" s="8" t="s">
        <v>9</v>
      </c>
      <c r="G35" s="8" t="s">
        <v>10</v>
      </c>
      <c r="H35" s="8" t="s">
        <v>29</v>
      </c>
      <c r="I35" s="8" t="s">
        <v>30</v>
      </c>
      <c r="J35" s="8" t="s">
        <v>31</v>
      </c>
      <c r="K35" s="23"/>
      <c r="M35" s="18"/>
      <c r="N35" s="10"/>
      <c r="O35" s="11"/>
    </row>
    <row r="36" spans="1:15" x14ac:dyDescent="0.25">
      <c r="A36" s="12" t="s">
        <v>12</v>
      </c>
      <c r="B36" s="13">
        <v>40544</v>
      </c>
      <c r="C36" s="12">
        <v>1000000</v>
      </c>
      <c r="D36" s="15">
        <v>1.4443999999999999</v>
      </c>
      <c r="E36" s="12" t="s">
        <v>14</v>
      </c>
      <c r="F36" s="12" t="s">
        <v>15</v>
      </c>
      <c r="G36" s="13">
        <v>40695</v>
      </c>
      <c r="H36" s="36">
        <f>$C$36-$C$36*$D$36/$D$14</f>
        <v>-1723.4194795234362</v>
      </c>
      <c r="I36" s="36">
        <f>$H$36*$D$14</f>
        <v>-2485.0243568399828</v>
      </c>
      <c r="J36" s="36">
        <f>H36*$E$14</f>
        <v>-13337.374226543832</v>
      </c>
      <c r="K36" s="23"/>
      <c r="N36" s="10"/>
      <c r="O36" s="11"/>
    </row>
    <row r="37" spans="1:15" x14ac:dyDescent="0.25">
      <c r="A37" s="12" t="s">
        <v>17</v>
      </c>
      <c r="B37" s="13">
        <v>40544</v>
      </c>
      <c r="C37" s="12">
        <v>1000000</v>
      </c>
      <c r="D37" s="15">
        <v>1.3332999999999999</v>
      </c>
      <c r="E37" s="12" t="s">
        <v>14</v>
      </c>
      <c r="F37" s="12" t="s">
        <v>15</v>
      </c>
      <c r="G37" s="13">
        <v>40856</v>
      </c>
      <c r="H37" s="36">
        <f>$C$37-$C$37*$D$37/$D$16</f>
        <v>13787.576773594017</v>
      </c>
      <c r="I37" s="36">
        <f>$H$37*$D$16</f>
        <v>18639.976215360148</v>
      </c>
      <c r="J37" s="36">
        <f>H37*$E$16</f>
        <v>107117.26912775917</v>
      </c>
      <c r="K37" s="23"/>
      <c r="N37" s="10"/>
      <c r="O37" s="11"/>
    </row>
    <row r="38" spans="1:15" x14ac:dyDescent="0.25">
      <c r="A38" s="12" t="s">
        <v>18</v>
      </c>
      <c r="B38" s="13">
        <v>40544</v>
      </c>
      <c r="C38" s="12">
        <v>1000000</v>
      </c>
      <c r="D38" s="15">
        <v>1.5555000000000001</v>
      </c>
      <c r="E38" s="12" t="s">
        <v>14</v>
      </c>
      <c r="F38" s="12" t="s">
        <v>15</v>
      </c>
      <c r="G38" s="13">
        <v>41060</v>
      </c>
      <c r="H38" s="39">
        <f>$C$38-($C$38*$D$38)/$D$19</f>
        <v>-136904.76280063461</v>
      </c>
      <c r="I38" s="36">
        <f>$H$38*$D$19</f>
        <v>-187311.5194027299</v>
      </c>
      <c r="J38" s="36">
        <f>H38*$E$19</f>
        <v>-1065550.4385689655</v>
      </c>
      <c r="N38" s="10"/>
      <c r="O38" s="11"/>
    </row>
    <row r="39" spans="1:15" x14ac:dyDescent="0.25">
      <c r="A39" s="12" t="s">
        <v>19</v>
      </c>
      <c r="B39" s="13">
        <v>40857</v>
      </c>
      <c r="C39" s="12">
        <v>-1000000</v>
      </c>
      <c r="D39" s="15">
        <v>0.61229999999999996</v>
      </c>
      <c r="E39" s="12" t="s">
        <v>15</v>
      </c>
      <c r="F39" s="12" t="s">
        <v>14</v>
      </c>
      <c r="G39" s="13">
        <v>40863</v>
      </c>
      <c r="H39" s="36"/>
      <c r="I39" s="36"/>
      <c r="J39" s="36"/>
      <c r="N39" s="10"/>
      <c r="O39" s="11"/>
    </row>
    <row r="40" spans="1:15" x14ac:dyDescent="0.25">
      <c r="A40" s="12" t="s">
        <v>21</v>
      </c>
      <c r="B40" s="13">
        <v>40857</v>
      </c>
      <c r="C40" s="12">
        <v>-1000000</v>
      </c>
      <c r="D40" s="15">
        <v>0.64559999999999995</v>
      </c>
      <c r="E40" s="12" t="s">
        <v>15</v>
      </c>
      <c r="F40" s="12" t="s">
        <v>14</v>
      </c>
      <c r="G40" s="13">
        <v>41060</v>
      </c>
      <c r="H40" s="36"/>
      <c r="I40" s="36"/>
      <c r="J40" s="36"/>
      <c r="N40" s="10"/>
      <c r="O40" s="11"/>
    </row>
    <row r="41" spans="1:15" x14ac:dyDescent="0.25">
      <c r="A41" s="38" t="s">
        <v>23</v>
      </c>
      <c r="B41" s="37">
        <v>40848</v>
      </c>
      <c r="C41" s="15">
        <v>1000000</v>
      </c>
      <c r="D41" s="15">
        <v>0.54559999999999997</v>
      </c>
      <c r="E41" s="12" t="s">
        <v>15</v>
      </c>
      <c r="F41" s="12" t="s">
        <v>14</v>
      </c>
      <c r="G41" s="37">
        <v>41060</v>
      </c>
      <c r="H41" s="36">
        <f>$C$41/$D$19-$C$41*$D$41</f>
        <v>185293.45085222414</v>
      </c>
      <c r="I41" s="36">
        <f>$H$41*$D$19</f>
        <v>253516.36498612945</v>
      </c>
      <c r="J41" s="36">
        <f>H41*$E$19</f>
        <v>1442166.9033316444</v>
      </c>
      <c r="N41" s="10"/>
      <c r="O41" s="11"/>
    </row>
    <row r="42" spans="1:15" ht="15.75" thickBot="1" x14ac:dyDescent="0.3">
      <c r="A42" s="18"/>
      <c r="B42" s="19"/>
      <c r="C42" s="18"/>
      <c r="D42" s="18"/>
      <c r="E42" s="18"/>
      <c r="F42" s="18"/>
      <c r="G42" s="18"/>
      <c r="H42" s="45">
        <f>SUM(H36:H41)</f>
        <v>60452.845345660113</v>
      </c>
      <c r="I42" s="45">
        <f>SUM(I36:I41)</f>
        <v>82359.797441919713</v>
      </c>
      <c r="J42" s="45">
        <f>SUM(J36:J41)</f>
        <v>470396.35966389417</v>
      </c>
      <c r="N42" s="10"/>
      <c r="O42" s="11"/>
    </row>
    <row r="43" spans="1:15" ht="15.75" thickTop="1" x14ac:dyDescent="0.25">
      <c r="N43" s="10"/>
      <c r="O43" s="11"/>
    </row>
    <row r="44" spans="1:15" x14ac:dyDescent="0.25">
      <c r="N44" s="10"/>
      <c r="O44" s="11"/>
    </row>
    <row r="45" spans="1:15" x14ac:dyDescent="0.25">
      <c r="A45" s="18" t="s">
        <v>27</v>
      </c>
      <c r="B45" s="19"/>
      <c r="C45" s="18"/>
      <c r="D45" s="18"/>
      <c r="E45" s="18"/>
      <c r="F45" s="18"/>
      <c r="G45" s="18"/>
      <c r="H45" s="19"/>
      <c r="I45" s="18"/>
      <c r="N45" s="10"/>
      <c r="O45" s="11"/>
    </row>
    <row r="46" spans="1:15" x14ac:dyDescent="0.25">
      <c r="A46" s="8" t="s">
        <v>3</v>
      </c>
      <c r="B46" s="8" t="s">
        <v>4</v>
      </c>
      <c r="C46" s="8" t="s">
        <v>5</v>
      </c>
      <c r="D46" s="8" t="s">
        <v>7</v>
      </c>
      <c r="E46" s="8" t="s">
        <v>8</v>
      </c>
      <c r="F46" s="8" t="s">
        <v>9</v>
      </c>
      <c r="G46" s="8" t="s">
        <v>10</v>
      </c>
      <c r="H46" s="8" t="s">
        <v>29</v>
      </c>
      <c r="I46" s="8" t="s">
        <v>30</v>
      </c>
      <c r="J46" s="8" t="s">
        <v>31</v>
      </c>
      <c r="N46" s="10"/>
      <c r="O46" s="11"/>
    </row>
    <row r="47" spans="1:15" x14ac:dyDescent="0.25">
      <c r="A47" s="12" t="s">
        <v>12</v>
      </c>
      <c r="B47" s="13">
        <v>40544</v>
      </c>
      <c r="C47" s="12">
        <v>1000000</v>
      </c>
      <c r="D47" s="15">
        <v>1.4443999999999999</v>
      </c>
      <c r="E47" s="12" t="s">
        <v>14</v>
      </c>
      <c r="F47" s="12" t="s">
        <v>15</v>
      </c>
      <c r="G47" s="13">
        <v>40695</v>
      </c>
      <c r="H47" s="36">
        <f>$C$36-$C$36*$D$36/$D$14</f>
        <v>-1723.4194795234362</v>
      </c>
      <c r="I47" s="36">
        <f>H47*$D$14</f>
        <v>-2485.0243568399828</v>
      </c>
      <c r="J47" s="36">
        <f>H47*$E$14</f>
        <v>-13337.374226543832</v>
      </c>
      <c r="N47" s="10"/>
      <c r="O47" s="11"/>
    </row>
    <row r="48" spans="1:15" x14ac:dyDescent="0.25">
      <c r="A48" s="12" t="s">
        <v>17</v>
      </c>
      <c r="B48" s="13">
        <v>40544</v>
      </c>
      <c r="C48" s="12">
        <v>1000000</v>
      </c>
      <c r="D48" s="15">
        <v>1.3332999999999999</v>
      </c>
      <c r="E48" s="12" t="s">
        <v>14</v>
      </c>
      <c r="F48" s="12" t="s">
        <v>15</v>
      </c>
      <c r="G48" s="13">
        <v>40856</v>
      </c>
      <c r="H48" s="36">
        <f>$C$37-$C$37*$D$37/$D$16</f>
        <v>13787.576773594017</v>
      </c>
      <c r="I48" s="36">
        <f>H48*$D$16</f>
        <v>18639.976215360148</v>
      </c>
      <c r="J48" s="36">
        <f>H48*$E$16</f>
        <v>107117.26912775917</v>
      </c>
      <c r="N48" s="10"/>
      <c r="O48" s="11"/>
    </row>
    <row r="49" spans="1:15" x14ac:dyDescent="0.25">
      <c r="A49" s="12" t="s">
        <v>18</v>
      </c>
      <c r="B49" s="13">
        <v>40544</v>
      </c>
      <c r="C49" s="12">
        <v>1000000</v>
      </c>
      <c r="D49" s="15">
        <v>1.5555000000000001</v>
      </c>
      <c r="E49" s="12" t="s">
        <v>14</v>
      </c>
      <c r="F49" s="12" t="s">
        <v>15</v>
      </c>
      <c r="G49" s="13">
        <v>41060</v>
      </c>
      <c r="H49" s="39">
        <f>$C$38-($C$38*$D$38)/$D$19</f>
        <v>-136904.76280063461</v>
      </c>
      <c r="I49" s="36">
        <f>H49*$D$19</f>
        <v>-187311.5194027299</v>
      </c>
      <c r="J49" s="36">
        <f>H49*$E$19</f>
        <v>-1065550.4385689655</v>
      </c>
      <c r="N49" s="10"/>
      <c r="O49" s="11"/>
    </row>
    <row r="50" spans="1:15" x14ac:dyDescent="0.25">
      <c r="A50" s="12" t="s">
        <v>19</v>
      </c>
      <c r="B50" s="13">
        <v>40857</v>
      </c>
      <c r="C50" s="12">
        <v>-1000000</v>
      </c>
      <c r="D50" s="15">
        <v>0.61229999999999996</v>
      </c>
      <c r="E50" s="12" t="s">
        <v>15</v>
      </c>
      <c r="F50" s="12" t="s">
        <v>14</v>
      </c>
      <c r="G50" s="13">
        <v>40863</v>
      </c>
      <c r="H50" s="36">
        <f>C50/$D$18-C50*D50</f>
        <v>-114374.94997732225</v>
      </c>
      <c r="I50" s="36">
        <f>H50*$D$18</f>
        <v>-157394.92599943289</v>
      </c>
      <c r="J50" s="36">
        <f>H50*$E$18</f>
        <v>-882710.33877673291</v>
      </c>
      <c r="N50" s="10"/>
      <c r="O50" s="11"/>
    </row>
    <row r="51" spans="1:15" x14ac:dyDescent="0.25">
      <c r="A51" s="12" t="s">
        <v>21</v>
      </c>
      <c r="B51" s="13">
        <v>40857</v>
      </c>
      <c r="C51" s="12">
        <v>-1000000</v>
      </c>
      <c r="D51" s="15">
        <v>0.64559999999999995</v>
      </c>
      <c r="E51" s="12" t="s">
        <v>15</v>
      </c>
      <c r="F51" s="12" t="s">
        <v>14</v>
      </c>
      <c r="G51" s="13">
        <v>41060</v>
      </c>
      <c r="H51" s="36">
        <f>C51/$D$19-C51*D51</f>
        <v>-85293.450852224138</v>
      </c>
      <c r="I51" s="36">
        <f>H51*$D$19</f>
        <v>-116697.51692640246</v>
      </c>
      <c r="J51" s="36">
        <f>H51*E19</f>
        <v>-663851.80547003332</v>
      </c>
      <c r="N51" s="10"/>
      <c r="O51" s="11"/>
    </row>
    <row r="52" spans="1:15" x14ac:dyDescent="0.25">
      <c r="A52" s="38" t="s">
        <v>23</v>
      </c>
      <c r="B52" s="37">
        <v>40848</v>
      </c>
      <c r="C52" s="15">
        <v>1000000</v>
      </c>
      <c r="D52" s="15">
        <v>0.54559999999999997</v>
      </c>
      <c r="E52" s="12" t="s">
        <v>15</v>
      </c>
      <c r="F52" s="12" t="s">
        <v>14</v>
      </c>
      <c r="G52" s="37">
        <v>41060</v>
      </c>
      <c r="H52" s="46">
        <f>$C$41/$D$19-$C$41*$D$41</f>
        <v>185293.45085222414</v>
      </c>
      <c r="I52" s="46">
        <f>H52*$D$19</f>
        <v>253516.36498612945</v>
      </c>
      <c r="J52" s="36">
        <f>H52*$E$19</f>
        <v>1442166.9033316444</v>
      </c>
      <c r="N52" s="10"/>
      <c r="O52" s="11"/>
    </row>
    <row r="53" spans="1:15" ht="15.75" thickBot="1" x14ac:dyDescent="0.3">
      <c r="A53" s="18"/>
      <c r="B53" s="19"/>
      <c r="C53" s="18"/>
      <c r="D53" s="18"/>
      <c r="E53" s="18"/>
      <c r="F53" s="18"/>
      <c r="G53" s="18"/>
      <c r="H53" s="45">
        <f>SUM(H47:H52)</f>
        <v>-139215.55548388627</v>
      </c>
      <c r="I53" s="45">
        <f>SUM(I47:I52)</f>
        <v>-191732.64548391564</v>
      </c>
      <c r="J53" s="45">
        <f>SUM(J47:J52)</f>
        <v>-1076165.7845828724</v>
      </c>
      <c r="N53" s="10"/>
      <c r="O53" s="11"/>
    </row>
    <row r="54" spans="1:15" ht="15.75" thickTop="1" x14ac:dyDescent="0.25">
      <c r="N54" s="10"/>
      <c r="O54" s="11"/>
    </row>
    <row r="55" spans="1:15" x14ac:dyDescent="0.25">
      <c r="N55" s="10"/>
      <c r="O55" s="11"/>
    </row>
    <row r="56" spans="1:15" x14ac:dyDescent="0.25">
      <c r="A56" s="18" t="s">
        <v>32</v>
      </c>
      <c r="B56" s="19"/>
      <c r="C56" s="18"/>
      <c r="D56" s="18"/>
      <c r="E56" s="18"/>
      <c r="F56" s="18"/>
      <c r="G56" s="18"/>
      <c r="H56" s="19"/>
      <c r="I56" s="18"/>
      <c r="N56" s="10"/>
      <c r="O56" s="11"/>
    </row>
    <row r="57" spans="1:15" x14ac:dyDescent="0.25">
      <c r="A57" s="8" t="s">
        <v>3</v>
      </c>
      <c r="B57" s="8" t="s">
        <v>4</v>
      </c>
      <c r="C57" s="8" t="s">
        <v>5</v>
      </c>
      <c r="D57" s="8" t="s">
        <v>7</v>
      </c>
      <c r="E57" s="8" t="s">
        <v>8</v>
      </c>
      <c r="F57" s="8" t="s">
        <v>9</v>
      </c>
      <c r="G57" s="8" t="s">
        <v>10</v>
      </c>
      <c r="H57" s="8" t="s">
        <v>29</v>
      </c>
      <c r="I57" s="8" t="s">
        <v>30</v>
      </c>
      <c r="J57" s="8" t="s">
        <v>31</v>
      </c>
      <c r="N57" s="10"/>
      <c r="O57" s="11"/>
    </row>
    <row r="58" spans="1:15" x14ac:dyDescent="0.25">
      <c r="A58" s="12" t="s">
        <v>12</v>
      </c>
      <c r="B58" s="13">
        <v>40544</v>
      </c>
      <c r="C58" s="12">
        <v>1000000</v>
      </c>
      <c r="D58" s="15">
        <v>1.4443999999999999</v>
      </c>
      <c r="E58" s="12" t="s">
        <v>14</v>
      </c>
      <c r="F58" s="12" t="s">
        <v>15</v>
      </c>
      <c r="G58" s="13">
        <v>40695</v>
      </c>
      <c r="H58" s="36">
        <f>$C$36-$C$36*$D$36/$F$14</f>
        <v>-1723.4194795234362</v>
      </c>
      <c r="I58" s="36">
        <f>H58*$F$14</f>
        <v>-2485.0243568399828</v>
      </c>
      <c r="J58" s="15">
        <f>H58*$G$14</f>
        <v>-13337.374226543832</v>
      </c>
      <c r="N58" s="10"/>
      <c r="O58" s="11"/>
    </row>
    <row r="59" spans="1:15" x14ac:dyDescent="0.25">
      <c r="A59" s="12" t="s">
        <v>17</v>
      </c>
      <c r="B59" s="13">
        <v>40544</v>
      </c>
      <c r="C59" s="12">
        <v>1000000</v>
      </c>
      <c r="D59" s="15">
        <v>1.3332999999999999</v>
      </c>
      <c r="E59" s="12" t="s">
        <v>14</v>
      </c>
      <c r="F59" s="12" t="s">
        <v>15</v>
      </c>
      <c r="G59" s="13">
        <v>40856</v>
      </c>
      <c r="H59" s="36">
        <f>$C$37-$C$37*$D$37/$F$16</f>
        <v>13787.576773594017</v>
      </c>
      <c r="I59" s="36">
        <f>H59*$F$16</f>
        <v>18639.976215360148</v>
      </c>
      <c r="J59" s="15">
        <f>H59*$G$16</f>
        <v>107117.26912775917</v>
      </c>
      <c r="N59" s="10"/>
      <c r="O59" s="11"/>
    </row>
    <row r="60" spans="1:15" x14ac:dyDescent="0.25">
      <c r="A60" s="12" t="s">
        <v>18</v>
      </c>
      <c r="B60" s="13">
        <v>40544</v>
      </c>
      <c r="C60" s="12">
        <v>1000000</v>
      </c>
      <c r="D60" s="15">
        <v>1.5555000000000001</v>
      </c>
      <c r="E60" s="12" t="s">
        <v>14</v>
      </c>
      <c r="F60" s="12" t="s">
        <v>15</v>
      </c>
      <c r="G60" s="13">
        <v>41060</v>
      </c>
      <c r="H60" s="39">
        <f>$C$38-($C$38*$D$38)/$F$19</f>
        <v>-146797.9682507664</v>
      </c>
      <c r="I60" s="36">
        <f>H60*$F$19</f>
        <v>-199114.61821158012</v>
      </c>
      <c r="J60" s="15">
        <f>H60*$G$19</f>
        <v>-1148195.816259457</v>
      </c>
      <c r="N60" s="10"/>
      <c r="O60" s="11"/>
    </row>
    <row r="61" spans="1:15" x14ac:dyDescent="0.25">
      <c r="A61" s="12" t="s">
        <v>19</v>
      </c>
      <c r="B61" s="13">
        <v>40857</v>
      </c>
      <c r="C61" s="12">
        <v>-1000000</v>
      </c>
      <c r="D61" s="15">
        <v>0.61229999999999996</v>
      </c>
      <c r="E61" s="12" t="s">
        <v>15</v>
      </c>
      <c r="F61" s="12" t="s">
        <v>14</v>
      </c>
      <c r="G61" s="13">
        <v>40863</v>
      </c>
      <c r="H61" s="36">
        <f>C61/$F$18-C61*D61</f>
        <v>-120789.47725626931</v>
      </c>
      <c r="I61" s="36">
        <f>H61*$F$18</f>
        <v>-164767.71390628541</v>
      </c>
      <c r="J61" s="15">
        <f>H61*$G$18</f>
        <v>-937149.33182871318</v>
      </c>
      <c r="N61" s="10"/>
      <c r="O61" s="11"/>
    </row>
    <row r="62" spans="1:15" x14ac:dyDescent="0.25">
      <c r="A62" s="12" t="s">
        <v>21</v>
      </c>
      <c r="B62" s="13">
        <v>40857</v>
      </c>
      <c r="C62" s="12">
        <v>-1000000</v>
      </c>
      <c r="D62" s="15">
        <v>0.64559999999999995</v>
      </c>
      <c r="E62" s="12" t="s">
        <v>15</v>
      </c>
      <c r="F62" s="12" t="s">
        <v>14</v>
      </c>
      <c r="G62" s="13">
        <v>41060</v>
      </c>
      <c r="H62" s="36">
        <f>C62/$F$19-C62*D62</f>
        <v>-91653.595789627987</v>
      </c>
      <c r="I62" s="36">
        <f>H62*$F$19</f>
        <v>-124317.59751739608</v>
      </c>
      <c r="J62" s="15">
        <f>H62*$G$19</f>
        <v>-716878.28165998368</v>
      </c>
      <c r="N62" s="10"/>
      <c r="O62" s="11"/>
    </row>
    <row r="63" spans="1:15" x14ac:dyDescent="0.25">
      <c r="A63" s="38" t="s">
        <v>23</v>
      </c>
      <c r="B63" s="37">
        <v>40848</v>
      </c>
      <c r="C63" s="15">
        <v>1000000</v>
      </c>
      <c r="D63" s="15">
        <v>0.54559999999999997</v>
      </c>
      <c r="E63" s="12" t="s">
        <v>15</v>
      </c>
      <c r="F63" s="12" t="s">
        <v>14</v>
      </c>
      <c r="G63" s="37">
        <v>41060</v>
      </c>
      <c r="H63" s="36">
        <f>$C$41/$F$19-$C$41*$D$41</f>
        <v>191653.59578962799</v>
      </c>
      <c r="I63" s="36">
        <f>H63*$F$19</f>
        <v>259956.13569623808</v>
      </c>
      <c r="J63" s="15">
        <f>H63*$G$19</f>
        <v>1499038.8455569316</v>
      </c>
      <c r="N63" s="10"/>
      <c r="O63" s="11"/>
    </row>
    <row r="64" spans="1:15" ht="15.75" thickBot="1" x14ac:dyDescent="0.3">
      <c r="A64" s="18"/>
      <c r="B64" s="19"/>
      <c r="C64" s="18"/>
      <c r="D64" s="18"/>
      <c r="E64" s="18"/>
      <c r="F64" s="18"/>
      <c r="G64" s="18"/>
      <c r="H64" s="45">
        <f>SUM(H58:H63)</f>
        <v>-155523.28821296513</v>
      </c>
      <c r="I64" s="45">
        <f>SUM(I58:I63)</f>
        <v>-212088.84208050341</v>
      </c>
      <c r="J64" s="45">
        <f>SUM(J58:J63)</f>
        <v>-1209404.6892900071</v>
      </c>
      <c r="N64" s="10"/>
      <c r="O64" s="11"/>
    </row>
    <row r="65" spans="14:15" ht="15.75" thickTop="1" x14ac:dyDescent="0.25">
      <c r="N65" s="10"/>
      <c r="O65" s="11"/>
    </row>
    <row r="66" spans="14:15" x14ac:dyDescent="0.25">
      <c r="N66" s="10"/>
      <c r="O66" s="11"/>
    </row>
    <row r="67" spans="14:15" x14ac:dyDescent="0.25">
      <c r="N67" s="10"/>
      <c r="O67" s="11"/>
    </row>
    <row r="68" spans="14:15" x14ac:dyDescent="0.25">
      <c r="N68" s="10"/>
      <c r="O68" s="11"/>
    </row>
    <row r="69" spans="14:15" x14ac:dyDescent="0.25">
      <c r="N69" s="10"/>
      <c r="O69" s="11"/>
    </row>
    <row r="70" spans="14:15" x14ac:dyDescent="0.25">
      <c r="N70" s="10"/>
      <c r="O70" s="11"/>
    </row>
    <row r="71" spans="14:15" x14ac:dyDescent="0.25">
      <c r="N71" s="10"/>
      <c r="O71" s="11"/>
    </row>
    <row r="72" spans="14:15" x14ac:dyDescent="0.25">
      <c r="N72" s="10"/>
      <c r="O72" s="11"/>
    </row>
    <row r="73" spans="14:15" x14ac:dyDescent="0.25">
      <c r="N73" s="10"/>
      <c r="O73" s="11"/>
    </row>
    <row r="74" spans="14:15" x14ac:dyDescent="0.25">
      <c r="N74" s="10"/>
      <c r="O74" s="11"/>
    </row>
    <row r="75" spans="14:15" x14ac:dyDescent="0.25">
      <c r="N75" s="10"/>
      <c r="O75" s="11"/>
    </row>
    <row r="76" spans="14:15" x14ac:dyDescent="0.25">
      <c r="N76" s="10"/>
      <c r="O76" s="11"/>
    </row>
    <row r="77" spans="14:15" x14ac:dyDescent="0.25">
      <c r="N77" s="10"/>
      <c r="O77" s="11"/>
    </row>
    <row r="78" spans="14:15" x14ac:dyDescent="0.25">
      <c r="N78" s="10"/>
      <c r="O78" s="11"/>
    </row>
    <row r="79" spans="14:15" x14ac:dyDescent="0.25">
      <c r="N79" s="10"/>
      <c r="O79" s="11"/>
    </row>
    <row r="80" spans="14:15" x14ac:dyDescent="0.25">
      <c r="N80" s="10"/>
      <c r="O80" s="11"/>
    </row>
    <row r="81" spans="14:15" x14ac:dyDescent="0.25">
      <c r="N81" s="10"/>
      <c r="O81" s="11"/>
    </row>
    <row r="82" spans="14:15" x14ac:dyDescent="0.25">
      <c r="N82" s="10"/>
      <c r="O82" s="11"/>
    </row>
    <row r="83" spans="14:15" x14ac:dyDescent="0.25">
      <c r="N83" s="10"/>
      <c r="O83" s="11"/>
    </row>
    <row r="84" spans="14:15" x14ac:dyDescent="0.25">
      <c r="N84" s="10"/>
      <c r="O84" s="11"/>
    </row>
    <row r="85" spans="14:15" x14ac:dyDescent="0.25">
      <c r="N85" s="10"/>
      <c r="O85" s="11"/>
    </row>
    <row r="86" spans="14:15" x14ac:dyDescent="0.25">
      <c r="N86" s="10"/>
      <c r="O86" s="11"/>
    </row>
    <row r="87" spans="14:15" x14ac:dyDescent="0.25">
      <c r="N87" s="10"/>
      <c r="O87" s="11"/>
    </row>
    <row r="88" spans="14:15" x14ac:dyDescent="0.25">
      <c r="N88" s="10"/>
      <c r="O88" s="11"/>
    </row>
    <row r="89" spans="14:15" x14ac:dyDescent="0.25">
      <c r="N89" s="10"/>
      <c r="O89" s="11"/>
    </row>
    <row r="90" spans="14:15" x14ac:dyDescent="0.25">
      <c r="N90" s="10"/>
      <c r="O90" s="11"/>
    </row>
    <row r="91" spans="14:15" x14ac:dyDescent="0.25">
      <c r="N91" s="10"/>
      <c r="O91" s="11"/>
    </row>
    <row r="92" spans="14:15" x14ac:dyDescent="0.25">
      <c r="N92" s="10"/>
      <c r="O92" s="11"/>
    </row>
    <row r="93" spans="14:15" x14ac:dyDescent="0.25">
      <c r="N93" s="10"/>
      <c r="O93" s="11"/>
    </row>
    <row r="94" spans="14:15" x14ac:dyDescent="0.25">
      <c r="N94" s="10"/>
      <c r="O94" s="11"/>
    </row>
    <row r="95" spans="14:15" x14ac:dyDescent="0.25">
      <c r="N95" s="10"/>
      <c r="O95" s="11"/>
    </row>
    <row r="96" spans="14:15" x14ac:dyDescent="0.25">
      <c r="N96" s="10"/>
      <c r="O96" s="11"/>
    </row>
    <row r="97" spans="14:15" x14ac:dyDescent="0.25">
      <c r="N97" s="10"/>
      <c r="O97" s="11"/>
    </row>
    <row r="98" spans="14:15" x14ac:dyDescent="0.25">
      <c r="N98" s="10"/>
      <c r="O98" s="11"/>
    </row>
    <row r="99" spans="14:15" x14ac:dyDescent="0.25">
      <c r="N99" s="10"/>
      <c r="O99" s="11"/>
    </row>
    <row r="100" spans="14:15" x14ac:dyDescent="0.25">
      <c r="N100" s="10"/>
      <c r="O100" s="11"/>
    </row>
    <row r="101" spans="14:15" x14ac:dyDescent="0.25">
      <c r="N101" s="10"/>
      <c r="O101" s="11"/>
    </row>
    <row r="102" spans="14:15" x14ac:dyDescent="0.25">
      <c r="N102" s="10"/>
      <c r="O102" s="11"/>
    </row>
    <row r="103" spans="14:15" x14ac:dyDescent="0.25">
      <c r="N103" s="10"/>
      <c r="O103" s="11"/>
    </row>
    <row r="104" spans="14:15" x14ac:dyDescent="0.25">
      <c r="N104" s="10"/>
      <c r="O104" s="11"/>
    </row>
    <row r="105" spans="14:15" x14ac:dyDescent="0.25">
      <c r="N105" s="10"/>
      <c r="O105" s="11"/>
    </row>
    <row r="106" spans="14:15" x14ac:dyDescent="0.25">
      <c r="N106" s="10"/>
      <c r="O106" s="11"/>
    </row>
    <row r="107" spans="14:15" x14ac:dyDescent="0.25">
      <c r="N107" s="10"/>
      <c r="O107" s="11"/>
    </row>
    <row r="108" spans="14:15" x14ac:dyDescent="0.25">
      <c r="N108" s="10"/>
      <c r="O108" s="11"/>
    </row>
    <row r="109" spans="14:15" x14ac:dyDescent="0.25">
      <c r="N109" s="10"/>
      <c r="O109" s="11"/>
    </row>
    <row r="110" spans="14:15" x14ac:dyDescent="0.25">
      <c r="N110" s="10"/>
      <c r="O110" s="11"/>
    </row>
    <row r="111" spans="14:15" x14ac:dyDescent="0.25">
      <c r="N111" s="10"/>
      <c r="O111" s="11"/>
    </row>
    <row r="112" spans="14:15" x14ac:dyDescent="0.25">
      <c r="N112" s="10"/>
      <c r="O112" s="11"/>
    </row>
    <row r="113" spans="14:15" x14ac:dyDescent="0.25">
      <c r="N113" s="10"/>
      <c r="O113" s="11"/>
    </row>
    <row r="114" spans="14:15" x14ac:dyDescent="0.25">
      <c r="N114" s="10"/>
      <c r="O114" s="11"/>
    </row>
    <row r="115" spans="14:15" x14ac:dyDescent="0.25">
      <c r="N115" s="10"/>
      <c r="O115" s="11"/>
    </row>
    <row r="116" spans="14:15" x14ac:dyDescent="0.25">
      <c r="N116" s="10"/>
      <c r="O116" s="11"/>
    </row>
    <row r="117" spans="14:15" x14ac:dyDescent="0.25">
      <c r="N117" s="10"/>
      <c r="O117" s="11"/>
    </row>
    <row r="118" spans="14:15" x14ac:dyDescent="0.25">
      <c r="N118" s="10"/>
      <c r="O118" s="11"/>
    </row>
    <row r="119" spans="14:15" x14ac:dyDescent="0.25">
      <c r="N119" s="10"/>
      <c r="O119" s="11"/>
    </row>
    <row r="120" spans="14:15" x14ac:dyDescent="0.25">
      <c r="N120" s="10"/>
      <c r="O120" s="11"/>
    </row>
    <row r="121" spans="14:15" x14ac:dyDescent="0.25">
      <c r="N121" s="10"/>
      <c r="O121" s="11"/>
    </row>
    <row r="122" spans="14:15" x14ac:dyDescent="0.25">
      <c r="N122" s="10"/>
      <c r="O122" s="11"/>
    </row>
    <row r="123" spans="14:15" x14ac:dyDescent="0.25">
      <c r="N123" s="10"/>
      <c r="O123" s="11"/>
    </row>
    <row r="124" spans="14:15" x14ac:dyDescent="0.25">
      <c r="N124" s="10"/>
      <c r="O124" s="11"/>
    </row>
    <row r="125" spans="14:15" x14ac:dyDescent="0.25">
      <c r="N125" s="10"/>
      <c r="O125" s="11"/>
    </row>
    <row r="126" spans="14:15" x14ac:dyDescent="0.25">
      <c r="N126" s="10"/>
      <c r="O126" s="11"/>
    </row>
    <row r="127" spans="14:15" x14ac:dyDescent="0.25">
      <c r="N127" s="10"/>
      <c r="O127" s="11"/>
    </row>
    <row r="128" spans="14:15" x14ac:dyDescent="0.25">
      <c r="N128" s="10"/>
      <c r="O128" s="11"/>
    </row>
    <row r="129" spans="14:15" x14ac:dyDescent="0.25">
      <c r="N129" s="10"/>
      <c r="O129" s="11"/>
    </row>
    <row r="130" spans="14:15" x14ac:dyDescent="0.25">
      <c r="N130" s="10"/>
      <c r="O130" s="11"/>
    </row>
    <row r="131" spans="14:15" x14ac:dyDescent="0.25">
      <c r="N131" s="10"/>
      <c r="O131" s="11"/>
    </row>
    <row r="132" spans="14:15" x14ac:dyDescent="0.25">
      <c r="N132" s="10"/>
      <c r="O132" s="11"/>
    </row>
    <row r="133" spans="14:15" x14ac:dyDescent="0.25">
      <c r="N133" s="10"/>
      <c r="O133" s="11"/>
    </row>
    <row r="134" spans="14:15" x14ac:dyDescent="0.25">
      <c r="N134" s="10"/>
      <c r="O134" s="11"/>
    </row>
    <row r="135" spans="14:15" x14ac:dyDescent="0.25">
      <c r="N135" s="10"/>
      <c r="O135" s="11"/>
    </row>
    <row r="136" spans="14:15" x14ac:dyDescent="0.25">
      <c r="N136" s="10"/>
      <c r="O136" s="11"/>
    </row>
    <row r="137" spans="14:15" x14ac:dyDescent="0.25">
      <c r="N137" s="10"/>
      <c r="O137" s="11"/>
    </row>
    <row r="138" spans="14:15" x14ac:dyDescent="0.25">
      <c r="N138" s="10"/>
      <c r="O138" s="11"/>
    </row>
    <row r="139" spans="14:15" x14ac:dyDescent="0.25">
      <c r="N139" s="10"/>
      <c r="O139" s="11"/>
    </row>
    <row r="140" spans="14:15" x14ac:dyDescent="0.25">
      <c r="N140" s="10"/>
      <c r="O140" s="11"/>
    </row>
    <row r="141" spans="14:15" x14ac:dyDescent="0.25">
      <c r="N141" s="10"/>
      <c r="O141" s="11"/>
    </row>
    <row r="142" spans="14:15" x14ac:dyDescent="0.25">
      <c r="N142" s="10"/>
      <c r="O142" s="11"/>
    </row>
    <row r="143" spans="14:15" x14ac:dyDescent="0.25">
      <c r="N143" s="10"/>
      <c r="O143" s="11"/>
    </row>
    <row r="144" spans="14:15" x14ac:dyDescent="0.25">
      <c r="N144" s="10"/>
      <c r="O144" s="11"/>
    </row>
    <row r="145" spans="14:15" x14ac:dyDescent="0.25">
      <c r="N145" s="10"/>
      <c r="O145" s="11"/>
    </row>
    <row r="146" spans="14:15" x14ac:dyDescent="0.25">
      <c r="N146" s="10"/>
      <c r="O146" s="11"/>
    </row>
    <row r="147" spans="14:15" x14ac:dyDescent="0.25">
      <c r="N147" s="10"/>
      <c r="O147" s="11"/>
    </row>
    <row r="148" spans="14:15" x14ac:dyDescent="0.25">
      <c r="N148" s="10"/>
      <c r="O148" s="11"/>
    </row>
    <row r="149" spans="14:15" x14ac:dyDescent="0.25">
      <c r="N149" s="10"/>
      <c r="O149" s="11"/>
    </row>
    <row r="150" spans="14:15" x14ac:dyDescent="0.25">
      <c r="N150" s="10"/>
      <c r="O150" s="11"/>
    </row>
    <row r="151" spans="14:15" x14ac:dyDescent="0.25">
      <c r="N151" s="10"/>
      <c r="O151" s="11"/>
    </row>
    <row r="152" spans="14:15" x14ac:dyDescent="0.25">
      <c r="N152" s="10"/>
      <c r="O152" s="11"/>
    </row>
    <row r="153" spans="14:15" x14ac:dyDescent="0.25">
      <c r="N153" s="10"/>
      <c r="O153" s="11"/>
    </row>
    <row r="154" spans="14:15" x14ac:dyDescent="0.25">
      <c r="N154" s="10"/>
      <c r="O154" s="11"/>
    </row>
    <row r="155" spans="14:15" x14ac:dyDescent="0.25">
      <c r="N155" s="10"/>
      <c r="O155" s="11"/>
    </row>
    <row r="156" spans="14:15" x14ac:dyDescent="0.25">
      <c r="N156" s="10"/>
      <c r="O156" s="11"/>
    </row>
    <row r="157" spans="14:15" x14ac:dyDescent="0.25">
      <c r="N157" s="10"/>
      <c r="O157" s="11"/>
    </row>
    <row r="158" spans="14:15" x14ac:dyDescent="0.25">
      <c r="N158" s="10"/>
      <c r="O158" s="11"/>
    </row>
    <row r="159" spans="14:15" x14ac:dyDescent="0.25">
      <c r="N159" s="10"/>
      <c r="O159" s="11"/>
    </row>
    <row r="160" spans="14:15" x14ac:dyDescent="0.25">
      <c r="N160" s="10"/>
      <c r="O160" s="11"/>
    </row>
    <row r="161" spans="14:15" x14ac:dyDescent="0.25">
      <c r="N161" s="10"/>
      <c r="O161" s="11"/>
    </row>
    <row r="162" spans="14:15" x14ac:dyDescent="0.25">
      <c r="N162" s="10"/>
      <c r="O162" s="11"/>
    </row>
    <row r="163" spans="14:15" x14ac:dyDescent="0.25">
      <c r="N163" s="10"/>
      <c r="O163" s="11"/>
    </row>
    <row r="164" spans="14:15" x14ac:dyDescent="0.25">
      <c r="N164" s="10"/>
      <c r="O164" s="11"/>
    </row>
    <row r="165" spans="14:15" x14ac:dyDescent="0.25">
      <c r="N165" s="10"/>
      <c r="O165" s="11"/>
    </row>
    <row r="166" spans="14:15" x14ac:dyDescent="0.25">
      <c r="N166" s="10"/>
      <c r="O166" s="11"/>
    </row>
    <row r="167" spans="14:15" x14ac:dyDescent="0.25">
      <c r="N167" s="10"/>
      <c r="O167" s="11"/>
    </row>
    <row r="168" spans="14:15" x14ac:dyDescent="0.25">
      <c r="N168" s="10"/>
      <c r="O168" s="11"/>
    </row>
    <row r="169" spans="14:15" x14ac:dyDescent="0.25">
      <c r="N169" s="10"/>
      <c r="O169" s="11"/>
    </row>
    <row r="170" spans="14:15" x14ac:dyDescent="0.25">
      <c r="N170" s="10"/>
      <c r="O170" s="11"/>
    </row>
    <row r="171" spans="14:15" x14ac:dyDescent="0.25">
      <c r="N171" s="10"/>
      <c r="O171" s="11"/>
    </row>
    <row r="172" spans="14:15" x14ac:dyDescent="0.25">
      <c r="N172" s="10"/>
      <c r="O172" s="11"/>
    </row>
    <row r="173" spans="14:15" x14ac:dyDescent="0.25">
      <c r="N173" s="10"/>
      <c r="O173" s="11"/>
    </row>
    <row r="174" spans="14:15" x14ac:dyDescent="0.25">
      <c r="N174" s="10"/>
      <c r="O174" s="11"/>
    </row>
    <row r="175" spans="14:15" x14ac:dyDescent="0.25">
      <c r="N175" s="10"/>
      <c r="O175" s="11"/>
    </row>
    <row r="176" spans="14:15" x14ac:dyDescent="0.25">
      <c r="N176" s="10"/>
      <c r="O176" s="11"/>
    </row>
    <row r="177" spans="14:15" x14ac:dyDescent="0.25">
      <c r="N177" s="10"/>
      <c r="O177" s="11"/>
    </row>
    <row r="178" spans="14:15" x14ac:dyDescent="0.25">
      <c r="N178" s="10"/>
      <c r="O178" s="11"/>
    </row>
    <row r="179" spans="14:15" x14ac:dyDescent="0.25">
      <c r="N179" s="10"/>
      <c r="O179" s="11"/>
    </row>
    <row r="180" spans="14:15" x14ac:dyDescent="0.25">
      <c r="N180" s="10"/>
      <c r="O180" s="11"/>
    </row>
    <row r="181" spans="14:15" x14ac:dyDescent="0.25">
      <c r="N181" s="10"/>
      <c r="O181" s="11"/>
    </row>
    <row r="182" spans="14:15" x14ac:dyDescent="0.25">
      <c r="N182" s="10"/>
      <c r="O182" s="11"/>
    </row>
    <row r="183" spans="14:15" x14ac:dyDescent="0.25">
      <c r="N183" s="10"/>
      <c r="O183" s="11"/>
    </row>
    <row r="184" spans="14:15" x14ac:dyDescent="0.25">
      <c r="N184" s="10"/>
      <c r="O184" s="11"/>
    </row>
    <row r="185" spans="14:15" x14ac:dyDescent="0.25">
      <c r="N185" s="10"/>
      <c r="O185" s="11"/>
    </row>
    <row r="186" spans="14:15" x14ac:dyDescent="0.25">
      <c r="N186" s="10"/>
      <c r="O186" s="11"/>
    </row>
    <row r="187" spans="14:15" x14ac:dyDescent="0.25">
      <c r="N187" s="10"/>
      <c r="O187" s="11"/>
    </row>
    <row r="188" spans="14:15" x14ac:dyDescent="0.25">
      <c r="N188" s="10"/>
      <c r="O188" s="11"/>
    </row>
    <row r="189" spans="14:15" x14ac:dyDescent="0.25">
      <c r="N189" s="10"/>
      <c r="O189" s="11"/>
    </row>
    <row r="190" spans="14:15" x14ac:dyDescent="0.25">
      <c r="N190" s="10"/>
      <c r="O190" s="11"/>
    </row>
    <row r="191" spans="14:15" x14ac:dyDescent="0.25">
      <c r="N191" s="10"/>
      <c r="O191" s="11"/>
    </row>
    <row r="192" spans="14:15" x14ac:dyDescent="0.25">
      <c r="N192" s="10"/>
      <c r="O192" s="11"/>
    </row>
    <row r="193" spans="14:15" x14ac:dyDescent="0.25">
      <c r="N193" s="10"/>
      <c r="O193" s="11"/>
    </row>
    <row r="194" spans="14:15" x14ac:dyDescent="0.25">
      <c r="N194" s="10"/>
      <c r="O194" s="11"/>
    </row>
    <row r="195" spans="14:15" x14ac:dyDescent="0.25">
      <c r="N195" s="10"/>
      <c r="O195" s="11"/>
    </row>
    <row r="196" spans="14:15" x14ac:dyDescent="0.25">
      <c r="N196" s="10"/>
      <c r="O196" s="11"/>
    </row>
    <row r="197" spans="14:15" x14ac:dyDescent="0.25">
      <c r="N197" s="10"/>
      <c r="O197" s="11"/>
    </row>
    <row r="198" spans="14:15" x14ac:dyDescent="0.25">
      <c r="N198" s="10"/>
      <c r="O198" s="11"/>
    </row>
    <row r="199" spans="14:15" x14ac:dyDescent="0.25">
      <c r="N199" s="10"/>
      <c r="O199" s="11"/>
    </row>
    <row r="200" spans="14:15" x14ac:dyDescent="0.25">
      <c r="N200" s="10"/>
      <c r="O200" s="11"/>
    </row>
    <row r="201" spans="14:15" x14ac:dyDescent="0.25">
      <c r="N201" s="10"/>
      <c r="O201" s="11"/>
    </row>
    <row r="202" spans="14:15" x14ac:dyDescent="0.25">
      <c r="N202" s="10"/>
      <c r="O202" s="11"/>
    </row>
    <row r="203" spans="14:15" x14ac:dyDescent="0.25">
      <c r="N203" s="10"/>
      <c r="O203" s="11"/>
    </row>
  </sheetData>
  <mergeCells count="2">
    <mergeCell ref="B12:C12"/>
    <mergeCell ref="D12:E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Watanabe</dc:creator>
  <cp:lastModifiedBy>Daniel Watanabe</cp:lastModifiedBy>
  <dcterms:created xsi:type="dcterms:W3CDTF">2015-06-17T14:26:45Z</dcterms:created>
  <dcterms:modified xsi:type="dcterms:W3CDTF">2015-06-18T07:58:48Z</dcterms:modified>
</cp:coreProperties>
</file>