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ald.eikanger\Desktop\"/>
    </mc:Choice>
  </mc:AlternateContent>
  <bookViews>
    <workbookView xWindow="0" yWindow="0" windowWidth="24630" windowHeight="14880" activeTab="5"/>
  </bookViews>
  <sheets>
    <sheet name="TransMon EUR" sheetId="2" r:id="rId1"/>
    <sheet name="Hist Prices" sheetId="4" r:id="rId2"/>
    <sheet name="PosMon EUR" sheetId="6" r:id="rId3"/>
    <sheet name="Actual CF EUR" sheetId="7" r:id="rId4"/>
    <sheet name="Actual PL EUR" sheetId="8" r:id="rId5"/>
    <sheet name="Exposure Volume" sheetId="9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9" l="1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8" i="8" l="1"/>
  <c r="H9" i="8"/>
  <c r="H10" i="8"/>
  <c r="H11" i="8"/>
  <c r="H12" i="8"/>
  <c r="H13" i="8"/>
  <c r="H14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40" i="8"/>
  <c r="H7" i="8"/>
  <c r="G8" i="8"/>
  <c r="G9" i="8"/>
  <c r="G10" i="8"/>
  <c r="G11" i="8"/>
  <c r="G12" i="8"/>
  <c r="G13" i="8"/>
  <c r="G14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40" i="8"/>
  <c r="G7" i="8"/>
  <c r="G28" i="7"/>
  <c r="G27" i="7"/>
  <c r="G26" i="7"/>
  <c r="G9" i="7"/>
  <c r="G8" i="7"/>
  <c r="G7" i="7"/>
  <c r="P61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20" i="4"/>
  <c r="P19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11" i="4"/>
  <c r="O1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3" i="4"/>
  <c r="N2" i="4"/>
  <c r="O61" i="4"/>
  <c r="N61" i="4" l="1"/>
  <c r="AE16" i="6"/>
  <c r="AE15" i="6"/>
  <c r="AE11" i="6"/>
  <c r="AB18" i="6"/>
  <c r="AB16" i="6"/>
  <c r="AB11" i="6"/>
  <c r="AB10" i="6"/>
  <c r="AB9" i="6"/>
  <c r="AB8" i="6"/>
  <c r="F61" i="4"/>
  <c r="G61" i="4"/>
  <c r="E61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31" i="4"/>
  <c r="G32" i="4"/>
  <c r="G33" i="4"/>
  <c r="G34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32" i="4"/>
  <c r="F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32" i="4"/>
  <c r="E3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" i="4"/>
  <c r="G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F2" i="4"/>
  <c r="W6" i="2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" i="4"/>
  <c r="E2" i="4"/>
  <c r="W7" i="2" l="1"/>
  <c r="W5" i="2"/>
</calcChain>
</file>

<file path=xl/sharedStrings.xml><?xml version="1.0" encoding="utf-8"?>
<sst xmlns="http://schemas.openxmlformats.org/spreadsheetml/2006/main" count="3317" uniqueCount="272">
  <si>
    <t>Id</t>
  </si>
  <si>
    <t>Date</t>
  </si>
  <si>
    <t>Time</t>
  </si>
  <si>
    <t>Commodity</t>
  </si>
  <si>
    <t>Portfolio</t>
  </si>
  <si>
    <t>Company</t>
  </si>
  <si>
    <t>Instrument</t>
  </si>
  <si>
    <t>Instrument type</t>
  </si>
  <si>
    <t>Delivery type</t>
  </si>
  <si>
    <t>Buy/Sell</t>
  </si>
  <si>
    <t>Quantity</t>
  </si>
  <si>
    <t>Quantity unit</t>
  </si>
  <si>
    <t>Total quantity</t>
  </si>
  <si>
    <t>Total quantity unit</t>
  </si>
  <si>
    <t>Price</t>
  </si>
  <si>
    <t>Mkt. price</t>
  </si>
  <si>
    <t>Rem. hours</t>
  </si>
  <si>
    <t>MtM value</t>
  </si>
  <si>
    <t>Unreal. P/L</t>
  </si>
  <si>
    <t>Price source</t>
  </si>
  <si>
    <t>Min vol</t>
  </si>
  <si>
    <t>Max vol</t>
  </si>
  <si>
    <t>User</t>
  </si>
  <si>
    <t>Trader</t>
  </si>
  <si>
    <t>Status</t>
  </si>
  <si>
    <t>Currency</t>
  </si>
  <si>
    <t>Curr.source</t>
  </si>
  <si>
    <t>Price basis</t>
  </si>
  <si>
    <t>Ticket no.</t>
  </si>
  <si>
    <t>Deal Group 1</t>
  </si>
  <si>
    <t>Deal Group 2</t>
  </si>
  <si>
    <t>Deal Group 3</t>
  </si>
  <si>
    <t>Contract split name</t>
  </si>
  <si>
    <t>From</t>
  </si>
  <si>
    <t>To</t>
  </si>
  <si>
    <t>Timezone</t>
  </si>
  <si>
    <t>Deliveries</t>
  </si>
  <si>
    <t>Put/Call</t>
  </si>
  <si>
    <t>Strike</t>
  </si>
  <si>
    <t>Expiry</t>
  </si>
  <si>
    <t>Fixing price</t>
  </si>
  <si>
    <t>Broker</t>
  </si>
  <si>
    <t>Counterparty portfolio</t>
  </si>
  <si>
    <t>Counterparty company</t>
  </si>
  <si>
    <t>Broker variable fee</t>
  </si>
  <si>
    <t>Broker fixed fee</t>
  </si>
  <si>
    <t>Broker fee curr.</t>
  </si>
  <si>
    <t>Clearing variable fee</t>
  </si>
  <si>
    <t>Clearing fixed fee</t>
  </si>
  <si>
    <t>Clearing fee curr.</t>
  </si>
  <si>
    <t>Commission variable fee</t>
  </si>
  <si>
    <t>Commission fixed fee</t>
  </si>
  <si>
    <t>Commission fee curr.</t>
  </si>
  <si>
    <t>Trading variable fee</t>
  </si>
  <si>
    <t>Trading fixed fee</t>
  </si>
  <si>
    <t>Trading fee curr.</t>
  </si>
  <si>
    <t>Decl. trans. id</t>
  </si>
  <si>
    <t>Threshold price</t>
  </si>
  <si>
    <t>Trans. paid</t>
  </si>
  <si>
    <t>Delivery location</t>
  </si>
  <si>
    <t>Load profile</t>
  </si>
  <si>
    <t>Decl. vol.</t>
  </si>
  <si>
    <t>Netted vol.</t>
  </si>
  <si>
    <t>Base curr.</t>
  </si>
  <si>
    <t>Cross curr.</t>
  </si>
  <si>
    <t>Swap name</t>
  </si>
  <si>
    <t>Swap price type</t>
  </si>
  <si>
    <t>External id</t>
  </si>
  <si>
    <t>External source</t>
  </si>
  <si>
    <t>From party</t>
  </si>
  <si>
    <t>To party</t>
  </si>
  <si>
    <t>In area</t>
  </si>
  <si>
    <t>Out area</t>
  </si>
  <si>
    <t>Delivery area</t>
  </si>
  <si>
    <t>Execution venue</t>
  </si>
  <si>
    <t>Payout</t>
  </si>
  <si>
    <t>Lower trigger</t>
  </si>
  <si>
    <t>Upper trigger</t>
  </si>
  <si>
    <t>Sampling from</t>
  </si>
  <si>
    <t>Sampling to</t>
  </si>
  <si>
    <t>Sampling period</t>
  </si>
  <si>
    <t>Expiry time</t>
  </si>
  <si>
    <t>Market price multiplicator</t>
  </si>
  <si>
    <t>Interconnector</t>
  </si>
  <si>
    <t>Entry variable fee</t>
  </si>
  <si>
    <t>Entry fixed fee</t>
  </si>
  <si>
    <t>Entry fee curr.</t>
  </si>
  <si>
    <t>Exit variable fee</t>
  </si>
  <si>
    <t>Exit fixed fee</t>
  </si>
  <si>
    <t>Exit fee curr.</t>
  </si>
  <si>
    <t>Nomination variable fee</t>
  </si>
  <si>
    <t>Nomination fixed fee</t>
  </si>
  <si>
    <t>Nomination fee curr.</t>
  </si>
  <si>
    <t>Settlement rule</t>
  </si>
  <si>
    <t>Prod. facility</t>
  </si>
  <si>
    <t>Prod. facility country</t>
  </si>
  <si>
    <t>Energy source</t>
  </si>
  <si>
    <t>Environment label</t>
  </si>
  <si>
    <t>Transfer date</t>
  </si>
  <si>
    <t>Certificate type</t>
  </si>
  <si>
    <t>Trigger currency</t>
  </si>
  <si>
    <t>From country</t>
  </si>
  <si>
    <t>To country</t>
  </si>
  <si>
    <t>Index formula</t>
  </si>
  <si>
    <t>Master agreement</t>
  </si>
  <si>
    <t>Master agreement ext.id</t>
  </si>
  <si>
    <t>Risk value</t>
  </si>
  <si>
    <t>Message</t>
  </si>
  <si>
    <t>BalanceArea</t>
  </si>
  <si>
    <t>Underlying Delivery type</t>
  </si>
  <si>
    <t>Underlying Instrument type</t>
  </si>
  <si>
    <t>Underlying Instrument</t>
  </si>
  <si>
    <t>Periodicity</t>
  </si>
  <si>
    <t>Price unit</t>
  </si>
  <si>
    <t>Price type</t>
  </si>
  <si>
    <t>Custom company id</t>
  </si>
  <si>
    <t>Custom company name</t>
  </si>
  <si>
    <t>Unique Trade Identifier</t>
  </si>
  <si>
    <t>Price Basis To Area</t>
  </si>
  <si>
    <t>Comment</t>
  </si>
  <si>
    <t>Capacity Id</t>
  </si>
  <si>
    <t>Cap/Floor Resolution</t>
  </si>
  <si>
    <t>Electricity</t>
  </si>
  <si>
    <t>El-AvgRateFuture-NASDAQ</t>
  </si>
  <si>
    <t>RegCustomerCompany</t>
  </si>
  <si>
    <t>FUT M11-15</t>
  </si>
  <si>
    <t>Future</t>
  </si>
  <si>
    <t>Financial</t>
  </si>
  <si>
    <t>Buy</t>
  </si>
  <si>
    <t>MW</t>
  </si>
  <si>
    <t>MWh</t>
  </si>
  <si>
    <t>ECS Curve</t>
  </si>
  <si>
    <t>DealImport</t>
  </si>
  <si>
    <t>Active</t>
  </si>
  <si>
    <t>EUR</t>
  </si>
  <si>
    <t>Viz</t>
  </si>
  <si>
    <t>NordPool System Price</t>
  </si>
  <si>
    <t/>
  </si>
  <si>
    <t>CET</t>
  </si>
  <si>
    <t>NASDAQ OMX</t>
  </si>
  <si>
    <t xml:space="preserve">NASDAQ OMX Commodities </t>
  </si>
  <si>
    <t>Unpaid</t>
  </si>
  <si>
    <t>Base</t>
  </si>
  <si>
    <t>El-AvgRateFuture-NASDAQ-0001</t>
  </si>
  <si>
    <t>RegTest</t>
  </si>
  <si>
    <t>Nord Pool</t>
  </si>
  <si>
    <t>N/A</t>
  </si>
  <si>
    <t>Hour</t>
  </si>
  <si>
    <t>Sell</t>
  </si>
  <si>
    <t>El-AvgRateFuture-NASDAQ-0002</t>
  </si>
  <si>
    <t>El-AvgRateFuture-NASDAQ-0003</t>
  </si>
  <si>
    <t>FUT Q4-15</t>
  </si>
  <si>
    <t>El-AvgRateFuture-NASDAQ-0009</t>
  </si>
  <si>
    <t>El-AvgRateFuture-NASDAQ-0010</t>
  </si>
  <si>
    <t>El-AvgRateFuture-NASDAQ-0011</t>
  </si>
  <si>
    <t>FUT Q1-16</t>
  </si>
  <si>
    <t>El-AvgRateFuture-NASDAQ-0017</t>
  </si>
  <si>
    <t>El-AvgRateFuture-NASDAQ-0018</t>
  </si>
  <si>
    <t>El-AvgRateFuture-NASDAQ-0019</t>
  </si>
  <si>
    <t>FUT YR-16</t>
  </si>
  <si>
    <t>El-AvgRateFuture-NASDAQ-0025</t>
  </si>
  <si>
    <t>El-AvgRateFuture-NASDAQ-0026</t>
  </si>
  <si>
    <t>El-AvgRateFuture-NASDAQ-0027</t>
  </si>
  <si>
    <t>SYHEL</t>
  </si>
  <si>
    <t>El-AvgRateFuture-NASDAQ-0004</t>
  </si>
  <si>
    <t>El-AvgRateFuture-NASDAQ-0005</t>
  </si>
  <si>
    <t>El-AvgRateFuture-NASDAQ-0006</t>
  </si>
  <si>
    <t>El-AvgRateFuture-NASDAQ-0012</t>
  </si>
  <si>
    <t>El-AvgRateFuture-NASDAQ-0013</t>
  </si>
  <si>
    <t>El-AvgRateFuture-NASDAQ-0014</t>
  </si>
  <si>
    <t>El-AvgRateFuture-NASDAQ-0020</t>
  </si>
  <si>
    <t>El-AvgRateFuture-NASDAQ-0021</t>
  </si>
  <si>
    <t>El-AvgRateFuture-NASDAQ-0022</t>
  </si>
  <si>
    <t>El-AvgRateFuture-NASDAQ-0028</t>
  </si>
  <si>
    <t>El-AvgRateFuture-NASDAQ-0029</t>
  </si>
  <si>
    <t>El-AvgRateFuture-NASDAQ-0030</t>
  </si>
  <si>
    <t>SYSTO</t>
  </si>
  <si>
    <t>El-AvgRateFuture-NASDAQ-0007</t>
  </si>
  <si>
    <t>El-AvgRateFuture-NASDAQ-0008</t>
  </si>
  <si>
    <t>El-AvgRateFuture-NASDAQ-0015</t>
  </si>
  <si>
    <t>El-AvgRateFuture-NASDAQ-0016</t>
  </si>
  <si>
    <t>El-AvgRateFuture-NASDAQ-0023</t>
  </si>
  <si>
    <t>El-AvgRateFuture-NASDAQ-0024</t>
  </si>
  <si>
    <t>El-AvgRateFuture-NASDAQ-0031</t>
  </si>
  <si>
    <t>El-AvgRateFuture-NASDAQ-0032</t>
  </si>
  <si>
    <t>Unreal Calc</t>
  </si>
  <si>
    <t>Casacade</t>
  </si>
  <si>
    <t>Pos. Status</t>
  </si>
  <si>
    <t>SortGroup</t>
  </si>
  <si>
    <t>Description</t>
  </si>
  <si>
    <t>Qty.</t>
  </si>
  <si>
    <t>Unit</t>
  </si>
  <si>
    <t>Instr. type</t>
  </si>
  <si>
    <t>Min Vol</t>
  </si>
  <si>
    <t>Max Vol</t>
  </si>
  <si>
    <t>Used Vol</t>
  </si>
  <si>
    <t>Hours</t>
  </si>
  <si>
    <t>Bk. price</t>
  </si>
  <si>
    <t>Price Unit</t>
  </si>
  <si>
    <t>Bk. value</t>
  </si>
  <si>
    <t>Price Source</t>
  </si>
  <si>
    <t>Gross value</t>
  </si>
  <si>
    <t>Trade P/L Deliv.</t>
  </si>
  <si>
    <t>Trade P/L Undeliv.</t>
  </si>
  <si>
    <t>Trade P/L</t>
  </si>
  <si>
    <t>Real. P/L</t>
  </si>
  <si>
    <t>Net P/L</t>
  </si>
  <si>
    <t>CFs to Date</t>
  </si>
  <si>
    <t>Fwd CFs</t>
  </si>
  <si>
    <t>Net CFs</t>
  </si>
  <si>
    <t>U. price</t>
  </si>
  <si>
    <t>Volat.</t>
  </si>
  <si>
    <t>Delta</t>
  </si>
  <si>
    <t>Gamma</t>
  </si>
  <si>
    <t>Theta</t>
  </si>
  <si>
    <t>Vega</t>
  </si>
  <si>
    <t>Rho</t>
  </si>
  <si>
    <t>Curr.</t>
  </si>
  <si>
    <t>Curr. Source</t>
  </si>
  <si>
    <t>PriceBasis</t>
  </si>
  <si>
    <t>Load</t>
  </si>
  <si>
    <t>Del. type</t>
  </si>
  <si>
    <t>Exp MW Yr</t>
  </si>
  <si>
    <t>Exp MWh</t>
  </si>
  <si>
    <t>Fees Paid</t>
  </si>
  <si>
    <t>Period</t>
  </si>
  <si>
    <t>Product</t>
  </si>
  <si>
    <t>Delta Qty.</t>
  </si>
  <si>
    <t>Execution Venue</t>
  </si>
  <si>
    <t>Grand Total</t>
  </si>
  <si>
    <t>Total 0168 El-AvgRateFuture-NASDAQ</t>
  </si>
  <si>
    <t xml:space="preserve"> Total Active</t>
  </si>
  <si>
    <t>0168 El-AvgRateFuture-NASDAQ</t>
  </si>
  <si>
    <t>FUT Q4-15 - Base</t>
  </si>
  <si>
    <t>Q4-15</t>
  </si>
  <si>
    <t>Q4-15 - Base</t>
  </si>
  <si>
    <t>FUT M11-15 - Base</t>
  </si>
  <si>
    <t>M11-15</t>
  </si>
  <si>
    <t>M11-15 - Base</t>
  </si>
  <si>
    <t>FUT Q1-16 - Base</t>
  </si>
  <si>
    <t>Q1-16</t>
  </si>
  <si>
    <t>Q1-16 - Base</t>
  </si>
  <si>
    <t>FUT YR-16 - Base</t>
  </si>
  <si>
    <t>Y2016</t>
  </si>
  <si>
    <t>Y2016 - Base</t>
  </si>
  <si>
    <t>Trade P/L Calc</t>
  </si>
  <si>
    <t>Real PL</t>
  </si>
  <si>
    <t>Reference</t>
  </si>
  <si>
    <t>ENOAFUTBLMNOV-15</t>
  </si>
  <si>
    <t>SP1</t>
  </si>
  <si>
    <t>ID = 2793</t>
  </si>
  <si>
    <t>ID = 2795</t>
  </si>
  <si>
    <t>ID = 2797</t>
  </si>
  <si>
    <t>Real PL Calc</t>
  </si>
  <si>
    <t>SYOSLFUTBLQ1-16</t>
  </si>
  <si>
    <t>FI</t>
  </si>
  <si>
    <t>ID = 2831</t>
  </si>
  <si>
    <t>ID = 2833</t>
  </si>
  <si>
    <t>ID = 2835</t>
  </si>
  <si>
    <t xml:space="preserve"> </t>
  </si>
  <si>
    <t>Total</t>
  </si>
  <si>
    <t>Subtotal - El-AvgRateFuture-NASDAQ</t>
  </si>
  <si>
    <t>Subtotal - Future</t>
  </si>
  <si>
    <t>Total  historic</t>
  </si>
  <si>
    <t>Total  forward</t>
  </si>
  <si>
    <t>From Date</t>
  </si>
  <si>
    <t>To Date</t>
  </si>
  <si>
    <t>System</t>
  </si>
  <si>
    <t>CFD</t>
  </si>
  <si>
    <t>Total exp ERM</t>
  </si>
  <si>
    <t>Total Vol CFMon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</si>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</sst>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21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3" borderId="0" xfId="0" applyFill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sure Volume Total"/>
      <sheetName val="3-NordPool System Price -Peak"/>
      <sheetName val="4-NordPool System Price -Off pe"/>
      <sheetName val="5-SYHEL -Base"/>
      <sheetName val="6-SYSTO -Base"/>
      <sheetName val="Removed contracts"/>
    </sheetNames>
    <sheetDataSet>
      <sheetData sheetId="0"/>
      <sheetData sheetId="1">
        <row r="12">
          <cell r="D12">
            <v>5760</v>
          </cell>
          <cell r="E12">
            <v>14880</v>
          </cell>
          <cell r="F12">
            <v>29760</v>
          </cell>
          <cell r="G12">
            <v>27840</v>
          </cell>
          <cell r="H12">
            <v>29720</v>
          </cell>
          <cell r="I12">
            <v>14400</v>
          </cell>
          <cell r="J12">
            <v>14880</v>
          </cell>
          <cell r="K12">
            <v>14400</v>
          </cell>
          <cell r="L12">
            <v>14880</v>
          </cell>
          <cell r="M12">
            <v>14880</v>
          </cell>
          <cell r="N12">
            <v>14400</v>
          </cell>
          <cell r="O12">
            <v>14900</v>
          </cell>
          <cell r="P12">
            <v>14400</v>
          </cell>
          <cell r="Q12">
            <v>14880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U36"/>
  <sheetViews>
    <sheetView zoomScale="85" zoomScaleNormal="85" workbookViewId="0">
      <selection activeCell="B25" sqref="B25"/>
    </sheetView>
  </sheetViews>
  <sheetFormatPr defaultRowHeight="15" x14ac:dyDescent="0.25"/>
  <cols>
    <col min="2" max="2" width="5" bestFit="1" customWidth="1"/>
    <col min="3" max="3" width="10.140625" bestFit="1" customWidth="1"/>
    <col min="4" max="4" width="8.140625" bestFit="1" customWidth="1"/>
    <col min="5" max="5" width="11.28515625" bestFit="1" customWidth="1"/>
    <col min="6" max="6" width="25.28515625" bestFit="1" customWidth="1"/>
    <col min="7" max="7" width="21.5703125" bestFit="1" customWidth="1"/>
    <col min="8" max="8" width="18.5703125" customWidth="1"/>
    <col min="9" max="9" width="15.42578125" bestFit="1" customWidth="1"/>
    <col min="10" max="10" width="12.85546875" bestFit="1" customWidth="1"/>
    <col min="11" max="11" width="8.42578125" bestFit="1" customWidth="1"/>
    <col min="12" max="12" width="8.7109375" bestFit="1" customWidth="1"/>
    <col min="13" max="13" width="12.7109375" bestFit="1" customWidth="1"/>
    <col min="14" max="14" width="13.42578125" bestFit="1" customWidth="1"/>
    <col min="15" max="15" width="17.5703125" bestFit="1" customWidth="1"/>
    <col min="16" max="16" width="6" bestFit="1" customWidth="1"/>
    <col min="17" max="17" width="12" bestFit="1" customWidth="1"/>
    <col min="18" max="18" width="11" bestFit="1" customWidth="1"/>
    <col min="19" max="20" width="12.7109375" bestFit="1" customWidth="1"/>
    <col min="21" max="21" width="12.7109375" customWidth="1"/>
    <col min="22" max="22" width="11.7109375" bestFit="1" customWidth="1"/>
    <col min="23" max="23" width="11.7109375" style="7" customWidth="1"/>
    <col min="24" max="24" width="7.7109375" bestFit="1" customWidth="1"/>
    <col min="25" max="25" width="8" bestFit="1" customWidth="1"/>
    <col min="26" max="27" width="11" bestFit="1" customWidth="1"/>
    <col min="28" max="28" width="6.5703125" bestFit="1" customWidth="1"/>
    <col min="29" max="29" width="8.85546875" bestFit="1" customWidth="1"/>
    <col min="30" max="30" width="11.140625" bestFit="1" customWidth="1"/>
    <col min="31" max="31" width="21.5703125" bestFit="1" customWidth="1"/>
    <col min="32" max="32" width="9.5703125" bestFit="1" customWidth="1"/>
    <col min="33" max="35" width="12.42578125" bestFit="1" customWidth="1"/>
    <col min="36" max="36" width="18.42578125" bestFit="1" customWidth="1"/>
    <col min="37" max="38" width="10.140625" bestFit="1" customWidth="1"/>
    <col min="39" max="39" width="9.7109375" bestFit="1" customWidth="1"/>
    <col min="40" max="40" width="10" bestFit="1" customWidth="1"/>
    <col min="41" max="41" width="8.140625" bestFit="1" customWidth="1"/>
    <col min="42" max="42" width="6.140625" bestFit="1" customWidth="1"/>
    <col min="43" max="43" width="6.42578125" bestFit="1" customWidth="1"/>
    <col min="44" max="44" width="11.140625" bestFit="1" customWidth="1"/>
    <col min="45" max="45" width="6.85546875" bestFit="1" customWidth="1"/>
    <col min="46" max="46" width="21.42578125" bestFit="1" customWidth="1"/>
    <col min="47" max="47" width="26.7109375" bestFit="1" customWidth="1"/>
    <col min="48" max="48" width="18.140625" bestFit="1" customWidth="1"/>
    <col min="49" max="49" width="15.42578125" bestFit="1" customWidth="1"/>
    <col min="50" max="50" width="14.85546875" bestFit="1" customWidth="1"/>
    <col min="51" max="51" width="19.5703125" bestFit="1" customWidth="1"/>
    <col min="52" max="52" width="16.85546875" bestFit="1" customWidth="1"/>
    <col min="53" max="53" width="16.28515625" bestFit="1" customWidth="1"/>
    <col min="54" max="54" width="23.28515625" bestFit="1" customWidth="1"/>
    <col min="55" max="55" width="20.5703125" bestFit="1" customWidth="1"/>
    <col min="56" max="56" width="20" bestFit="1" customWidth="1"/>
    <col min="57" max="57" width="18.85546875" bestFit="1" customWidth="1"/>
    <col min="58" max="58" width="16.140625" bestFit="1" customWidth="1"/>
    <col min="59" max="59" width="15.5703125" bestFit="1" customWidth="1"/>
    <col min="60" max="60" width="13.140625" bestFit="1" customWidth="1"/>
    <col min="61" max="61" width="14.85546875" bestFit="1" customWidth="1"/>
    <col min="62" max="62" width="10.5703125" bestFit="1" customWidth="1"/>
    <col min="63" max="63" width="16.140625" bestFit="1" customWidth="1"/>
    <col min="64" max="64" width="11.5703125" bestFit="1" customWidth="1"/>
    <col min="66" max="66" width="11" bestFit="1" customWidth="1"/>
    <col min="67" max="67" width="9.5703125" bestFit="1" customWidth="1"/>
    <col min="68" max="68" width="10.140625" bestFit="1" customWidth="1"/>
    <col min="69" max="69" width="11.140625" bestFit="1" customWidth="1"/>
    <col min="70" max="70" width="15.140625" bestFit="1" customWidth="1"/>
    <col min="71" max="71" width="30.28515625" bestFit="1" customWidth="1"/>
    <col min="72" max="72" width="14.7109375" bestFit="1" customWidth="1"/>
    <col min="73" max="73" width="10.5703125" bestFit="1" customWidth="1"/>
    <col min="74" max="74" width="8.140625" bestFit="1" customWidth="1"/>
    <col min="75" max="75" width="7" bestFit="1" customWidth="1"/>
    <col min="76" max="76" width="8.5703125" bestFit="1" customWidth="1"/>
    <col min="77" max="77" width="12.7109375" bestFit="1" customWidth="1"/>
    <col min="78" max="78" width="15.85546875" bestFit="1" customWidth="1"/>
    <col min="79" max="79" width="7.140625" bestFit="1" customWidth="1"/>
    <col min="80" max="80" width="12.7109375" bestFit="1" customWidth="1"/>
    <col min="81" max="81" width="12.85546875" bestFit="1" customWidth="1"/>
    <col min="82" max="82" width="14" bestFit="1" customWidth="1"/>
    <col min="83" max="83" width="11.42578125" bestFit="1" customWidth="1"/>
    <col min="84" max="84" width="15.5703125" bestFit="1" customWidth="1"/>
    <col min="85" max="85" width="11" bestFit="1" customWidth="1"/>
    <col min="86" max="86" width="24.5703125" bestFit="1" customWidth="1"/>
    <col min="87" max="87" width="14.28515625" bestFit="1" customWidth="1"/>
    <col min="88" max="88" width="16.7109375" bestFit="1" customWidth="1"/>
    <col min="89" max="89" width="14.140625" bestFit="1" customWidth="1"/>
    <col min="90" max="90" width="13.5703125" bestFit="1" customWidth="1"/>
    <col min="91" max="91" width="15.42578125" bestFit="1" customWidth="1"/>
    <col min="92" max="92" width="12.7109375" bestFit="1" customWidth="1"/>
    <col min="93" max="93" width="12.140625" bestFit="1" customWidth="1"/>
    <col min="94" max="94" width="23" bestFit="1" customWidth="1"/>
    <col min="95" max="95" width="20.28515625" bestFit="1" customWidth="1"/>
    <col min="96" max="96" width="19.7109375" bestFit="1" customWidth="1"/>
    <col min="97" max="97" width="15.140625" bestFit="1" customWidth="1"/>
    <col min="98" max="98" width="12.140625" bestFit="1" customWidth="1"/>
    <col min="99" max="99" width="19.5703125" bestFit="1" customWidth="1"/>
    <col min="100" max="100" width="13.42578125" bestFit="1" customWidth="1"/>
    <col min="101" max="101" width="17.5703125" bestFit="1" customWidth="1"/>
    <col min="102" max="102" width="12.7109375" bestFit="1" customWidth="1"/>
    <col min="103" max="103" width="14.85546875" bestFit="1" customWidth="1"/>
    <col min="104" max="104" width="15.28515625" bestFit="1" customWidth="1"/>
    <col min="105" max="105" width="12.7109375" bestFit="1" customWidth="1"/>
    <col min="106" max="106" width="10.28515625" bestFit="1" customWidth="1"/>
    <col min="107" max="107" width="13.5703125" bestFit="1" customWidth="1"/>
    <col min="108" max="108" width="17.7109375" bestFit="1" customWidth="1"/>
    <col min="109" max="109" width="23.42578125" bestFit="1" customWidth="1"/>
    <col min="110" max="110" width="9.85546875" bestFit="1" customWidth="1"/>
    <col min="111" max="111" width="8.85546875" bestFit="1" customWidth="1"/>
    <col min="112" max="112" width="12" bestFit="1" customWidth="1"/>
    <col min="113" max="113" width="23.5703125" bestFit="1" customWidth="1"/>
    <col min="114" max="114" width="26.140625" bestFit="1" customWidth="1"/>
    <col min="115" max="115" width="21.5703125" bestFit="1" customWidth="1"/>
    <col min="116" max="116" width="10.5703125" bestFit="1" customWidth="1"/>
    <col min="117" max="117" width="9.42578125" bestFit="1" customWidth="1"/>
    <col min="118" max="118" width="9.85546875" bestFit="1" customWidth="1"/>
    <col min="119" max="119" width="18.5703125" bestFit="1" customWidth="1"/>
    <col min="120" max="120" width="22" bestFit="1" customWidth="1"/>
    <col min="121" max="121" width="22.28515625" bestFit="1" customWidth="1"/>
    <col min="122" max="122" width="17.7109375" bestFit="1" customWidth="1"/>
    <col min="123" max="123" width="9.7109375" bestFit="1" customWidth="1"/>
    <col min="124" max="124" width="10.5703125" bestFit="1" customWidth="1"/>
    <col min="125" max="125" width="20" bestFit="1" customWidth="1"/>
  </cols>
  <sheetData>
    <row r="4" spans="2:125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185</v>
      </c>
      <c r="V4" s="2" t="s">
        <v>19</v>
      </c>
      <c r="W4" s="9" t="s">
        <v>246</v>
      </c>
      <c r="X4" s="2" t="s">
        <v>20</v>
      </c>
      <c r="Y4" s="2" t="s">
        <v>21</v>
      </c>
      <c r="Z4" s="2" t="s">
        <v>22</v>
      </c>
      <c r="AA4" s="2" t="s">
        <v>23</v>
      </c>
      <c r="AB4" s="2" t="s">
        <v>24</v>
      </c>
      <c r="AC4" s="2" t="s">
        <v>25</v>
      </c>
      <c r="AD4" s="2" t="s">
        <v>26</v>
      </c>
      <c r="AE4" s="2" t="s">
        <v>27</v>
      </c>
      <c r="AF4" s="2" t="s">
        <v>28</v>
      </c>
      <c r="AG4" s="2" t="s">
        <v>29</v>
      </c>
      <c r="AH4" s="2" t="s">
        <v>30</v>
      </c>
      <c r="AI4" s="2" t="s">
        <v>31</v>
      </c>
      <c r="AJ4" s="2" t="s">
        <v>32</v>
      </c>
      <c r="AK4" s="2" t="s">
        <v>33</v>
      </c>
      <c r="AL4" s="2" t="s">
        <v>34</v>
      </c>
      <c r="AM4" s="2" t="s">
        <v>35</v>
      </c>
      <c r="AN4" s="2" t="s">
        <v>36</v>
      </c>
      <c r="AO4" s="2" t="s">
        <v>37</v>
      </c>
      <c r="AP4" s="2" t="s">
        <v>38</v>
      </c>
      <c r="AQ4" s="2" t="s">
        <v>39</v>
      </c>
      <c r="AR4" s="2" t="s">
        <v>40</v>
      </c>
      <c r="AS4" s="2" t="s">
        <v>41</v>
      </c>
      <c r="AT4" s="2" t="s">
        <v>42</v>
      </c>
      <c r="AU4" s="2" t="s">
        <v>43</v>
      </c>
      <c r="AV4" s="2" t="s">
        <v>44</v>
      </c>
      <c r="AW4" s="2" t="s">
        <v>45</v>
      </c>
      <c r="AX4" s="2" t="s">
        <v>46</v>
      </c>
      <c r="AY4" s="2" t="s">
        <v>47</v>
      </c>
      <c r="AZ4" s="2" t="s">
        <v>48</v>
      </c>
      <c r="BA4" s="2" t="s">
        <v>49</v>
      </c>
      <c r="BB4" s="2" t="s">
        <v>50</v>
      </c>
      <c r="BC4" s="2" t="s">
        <v>51</v>
      </c>
      <c r="BD4" s="2" t="s">
        <v>52</v>
      </c>
      <c r="BE4" s="2" t="s">
        <v>53</v>
      </c>
      <c r="BF4" s="2" t="s">
        <v>54</v>
      </c>
      <c r="BG4" s="2" t="s">
        <v>55</v>
      </c>
      <c r="BH4" s="2" t="s">
        <v>56</v>
      </c>
      <c r="BI4" s="2" t="s">
        <v>57</v>
      </c>
      <c r="BJ4" s="2" t="s">
        <v>58</v>
      </c>
      <c r="BK4" s="2" t="s">
        <v>59</v>
      </c>
      <c r="BL4" s="2" t="s">
        <v>60</v>
      </c>
      <c r="BM4" s="2" t="s">
        <v>61</v>
      </c>
      <c r="BN4" s="2" t="s">
        <v>62</v>
      </c>
      <c r="BO4" s="2" t="s">
        <v>63</v>
      </c>
      <c r="BP4" s="2" t="s">
        <v>64</v>
      </c>
      <c r="BQ4" s="2" t="s">
        <v>65</v>
      </c>
      <c r="BR4" s="2" t="s">
        <v>66</v>
      </c>
      <c r="BS4" s="2" t="s">
        <v>67</v>
      </c>
      <c r="BT4" s="2" t="s">
        <v>68</v>
      </c>
      <c r="BU4" s="2" t="s">
        <v>69</v>
      </c>
      <c r="BV4" s="2" t="s">
        <v>70</v>
      </c>
      <c r="BW4" s="2" t="s">
        <v>71</v>
      </c>
      <c r="BX4" s="2" t="s">
        <v>72</v>
      </c>
      <c r="BY4" s="2" t="s">
        <v>73</v>
      </c>
      <c r="BZ4" s="2" t="s">
        <v>74</v>
      </c>
      <c r="CA4" s="2" t="s">
        <v>75</v>
      </c>
      <c r="CB4" s="2" t="s">
        <v>76</v>
      </c>
      <c r="CC4" s="2" t="s">
        <v>77</v>
      </c>
      <c r="CD4" s="2" t="s">
        <v>78</v>
      </c>
      <c r="CE4" s="2" t="s">
        <v>79</v>
      </c>
      <c r="CF4" s="2" t="s">
        <v>80</v>
      </c>
      <c r="CG4" s="2" t="s">
        <v>81</v>
      </c>
      <c r="CH4" s="2" t="s">
        <v>82</v>
      </c>
      <c r="CI4" s="2" t="s">
        <v>83</v>
      </c>
      <c r="CJ4" s="2" t="s">
        <v>84</v>
      </c>
      <c r="CK4" s="2" t="s">
        <v>85</v>
      </c>
      <c r="CL4" s="2" t="s">
        <v>86</v>
      </c>
      <c r="CM4" s="2" t="s">
        <v>87</v>
      </c>
      <c r="CN4" s="2" t="s">
        <v>88</v>
      </c>
      <c r="CO4" s="2" t="s">
        <v>89</v>
      </c>
      <c r="CP4" s="2" t="s">
        <v>90</v>
      </c>
      <c r="CQ4" s="2" t="s">
        <v>91</v>
      </c>
      <c r="CR4" s="2" t="s">
        <v>92</v>
      </c>
      <c r="CS4" s="2" t="s">
        <v>93</v>
      </c>
      <c r="CT4" s="2" t="s">
        <v>94</v>
      </c>
      <c r="CU4" s="2" t="s">
        <v>95</v>
      </c>
      <c r="CV4" s="2" t="s">
        <v>96</v>
      </c>
      <c r="CW4" s="2" t="s">
        <v>97</v>
      </c>
      <c r="CX4" s="2" t="s">
        <v>98</v>
      </c>
      <c r="CY4" s="2" t="s">
        <v>99</v>
      </c>
      <c r="CZ4" s="2" t="s">
        <v>100</v>
      </c>
      <c r="DA4" s="2" t="s">
        <v>101</v>
      </c>
      <c r="DB4" s="2" t="s">
        <v>102</v>
      </c>
      <c r="DC4" s="2" t="s">
        <v>103</v>
      </c>
      <c r="DD4" s="2" t="s">
        <v>104</v>
      </c>
      <c r="DE4" s="2" t="s">
        <v>105</v>
      </c>
      <c r="DF4" s="2" t="s">
        <v>106</v>
      </c>
      <c r="DG4" s="2" t="s">
        <v>107</v>
      </c>
      <c r="DH4" s="2" t="s">
        <v>108</v>
      </c>
      <c r="DI4" s="2" t="s">
        <v>109</v>
      </c>
      <c r="DJ4" s="2" t="s">
        <v>110</v>
      </c>
      <c r="DK4" s="2" t="s">
        <v>111</v>
      </c>
      <c r="DL4" s="2" t="s">
        <v>112</v>
      </c>
      <c r="DM4" s="2" t="s">
        <v>113</v>
      </c>
      <c r="DN4" s="2" t="s">
        <v>114</v>
      </c>
      <c r="DO4" s="2" t="s">
        <v>115</v>
      </c>
      <c r="DP4" s="2" t="s">
        <v>116</v>
      </c>
      <c r="DQ4" s="2" t="s">
        <v>117</v>
      </c>
      <c r="DR4" s="2" t="s">
        <v>118</v>
      </c>
      <c r="DS4" s="2" t="s">
        <v>119</v>
      </c>
      <c r="DT4" s="2" t="s">
        <v>120</v>
      </c>
      <c r="DU4" s="2" t="s">
        <v>121</v>
      </c>
    </row>
    <row r="5" spans="2:125" x14ac:dyDescent="0.25">
      <c r="B5">
        <v>2793</v>
      </c>
      <c r="C5" s="3">
        <v>42262</v>
      </c>
      <c r="D5" s="4">
        <v>0</v>
      </c>
      <c r="E5" s="1" t="s">
        <v>122</v>
      </c>
      <c r="F5" s="1" t="s">
        <v>123</v>
      </c>
      <c r="G5" s="1" t="s">
        <v>124</v>
      </c>
      <c r="H5" s="1" t="s">
        <v>125</v>
      </c>
      <c r="I5" s="1" t="s">
        <v>126</v>
      </c>
      <c r="J5" s="1" t="s">
        <v>127</v>
      </c>
      <c r="K5" s="1" t="s">
        <v>128</v>
      </c>
      <c r="L5">
        <v>10</v>
      </c>
      <c r="M5" s="1" t="s">
        <v>129</v>
      </c>
      <c r="N5">
        <v>7200</v>
      </c>
      <c r="O5" s="1" t="s">
        <v>130</v>
      </c>
      <c r="P5">
        <v>20.21</v>
      </c>
      <c r="Q5">
        <v>23.73</v>
      </c>
      <c r="R5">
        <v>720</v>
      </c>
      <c r="S5">
        <v>0</v>
      </c>
      <c r="T5">
        <v>0</v>
      </c>
      <c r="U5" s="5"/>
      <c r="V5" s="1" t="s">
        <v>131</v>
      </c>
      <c r="W5" s="6">
        <f>'Hist Prices'!E32</f>
        <v>8639.9999999999945</v>
      </c>
      <c r="Z5" s="1" t="s">
        <v>132</v>
      </c>
      <c r="AA5" s="1" t="s">
        <v>132</v>
      </c>
      <c r="AB5" s="1" t="s">
        <v>133</v>
      </c>
      <c r="AC5" s="1" t="s">
        <v>134</v>
      </c>
      <c r="AD5" s="1" t="s">
        <v>135</v>
      </c>
      <c r="AE5" s="1" t="s">
        <v>136</v>
      </c>
      <c r="AF5" s="1" t="s">
        <v>137</v>
      </c>
      <c r="AG5" s="1" t="s">
        <v>137</v>
      </c>
      <c r="AH5" s="1" t="s">
        <v>137</v>
      </c>
      <c r="AI5" s="1" t="s">
        <v>137</v>
      </c>
      <c r="AJ5" s="1" t="s">
        <v>137</v>
      </c>
      <c r="AK5" s="3">
        <v>42309</v>
      </c>
      <c r="AL5" s="3">
        <v>42338</v>
      </c>
      <c r="AM5" s="1" t="s">
        <v>138</v>
      </c>
      <c r="AN5">
        <v>720</v>
      </c>
      <c r="AO5" s="1" t="s">
        <v>137</v>
      </c>
      <c r="AQ5" s="3"/>
      <c r="AR5" s="1" t="s">
        <v>137</v>
      </c>
      <c r="AS5" s="1" t="s">
        <v>137</v>
      </c>
      <c r="AT5" s="1" t="s">
        <v>139</v>
      </c>
      <c r="AU5" s="1" t="s">
        <v>140</v>
      </c>
      <c r="AV5">
        <v>0</v>
      </c>
      <c r="AW5">
        <v>0</v>
      </c>
      <c r="AX5" s="1" t="s">
        <v>134</v>
      </c>
      <c r="AY5">
        <v>0</v>
      </c>
      <c r="AZ5">
        <v>0</v>
      </c>
      <c r="BA5" s="1" t="s">
        <v>134</v>
      </c>
      <c r="BB5">
        <v>0</v>
      </c>
      <c r="BC5">
        <v>0</v>
      </c>
      <c r="BD5" s="1" t="s">
        <v>134</v>
      </c>
      <c r="BE5">
        <v>0</v>
      </c>
      <c r="BF5">
        <v>0</v>
      </c>
      <c r="BG5" s="1" t="s">
        <v>134</v>
      </c>
      <c r="BJ5" s="1" t="s">
        <v>141</v>
      </c>
      <c r="BK5" s="1" t="s">
        <v>137</v>
      </c>
      <c r="BL5" s="1" t="s">
        <v>142</v>
      </c>
      <c r="BO5" s="1" t="s">
        <v>137</v>
      </c>
      <c r="BP5" s="1" t="s">
        <v>137</v>
      </c>
      <c r="BQ5" s="1" t="s">
        <v>137</v>
      </c>
      <c r="BR5" s="1" t="s">
        <v>137</v>
      </c>
      <c r="BS5" s="1" t="s">
        <v>143</v>
      </c>
      <c r="BT5" s="1" t="s">
        <v>144</v>
      </c>
      <c r="BU5" s="1" t="s">
        <v>137</v>
      </c>
      <c r="BV5" s="1" t="s">
        <v>137</v>
      </c>
      <c r="BW5" s="1" t="s">
        <v>137</v>
      </c>
      <c r="BX5" s="1" t="s">
        <v>137</v>
      </c>
      <c r="BY5" s="1" t="s">
        <v>137</v>
      </c>
      <c r="BZ5" s="1" t="s">
        <v>145</v>
      </c>
      <c r="CA5">
        <v>0</v>
      </c>
      <c r="CB5">
        <v>0</v>
      </c>
      <c r="CC5">
        <v>0</v>
      </c>
      <c r="CD5" s="3"/>
      <c r="CE5" s="3"/>
      <c r="CF5" s="1" t="s">
        <v>137</v>
      </c>
      <c r="CG5" s="4"/>
      <c r="CI5" s="1" t="s">
        <v>137</v>
      </c>
      <c r="CL5" s="1" t="s">
        <v>137</v>
      </c>
      <c r="CO5" s="1" t="s">
        <v>137</v>
      </c>
      <c r="CR5" s="1" t="s">
        <v>137</v>
      </c>
      <c r="CS5" s="1" t="s">
        <v>137</v>
      </c>
      <c r="CT5" s="1" t="s">
        <v>137</v>
      </c>
      <c r="CU5" s="1" t="s">
        <v>137</v>
      </c>
      <c r="CV5" s="1" t="s">
        <v>137</v>
      </c>
      <c r="CW5" s="1" t="s">
        <v>137</v>
      </c>
      <c r="CX5" s="3"/>
      <c r="CY5" s="1" t="s">
        <v>137</v>
      </c>
      <c r="CZ5" s="1" t="s">
        <v>137</v>
      </c>
      <c r="DA5" s="1" t="s">
        <v>137</v>
      </c>
      <c r="DB5" s="1" t="s">
        <v>137</v>
      </c>
      <c r="DC5" s="1" t="s">
        <v>137</v>
      </c>
      <c r="DD5" s="1" t="s">
        <v>137</v>
      </c>
      <c r="DE5" s="1" t="s">
        <v>137</v>
      </c>
      <c r="DF5">
        <v>0</v>
      </c>
      <c r="DG5" s="1" t="s">
        <v>137</v>
      </c>
      <c r="DH5" s="1" t="s">
        <v>146</v>
      </c>
      <c r="DI5" s="1" t="s">
        <v>137</v>
      </c>
      <c r="DJ5" s="1" t="s">
        <v>137</v>
      </c>
      <c r="DK5" s="1" t="s">
        <v>137</v>
      </c>
      <c r="DL5" s="1" t="s">
        <v>147</v>
      </c>
      <c r="DM5" s="1" t="s">
        <v>130</v>
      </c>
      <c r="DN5" s="1" t="s">
        <v>137</v>
      </c>
      <c r="DO5" s="1" t="s">
        <v>137</v>
      </c>
      <c r="DP5" s="1" t="s">
        <v>137</v>
      </c>
      <c r="DQ5" s="1" t="s">
        <v>137</v>
      </c>
      <c r="DR5" s="1" t="s">
        <v>137</v>
      </c>
      <c r="DS5" s="1" t="s">
        <v>137</v>
      </c>
      <c r="DT5" s="1" t="s">
        <v>137</v>
      </c>
      <c r="DU5" s="1" t="s">
        <v>137</v>
      </c>
    </row>
    <row r="6" spans="2:125" x14ac:dyDescent="0.25">
      <c r="B6">
        <v>2795</v>
      </c>
      <c r="C6" s="3">
        <v>42285</v>
      </c>
      <c r="D6" s="4">
        <v>0</v>
      </c>
      <c r="E6" s="1" t="s">
        <v>122</v>
      </c>
      <c r="F6" s="1" t="s">
        <v>123</v>
      </c>
      <c r="G6" s="1" t="s">
        <v>124</v>
      </c>
      <c r="H6" s="1" t="s">
        <v>125</v>
      </c>
      <c r="I6" s="1" t="s">
        <v>126</v>
      </c>
      <c r="J6" s="1" t="s">
        <v>127</v>
      </c>
      <c r="K6" s="1" t="s">
        <v>148</v>
      </c>
      <c r="L6">
        <v>-10</v>
      </c>
      <c r="M6" s="1" t="s">
        <v>129</v>
      </c>
      <c r="N6">
        <v>-7200</v>
      </c>
      <c r="O6" s="1" t="s">
        <v>130</v>
      </c>
      <c r="P6">
        <v>21.21</v>
      </c>
      <c r="Q6">
        <v>23.73</v>
      </c>
      <c r="R6">
        <v>720</v>
      </c>
      <c r="S6">
        <v>0</v>
      </c>
      <c r="T6">
        <v>0</v>
      </c>
      <c r="U6" s="5"/>
      <c r="V6" s="1" t="s">
        <v>131</v>
      </c>
      <c r="W6" s="6">
        <f>'Hist Prices'!F32</f>
        <v>-8639.9999999999945</v>
      </c>
      <c r="Z6" s="1" t="s">
        <v>132</v>
      </c>
      <c r="AA6" s="1" t="s">
        <v>132</v>
      </c>
      <c r="AB6" s="1" t="s">
        <v>133</v>
      </c>
      <c r="AC6" s="1" t="s">
        <v>134</v>
      </c>
      <c r="AD6" s="1" t="s">
        <v>135</v>
      </c>
      <c r="AE6" s="1" t="s">
        <v>136</v>
      </c>
      <c r="AF6" s="1" t="s">
        <v>137</v>
      </c>
      <c r="AG6" s="1" t="s">
        <v>137</v>
      </c>
      <c r="AH6" s="1" t="s">
        <v>137</v>
      </c>
      <c r="AI6" s="1" t="s">
        <v>137</v>
      </c>
      <c r="AJ6" s="1" t="s">
        <v>137</v>
      </c>
      <c r="AK6" s="3">
        <v>42309</v>
      </c>
      <c r="AL6" s="3">
        <v>42338</v>
      </c>
      <c r="AM6" s="1" t="s">
        <v>138</v>
      </c>
      <c r="AN6">
        <v>720</v>
      </c>
      <c r="AO6" s="1" t="s">
        <v>137</v>
      </c>
      <c r="AQ6" s="3"/>
      <c r="AR6" s="1" t="s">
        <v>137</v>
      </c>
      <c r="AS6" s="1" t="s">
        <v>137</v>
      </c>
      <c r="AT6" s="1" t="s">
        <v>139</v>
      </c>
      <c r="AU6" s="1" t="s">
        <v>140</v>
      </c>
      <c r="AV6">
        <v>0</v>
      </c>
      <c r="AW6">
        <v>0</v>
      </c>
      <c r="AX6" s="1" t="s">
        <v>134</v>
      </c>
      <c r="AY6">
        <v>0</v>
      </c>
      <c r="AZ6">
        <v>0</v>
      </c>
      <c r="BA6" s="1" t="s">
        <v>134</v>
      </c>
      <c r="BB6">
        <v>0</v>
      </c>
      <c r="BC6">
        <v>0</v>
      </c>
      <c r="BD6" s="1" t="s">
        <v>134</v>
      </c>
      <c r="BE6">
        <v>0</v>
      </c>
      <c r="BF6">
        <v>0</v>
      </c>
      <c r="BG6" s="1" t="s">
        <v>134</v>
      </c>
      <c r="BJ6" s="1" t="s">
        <v>141</v>
      </c>
      <c r="BK6" s="1" t="s">
        <v>137</v>
      </c>
      <c r="BL6" s="1" t="s">
        <v>142</v>
      </c>
      <c r="BO6" s="1" t="s">
        <v>137</v>
      </c>
      <c r="BP6" s="1" t="s">
        <v>137</v>
      </c>
      <c r="BQ6" s="1" t="s">
        <v>137</v>
      </c>
      <c r="BR6" s="1" t="s">
        <v>137</v>
      </c>
      <c r="BS6" s="1" t="s">
        <v>149</v>
      </c>
      <c r="BT6" s="1" t="s">
        <v>144</v>
      </c>
      <c r="BU6" s="1" t="s">
        <v>137</v>
      </c>
      <c r="BV6" s="1" t="s">
        <v>137</v>
      </c>
      <c r="BW6" s="1" t="s">
        <v>137</v>
      </c>
      <c r="BX6" s="1" t="s">
        <v>137</v>
      </c>
      <c r="BY6" s="1" t="s">
        <v>137</v>
      </c>
      <c r="BZ6" s="1" t="s">
        <v>145</v>
      </c>
      <c r="CA6">
        <v>0</v>
      </c>
      <c r="CB6">
        <v>0</v>
      </c>
      <c r="CC6">
        <v>0</v>
      </c>
      <c r="CD6" s="3"/>
      <c r="CE6" s="3"/>
      <c r="CF6" s="1" t="s">
        <v>137</v>
      </c>
      <c r="CG6" s="4"/>
      <c r="CI6" s="1" t="s">
        <v>137</v>
      </c>
      <c r="CL6" s="1" t="s">
        <v>137</v>
      </c>
      <c r="CO6" s="1" t="s">
        <v>137</v>
      </c>
      <c r="CR6" s="1" t="s">
        <v>137</v>
      </c>
      <c r="CS6" s="1" t="s">
        <v>137</v>
      </c>
      <c r="CT6" s="1" t="s">
        <v>137</v>
      </c>
      <c r="CU6" s="1" t="s">
        <v>137</v>
      </c>
      <c r="CV6" s="1" t="s">
        <v>137</v>
      </c>
      <c r="CW6" s="1" t="s">
        <v>137</v>
      </c>
      <c r="CX6" s="3"/>
      <c r="CY6" s="1" t="s">
        <v>137</v>
      </c>
      <c r="CZ6" s="1" t="s">
        <v>137</v>
      </c>
      <c r="DA6" s="1" t="s">
        <v>137</v>
      </c>
      <c r="DB6" s="1" t="s">
        <v>137</v>
      </c>
      <c r="DC6" s="1" t="s">
        <v>137</v>
      </c>
      <c r="DD6" s="1" t="s">
        <v>137</v>
      </c>
      <c r="DE6" s="1" t="s">
        <v>137</v>
      </c>
      <c r="DF6">
        <v>0</v>
      </c>
      <c r="DG6" s="1" t="s">
        <v>137</v>
      </c>
      <c r="DH6" s="1" t="s">
        <v>146</v>
      </c>
      <c r="DI6" s="1" t="s">
        <v>137</v>
      </c>
      <c r="DJ6" s="1" t="s">
        <v>137</v>
      </c>
      <c r="DK6" s="1" t="s">
        <v>137</v>
      </c>
      <c r="DL6" s="1" t="s">
        <v>147</v>
      </c>
      <c r="DM6" s="1" t="s">
        <v>130</v>
      </c>
      <c r="DN6" s="1" t="s">
        <v>137</v>
      </c>
      <c r="DO6" s="1" t="s">
        <v>137</v>
      </c>
      <c r="DP6" s="1" t="s">
        <v>137</v>
      </c>
      <c r="DQ6" s="1" t="s">
        <v>137</v>
      </c>
      <c r="DR6" s="1" t="s">
        <v>137</v>
      </c>
      <c r="DS6" s="1" t="s">
        <v>137</v>
      </c>
      <c r="DT6" s="1" t="s">
        <v>137</v>
      </c>
      <c r="DU6" s="1" t="s">
        <v>137</v>
      </c>
    </row>
    <row r="7" spans="2:125" x14ac:dyDescent="0.25">
      <c r="B7">
        <v>2797</v>
      </c>
      <c r="C7" s="3">
        <v>42292</v>
      </c>
      <c r="D7" s="4">
        <v>0</v>
      </c>
      <c r="E7" s="1" t="s">
        <v>122</v>
      </c>
      <c r="F7" s="1" t="s">
        <v>123</v>
      </c>
      <c r="G7" s="1" t="s">
        <v>124</v>
      </c>
      <c r="H7" s="1" t="s">
        <v>125</v>
      </c>
      <c r="I7" s="1" t="s">
        <v>126</v>
      </c>
      <c r="J7" s="1" t="s">
        <v>127</v>
      </c>
      <c r="K7" s="1" t="s">
        <v>128</v>
      </c>
      <c r="L7">
        <v>10</v>
      </c>
      <c r="M7" s="1" t="s">
        <v>129</v>
      </c>
      <c r="N7">
        <v>7200</v>
      </c>
      <c r="O7" s="1" t="s">
        <v>130</v>
      </c>
      <c r="P7">
        <v>24.24</v>
      </c>
      <c r="Q7">
        <v>23.73</v>
      </c>
      <c r="R7">
        <v>720</v>
      </c>
      <c r="S7">
        <v>0</v>
      </c>
      <c r="T7">
        <v>0</v>
      </c>
      <c r="U7" s="5"/>
      <c r="V7" s="1" t="s">
        <v>131</v>
      </c>
      <c r="W7" s="6">
        <f>'Hist Prices'!G32</f>
        <v>8639.9999999999945</v>
      </c>
      <c r="Z7" s="1" t="s">
        <v>132</v>
      </c>
      <c r="AA7" s="1" t="s">
        <v>132</v>
      </c>
      <c r="AB7" s="1" t="s">
        <v>133</v>
      </c>
      <c r="AC7" s="1" t="s">
        <v>134</v>
      </c>
      <c r="AD7" s="1" t="s">
        <v>135</v>
      </c>
      <c r="AE7" s="1" t="s">
        <v>136</v>
      </c>
      <c r="AF7" s="1" t="s">
        <v>137</v>
      </c>
      <c r="AG7" s="1" t="s">
        <v>137</v>
      </c>
      <c r="AH7" s="1" t="s">
        <v>137</v>
      </c>
      <c r="AI7" s="1" t="s">
        <v>137</v>
      </c>
      <c r="AJ7" s="1" t="s">
        <v>137</v>
      </c>
      <c r="AK7" s="3">
        <v>42309</v>
      </c>
      <c r="AL7" s="3">
        <v>42338</v>
      </c>
      <c r="AM7" s="1" t="s">
        <v>138</v>
      </c>
      <c r="AN7">
        <v>720</v>
      </c>
      <c r="AO7" s="1" t="s">
        <v>137</v>
      </c>
      <c r="AQ7" s="3"/>
      <c r="AR7" s="1" t="s">
        <v>137</v>
      </c>
      <c r="AS7" s="1" t="s">
        <v>137</v>
      </c>
      <c r="AT7" s="1" t="s">
        <v>139</v>
      </c>
      <c r="AU7" s="1" t="s">
        <v>140</v>
      </c>
      <c r="AV7">
        <v>0</v>
      </c>
      <c r="AW7">
        <v>0</v>
      </c>
      <c r="AX7" s="1" t="s">
        <v>134</v>
      </c>
      <c r="AY7">
        <v>0</v>
      </c>
      <c r="AZ7">
        <v>0</v>
      </c>
      <c r="BA7" s="1" t="s">
        <v>134</v>
      </c>
      <c r="BB7">
        <v>0</v>
      </c>
      <c r="BC7">
        <v>0</v>
      </c>
      <c r="BD7" s="1" t="s">
        <v>134</v>
      </c>
      <c r="BE7">
        <v>0</v>
      </c>
      <c r="BF7">
        <v>0</v>
      </c>
      <c r="BG7" s="1" t="s">
        <v>134</v>
      </c>
      <c r="BJ7" s="1" t="s">
        <v>141</v>
      </c>
      <c r="BK7" s="1" t="s">
        <v>137</v>
      </c>
      <c r="BL7" s="1" t="s">
        <v>142</v>
      </c>
      <c r="BO7" s="1" t="s">
        <v>137</v>
      </c>
      <c r="BP7" s="1" t="s">
        <v>137</v>
      </c>
      <c r="BQ7" s="1" t="s">
        <v>137</v>
      </c>
      <c r="BR7" s="1" t="s">
        <v>137</v>
      </c>
      <c r="BS7" s="1" t="s">
        <v>150</v>
      </c>
      <c r="BT7" s="1" t="s">
        <v>144</v>
      </c>
      <c r="BU7" s="1" t="s">
        <v>137</v>
      </c>
      <c r="BV7" s="1" t="s">
        <v>137</v>
      </c>
      <c r="BW7" s="1" t="s">
        <v>137</v>
      </c>
      <c r="BX7" s="1" t="s">
        <v>137</v>
      </c>
      <c r="BY7" s="1" t="s">
        <v>137</v>
      </c>
      <c r="BZ7" s="1" t="s">
        <v>145</v>
      </c>
      <c r="CA7">
        <v>0</v>
      </c>
      <c r="CB7">
        <v>0</v>
      </c>
      <c r="CC7">
        <v>0</v>
      </c>
      <c r="CD7" s="3"/>
      <c r="CE7" s="3"/>
      <c r="CF7" s="1" t="s">
        <v>137</v>
      </c>
      <c r="CG7" s="4"/>
      <c r="CI7" s="1" t="s">
        <v>137</v>
      </c>
      <c r="CL7" s="1" t="s">
        <v>137</v>
      </c>
      <c r="CO7" s="1" t="s">
        <v>137</v>
      </c>
      <c r="CR7" s="1" t="s">
        <v>137</v>
      </c>
      <c r="CS7" s="1" t="s">
        <v>137</v>
      </c>
      <c r="CT7" s="1" t="s">
        <v>137</v>
      </c>
      <c r="CU7" s="1" t="s">
        <v>137</v>
      </c>
      <c r="CV7" s="1" t="s">
        <v>137</v>
      </c>
      <c r="CW7" s="1" t="s">
        <v>137</v>
      </c>
      <c r="CX7" s="3"/>
      <c r="CY7" s="1" t="s">
        <v>137</v>
      </c>
      <c r="CZ7" s="1" t="s">
        <v>137</v>
      </c>
      <c r="DA7" s="1" t="s">
        <v>137</v>
      </c>
      <c r="DB7" s="1" t="s">
        <v>137</v>
      </c>
      <c r="DC7" s="1" t="s">
        <v>137</v>
      </c>
      <c r="DD7" s="1" t="s">
        <v>137</v>
      </c>
      <c r="DE7" s="1" t="s">
        <v>137</v>
      </c>
      <c r="DF7">
        <v>0</v>
      </c>
      <c r="DG7" s="1" t="s">
        <v>137</v>
      </c>
      <c r="DH7" s="1" t="s">
        <v>146</v>
      </c>
      <c r="DI7" s="1" t="s">
        <v>137</v>
      </c>
      <c r="DJ7" s="1" t="s">
        <v>137</v>
      </c>
      <c r="DK7" s="1" t="s">
        <v>137</v>
      </c>
      <c r="DL7" s="1" t="s">
        <v>147</v>
      </c>
      <c r="DM7" s="1" t="s">
        <v>130</v>
      </c>
      <c r="DN7" s="1" t="s">
        <v>137</v>
      </c>
      <c r="DO7" s="1" t="s">
        <v>137</v>
      </c>
      <c r="DP7" s="1" t="s">
        <v>137</v>
      </c>
      <c r="DQ7" s="1" t="s">
        <v>137</v>
      </c>
      <c r="DR7" s="1" t="s">
        <v>137</v>
      </c>
      <c r="DS7" s="1" t="s">
        <v>137</v>
      </c>
      <c r="DT7" s="1" t="s">
        <v>137</v>
      </c>
      <c r="DU7" s="1" t="s">
        <v>137</v>
      </c>
    </row>
    <row r="8" spans="2:125" x14ac:dyDescent="0.25">
      <c r="B8">
        <v>2809</v>
      </c>
      <c r="C8" s="3">
        <v>42254</v>
      </c>
      <c r="D8" s="4">
        <v>0</v>
      </c>
      <c r="E8" s="1" t="s">
        <v>122</v>
      </c>
      <c r="F8" s="1" t="s">
        <v>123</v>
      </c>
      <c r="G8" s="1" t="s">
        <v>124</v>
      </c>
      <c r="H8" s="1" t="s">
        <v>151</v>
      </c>
      <c r="I8" s="1" t="s">
        <v>126</v>
      </c>
      <c r="J8" s="1" t="s">
        <v>127</v>
      </c>
      <c r="K8" s="1" t="s">
        <v>128</v>
      </c>
      <c r="L8">
        <v>10</v>
      </c>
      <c r="M8" s="1" t="s">
        <v>129</v>
      </c>
      <c r="N8">
        <v>22090</v>
      </c>
      <c r="O8" s="1" t="s">
        <v>130</v>
      </c>
      <c r="P8">
        <v>20.21</v>
      </c>
      <c r="Q8">
        <v>24.077033833281501</v>
      </c>
      <c r="R8">
        <v>1849</v>
      </c>
      <c r="S8">
        <v>48573.855577375798</v>
      </c>
      <c r="T8">
        <v>48573.855577375798</v>
      </c>
      <c r="U8" s="5" t="s">
        <v>186</v>
      </c>
      <c r="V8" s="1" t="s">
        <v>131</v>
      </c>
      <c r="W8" s="8"/>
      <c r="Z8" s="1" t="s">
        <v>132</v>
      </c>
      <c r="AA8" s="1" t="s">
        <v>132</v>
      </c>
      <c r="AB8" s="1" t="s">
        <v>133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137</v>
      </c>
      <c r="AH8" s="1" t="s">
        <v>137</v>
      </c>
      <c r="AI8" s="1" t="s">
        <v>137</v>
      </c>
      <c r="AJ8" s="1" t="s">
        <v>137</v>
      </c>
      <c r="AK8" s="3">
        <v>42278</v>
      </c>
      <c r="AL8" s="3">
        <v>42369</v>
      </c>
      <c r="AM8" s="1" t="s">
        <v>138</v>
      </c>
      <c r="AN8">
        <v>2209</v>
      </c>
      <c r="AO8" s="1" t="s">
        <v>137</v>
      </c>
      <c r="AQ8" s="3"/>
      <c r="AR8" s="1" t="s">
        <v>137</v>
      </c>
      <c r="AS8" s="1" t="s">
        <v>137</v>
      </c>
      <c r="AT8" s="1" t="s">
        <v>139</v>
      </c>
      <c r="AU8" s="1" t="s">
        <v>140</v>
      </c>
      <c r="AV8">
        <v>0</v>
      </c>
      <c r="AW8">
        <v>0</v>
      </c>
      <c r="AX8" s="1" t="s">
        <v>134</v>
      </c>
      <c r="AY8">
        <v>0</v>
      </c>
      <c r="AZ8">
        <v>0</v>
      </c>
      <c r="BA8" s="1" t="s">
        <v>134</v>
      </c>
      <c r="BB8">
        <v>0</v>
      </c>
      <c r="BC8">
        <v>0</v>
      </c>
      <c r="BD8" s="1" t="s">
        <v>134</v>
      </c>
      <c r="BE8">
        <v>0</v>
      </c>
      <c r="BF8">
        <v>0</v>
      </c>
      <c r="BG8" s="1" t="s">
        <v>134</v>
      </c>
      <c r="BJ8" s="1" t="s">
        <v>141</v>
      </c>
      <c r="BK8" s="1" t="s">
        <v>137</v>
      </c>
      <c r="BL8" s="1" t="s">
        <v>142</v>
      </c>
      <c r="BO8" s="1" t="s">
        <v>137</v>
      </c>
      <c r="BP8" s="1" t="s">
        <v>137</v>
      </c>
      <c r="BQ8" s="1" t="s">
        <v>137</v>
      </c>
      <c r="BR8" s="1" t="s">
        <v>137</v>
      </c>
      <c r="BS8" s="1" t="s">
        <v>152</v>
      </c>
      <c r="BT8" s="1" t="s">
        <v>144</v>
      </c>
      <c r="BU8" s="1" t="s">
        <v>137</v>
      </c>
      <c r="BV8" s="1" t="s">
        <v>137</v>
      </c>
      <c r="BW8" s="1" t="s">
        <v>137</v>
      </c>
      <c r="BX8" s="1" t="s">
        <v>137</v>
      </c>
      <c r="BY8" s="1" t="s">
        <v>137</v>
      </c>
      <c r="BZ8" s="1" t="s">
        <v>145</v>
      </c>
      <c r="CA8">
        <v>0</v>
      </c>
      <c r="CB8">
        <v>0</v>
      </c>
      <c r="CC8">
        <v>0</v>
      </c>
      <c r="CD8" s="3"/>
      <c r="CE8" s="3"/>
      <c r="CF8" s="1" t="s">
        <v>137</v>
      </c>
      <c r="CG8" s="4"/>
      <c r="CI8" s="1" t="s">
        <v>137</v>
      </c>
      <c r="CL8" s="1" t="s">
        <v>137</v>
      </c>
      <c r="CO8" s="1" t="s">
        <v>137</v>
      </c>
      <c r="CR8" s="1" t="s">
        <v>137</v>
      </c>
      <c r="CS8" s="1" t="s">
        <v>137</v>
      </c>
      <c r="CT8" s="1" t="s">
        <v>137</v>
      </c>
      <c r="CU8" s="1" t="s">
        <v>137</v>
      </c>
      <c r="CV8" s="1" t="s">
        <v>137</v>
      </c>
      <c r="CW8" s="1" t="s">
        <v>137</v>
      </c>
      <c r="CX8" s="3"/>
      <c r="CY8" s="1" t="s">
        <v>137</v>
      </c>
      <c r="CZ8" s="1" t="s">
        <v>137</v>
      </c>
      <c r="DA8" s="1" t="s">
        <v>137</v>
      </c>
      <c r="DB8" s="1" t="s">
        <v>137</v>
      </c>
      <c r="DC8" s="1" t="s">
        <v>137</v>
      </c>
      <c r="DD8" s="1" t="s">
        <v>137</v>
      </c>
      <c r="DE8" s="1" t="s">
        <v>137</v>
      </c>
      <c r="DF8">
        <v>0</v>
      </c>
      <c r="DG8" s="1" t="s">
        <v>137</v>
      </c>
      <c r="DH8" s="1" t="s">
        <v>146</v>
      </c>
      <c r="DI8" s="1" t="s">
        <v>137</v>
      </c>
      <c r="DJ8" s="1" t="s">
        <v>137</v>
      </c>
      <c r="DK8" s="1" t="s">
        <v>137</v>
      </c>
      <c r="DL8" s="1" t="s">
        <v>147</v>
      </c>
      <c r="DM8" s="1" t="s">
        <v>130</v>
      </c>
      <c r="DN8" s="1" t="s">
        <v>137</v>
      </c>
      <c r="DO8" s="1" t="s">
        <v>137</v>
      </c>
      <c r="DP8" s="1" t="s">
        <v>137</v>
      </c>
      <c r="DQ8" s="1" t="s">
        <v>137</v>
      </c>
      <c r="DR8" s="1" t="s">
        <v>137</v>
      </c>
      <c r="DS8" s="1" t="s">
        <v>137</v>
      </c>
      <c r="DT8" s="1" t="s">
        <v>137</v>
      </c>
      <c r="DU8" s="1" t="s">
        <v>137</v>
      </c>
    </row>
    <row r="9" spans="2:125" x14ac:dyDescent="0.25">
      <c r="B9">
        <v>2811</v>
      </c>
      <c r="C9" s="3">
        <v>42264</v>
      </c>
      <c r="D9" s="4">
        <v>0</v>
      </c>
      <c r="E9" s="1" t="s">
        <v>122</v>
      </c>
      <c r="F9" s="1" t="s">
        <v>123</v>
      </c>
      <c r="G9" s="1" t="s">
        <v>124</v>
      </c>
      <c r="H9" s="1" t="s">
        <v>151</v>
      </c>
      <c r="I9" s="1" t="s">
        <v>126</v>
      </c>
      <c r="J9" s="1" t="s">
        <v>127</v>
      </c>
      <c r="K9" s="1" t="s">
        <v>148</v>
      </c>
      <c r="L9">
        <v>-10</v>
      </c>
      <c r="M9" s="1" t="s">
        <v>129</v>
      </c>
      <c r="N9">
        <v>-22090</v>
      </c>
      <c r="O9" s="1" t="s">
        <v>130</v>
      </c>
      <c r="P9">
        <v>21.21</v>
      </c>
      <c r="Q9">
        <v>24.077033833281501</v>
      </c>
      <c r="R9">
        <v>1849</v>
      </c>
      <c r="S9">
        <v>-48573.855577375798</v>
      </c>
      <c r="T9">
        <v>-48573.855577375798</v>
      </c>
      <c r="U9" s="5" t="s">
        <v>186</v>
      </c>
      <c r="V9" s="1" t="s">
        <v>131</v>
      </c>
      <c r="W9" s="8"/>
      <c r="Z9" s="1" t="s">
        <v>132</v>
      </c>
      <c r="AA9" s="1" t="s">
        <v>132</v>
      </c>
      <c r="AB9" s="1" t="s">
        <v>133</v>
      </c>
      <c r="AC9" s="1" t="s">
        <v>134</v>
      </c>
      <c r="AD9" s="1" t="s">
        <v>135</v>
      </c>
      <c r="AE9" s="1" t="s">
        <v>136</v>
      </c>
      <c r="AF9" s="1" t="s">
        <v>137</v>
      </c>
      <c r="AG9" s="1" t="s">
        <v>137</v>
      </c>
      <c r="AH9" s="1" t="s">
        <v>137</v>
      </c>
      <c r="AI9" s="1" t="s">
        <v>137</v>
      </c>
      <c r="AJ9" s="1" t="s">
        <v>137</v>
      </c>
      <c r="AK9" s="3">
        <v>42278</v>
      </c>
      <c r="AL9" s="3">
        <v>42369</v>
      </c>
      <c r="AM9" s="1" t="s">
        <v>138</v>
      </c>
      <c r="AN9">
        <v>2209</v>
      </c>
      <c r="AO9" s="1" t="s">
        <v>137</v>
      </c>
      <c r="AQ9" s="3"/>
      <c r="AR9" s="1" t="s">
        <v>137</v>
      </c>
      <c r="AS9" s="1" t="s">
        <v>137</v>
      </c>
      <c r="AT9" s="1" t="s">
        <v>139</v>
      </c>
      <c r="AU9" s="1" t="s">
        <v>140</v>
      </c>
      <c r="AV9">
        <v>0</v>
      </c>
      <c r="AW9">
        <v>0</v>
      </c>
      <c r="AX9" s="1" t="s">
        <v>134</v>
      </c>
      <c r="AY9">
        <v>0</v>
      </c>
      <c r="AZ9">
        <v>0</v>
      </c>
      <c r="BA9" s="1" t="s">
        <v>134</v>
      </c>
      <c r="BB9">
        <v>0</v>
      </c>
      <c r="BC9">
        <v>0</v>
      </c>
      <c r="BD9" s="1" t="s">
        <v>134</v>
      </c>
      <c r="BE9">
        <v>0</v>
      </c>
      <c r="BF9">
        <v>0</v>
      </c>
      <c r="BG9" s="1" t="s">
        <v>134</v>
      </c>
      <c r="BJ9" s="1" t="s">
        <v>141</v>
      </c>
      <c r="BK9" s="1" t="s">
        <v>137</v>
      </c>
      <c r="BL9" s="1" t="s">
        <v>142</v>
      </c>
      <c r="BO9" s="1" t="s">
        <v>137</v>
      </c>
      <c r="BP9" s="1" t="s">
        <v>137</v>
      </c>
      <c r="BQ9" s="1" t="s">
        <v>137</v>
      </c>
      <c r="BR9" s="1" t="s">
        <v>137</v>
      </c>
      <c r="BS9" s="1" t="s">
        <v>153</v>
      </c>
      <c r="BT9" s="1" t="s">
        <v>144</v>
      </c>
      <c r="BU9" s="1" t="s">
        <v>137</v>
      </c>
      <c r="BV9" s="1" t="s">
        <v>137</v>
      </c>
      <c r="BW9" s="1" t="s">
        <v>137</v>
      </c>
      <c r="BX9" s="1" t="s">
        <v>137</v>
      </c>
      <c r="BY9" s="1" t="s">
        <v>137</v>
      </c>
      <c r="BZ9" s="1" t="s">
        <v>145</v>
      </c>
      <c r="CA9">
        <v>0</v>
      </c>
      <c r="CB9">
        <v>0</v>
      </c>
      <c r="CC9">
        <v>0</v>
      </c>
      <c r="CD9" s="3"/>
      <c r="CE9" s="3"/>
      <c r="CF9" s="1" t="s">
        <v>137</v>
      </c>
      <c r="CG9" s="4"/>
      <c r="CI9" s="1" t="s">
        <v>137</v>
      </c>
      <c r="CL9" s="1" t="s">
        <v>137</v>
      </c>
      <c r="CO9" s="1" t="s">
        <v>137</v>
      </c>
      <c r="CR9" s="1" t="s">
        <v>137</v>
      </c>
      <c r="CS9" s="1" t="s">
        <v>137</v>
      </c>
      <c r="CT9" s="1" t="s">
        <v>137</v>
      </c>
      <c r="CU9" s="1" t="s">
        <v>137</v>
      </c>
      <c r="CV9" s="1" t="s">
        <v>137</v>
      </c>
      <c r="CW9" s="1" t="s">
        <v>137</v>
      </c>
      <c r="CX9" s="3"/>
      <c r="CY9" s="1" t="s">
        <v>137</v>
      </c>
      <c r="CZ9" s="1" t="s">
        <v>137</v>
      </c>
      <c r="DA9" s="1" t="s">
        <v>137</v>
      </c>
      <c r="DB9" s="1" t="s">
        <v>137</v>
      </c>
      <c r="DC9" s="1" t="s">
        <v>137</v>
      </c>
      <c r="DD9" s="1" t="s">
        <v>137</v>
      </c>
      <c r="DE9" s="1" t="s">
        <v>137</v>
      </c>
      <c r="DF9">
        <v>0</v>
      </c>
      <c r="DG9" s="1" t="s">
        <v>137</v>
      </c>
      <c r="DH9" s="1" t="s">
        <v>146</v>
      </c>
      <c r="DI9" s="1" t="s">
        <v>137</v>
      </c>
      <c r="DJ9" s="1" t="s">
        <v>137</v>
      </c>
      <c r="DK9" s="1" t="s">
        <v>137</v>
      </c>
      <c r="DL9" s="1" t="s">
        <v>147</v>
      </c>
      <c r="DM9" s="1" t="s">
        <v>130</v>
      </c>
      <c r="DN9" s="1" t="s">
        <v>137</v>
      </c>
      <c r="DO9" s="1" t="s">
        <v>137</v>
      </c>
      <c r="DP9" s="1" t="s">
        <v>137</v>
      </c>
      <c r="DQ9" s="1" t="s">
        <v>137</v>
      </c>
      <c r="DR9" s="1" t="s">
        <v>137</v>
      </c>
      <c r="DS9" s="1" t="s">
        <v>137</v>
      </c>
      <c r="DT9" s="1" t="s">
        <v>137</v>
      </c>
      <c r="DU9" s="1" t="s">
        <v>137</v>
      </c>
    </row>
    <row r="10" spans="2:125" x14ac:dyDescent="0.25">
      <c r="B10">
        <v>2813</v>
      </c>
      <c r="C10" s="3">
        <v>42277</v>
      </c>
      <c r="D10" s="4">
        <v>0</v>
      </c>
      <c r="E10" s="1" t="s">
        <v>122</v>
      </c>
      <c r="F10" s="1" t="s">
        <v>123</v>
      </c>
      <c r="G10" s="1" t="s">
        <v>124</v>
      </c>
      <c r="H10" s="1" t="s">
        <v>151</v>
      </c>
      <c r="I10" s="1" t="s">
        <v>126</v>
      </c>
      <c r="J10" s="1" t="s">
        <v>127</v>
      </c>
      <c r="K10" s="1" t="s">
        <v>128</v>
      </c>
      <c r="L10">
        <v>10</v>
      </c>
      <c r="M10" s="1" t="s">
        <v>129</v>
      </c>
      <c r="N10">
        <v>22090</v>
      </c>
      <c r="O10" s="1" t="s">
        <v>130</v>
      </c>
      <c r="P10">
        <v>24.24</v>
      </c>
      <c r="Q10">
        <v>24.077033833281501</v>
      </c>
      <c r="R10">
        <v>1849</v>
      </c>
      <c r="S10">
        <v>48573.855577375798</v>
      </c>
      <c r="T10">
        <v>48573.855577375798</v>
      </c>
      <c r="U10" s="5" t="s">
        <v>186</v>
      </c>
      <c r="V10" s="1" t="s">
        <v>131</v>
      </c>
      <c r="W10" s="8"/>
      <c r="Z10" s="1" t="s">
        <v>132</v>
      </c>
      <c r="AA10" s="1" t="s">
        <v>132</v>
      </c>
      <c r="AB10" s="1" t="s">
        <v>133</v>
      </c>
      <c r="AC10" s="1" t="s">
        <v>134</v>
      </c>
      <c r="AD10" s="1" t="s">
        <v>135</v>
      </c>
      <c r="AE10" s="1" t="s">
        <v>136</v>
      </c>
      <c r="AF10" s="1" t="s">
        <v>137</v>
      </c>
      <c r="AG10" s="1" t="s">
        <v>137</v>
      </c>
      <c r="AH10" s="1" t="s">
        <v>137</v>
      </c>
      <c r="AI10" s="1" t="s">
        <v>137</v>
      </c>
      <c r="AJ10" s="1" t="s">
        <v>137</v>
      </c>
      <c r="AK10" s="3">
        <v>42278</v>
      </c>
      <c r="AL10" s="3">
        <v>42369</v>
      </c>
      <c r="AM10" s="1" t="s">
        <v>138</v>
      </c>
      <c r="AN10">
        <v>2209</v>
      </c>
      <c r="AO10" s="1" t="s">
        <v>137</v>
      </c>
      <c r="AQ10" s="3"/>
      <c r="AR10" s="1" t="s">
        <v>137</v>
      </c>
      <c r="AS10" s="1" t="s">
        <v>137</v>
      </c>
      <c r="AT10" s="1" t="s">
        <v>139</v>
      </c>
      <c r="AU10" s="1" t="s">
        <v>140</v>
      </c>
      <c r="AV10">
        <v>0</v>
      </c>
      <c r="AW10">
        <v>0</v>
      </c>
      <c r="AX10" s="1" t="s">
        <v>134</v>
      </c>
      <c r="AY10">
        <v>0</v>
      </c>
      <c r="AZ10">
        <v>0</v>
      </c>
      <c r="BA10" s="1" t="s">
        <v>134</v>
      </c>
      <c r="BB10">
        <v>0</v>
      </c>
      <c r="BC10">
        <v>0</v>
      </c>
      <c r="BD10" s="1" t="s">
        <v>134</v>
      </c>
      <c r="BE10">
        <v>0</v>
      </c>
      <c r="BF10">
        <v>0</v>
      </c>
      <c r="BG10" s="1" t="s">
        <v>134</v>
      </c>
      <c r="BJ10" s="1" t="s">
        <v>141</v>
      </c>
      <c r="BK10" s="1" t="s">
        <v>137</v>
      </c>
      <c r="BL10" s="1" t="s">
        <v>142</v>
      </c>
      <c r="BO10" s="1" t="s">
        <v>137</v>
      </c>
      <c r="BP10" s="1" t="s">
        <v>137</v>
      </c>
      <c r="BQ10" s="1" t="s">
        <v>137</v>
      </c>
      <c r="BR10" s="1" t="s">
        <v>137</v>
      </c>
      <c r="BS10" s="1" t="s">
        <v>154</v>
      </c>
      <c r="BT10" s="1" t="s">
        <v>144</v>
      </c>
      <c r="BU10" s="1" t="s">
        <v>137</v>
      </c>
      <c r="BV10" s="1" t="s">
        <v>137</v>
      </c>
      <c r="BW10" s="1" t="s">
        <v>137</v>
      </c>
      <c r="BX10" s="1" t="s">
        <v>137</v>
      </c>
      <c r="BY10" s="1" t="s">
        <v>137</v>
      </c>
      <c r="BZ10" s="1" t="s">
        <v>145</v>
      </c>
      <c r="CA10">
        <v>0</v>
      </c>
      <c r="CB10">
        <v>0</v>
      </c>
      <c r="CC10">
        <v>0</v>
      </c>
      <c r="CD10" s="3"/>
      <c r="CE10" s="3"/>
      <c r="CF10" s="1" t="s">
        <v>137</v>
      </c>
      <c r="CG10" s="4"/>
      <c r="CI10" s="1" t="s">
        <v>137</v>
      </c>
      <c r="CL10" s="1" t="s">
        <v>137</v>
      </c>
      <c r="CO10" s="1" t="s">
        <v>137</v>
      </c>
      <c r="CR10" s="1" t="s">
        <v>137</v>
      </c>
      <c r="CS10" s="1" t="s">
        <v>137</v>
      </c>
      <c r="CT10" s="1" t="s">
        <v>137</v>
      </c>
      <c r="CU10" s="1" t="s">
        <v>137</v>
      </c>
      <c r="CV10" s="1" t="s">
        <v>137</v>
      </c>
      <c r="CW10" s="1" t="s">
        <v>137</v>
      </c>
      <c r="CX10" s="3"/>
      <c r="CY10" s="1" t="s">
        <v>137</v>
      </c>
      <c r="CZ10" s="1" t="s">
        <v>137</v>
      </c>
      <c r="DA10" s="1" t="s">
        <v>137</v>
      </c>
      <c r="DB10" s="1" t="s">
        <v>137</v>
      </c>
      <c r="DC10" s="1" t="s">
        <v>137</v>
      </c>
      <c r="DD10" s="1" t="s">
        <v>137</v>
      </c>
      <c r="DE10" s="1" t="s">
        <v>137</v>
      </c>
      <c r="DF10">
        <v>0</v>
      </c>
      <c r="DG10" s="1" t="s">
        <v>137</v>
      </c>
      <c r="DH10" s="1" t="s">
        <v>146</v>
      </c>
      <c r="DI10" s="1" t="s">
        <v>137</v>
      </c>
      <c r="DJ10" s="1" t="s">
        <v>137</v>
      </c>
      <c r="DK10" s="1" t="s">
        <v>137</v>
      </c>
      <c r="DL10" s="1" t="s">
        <v>147</v>
      </c>
      <c r="DM10" s="1" t="s">
        <v>130</v>
      </c>
      <c r="DN10" s="1" t="s">
        <v>137</v>
      </c>
      <c r="DO10" s="1" t="s">
        <v>137</v>
      </c>
      <c r="DP10" s="1" t="s">
        <v>137</v>
      </c>
      <c r="DQ10" s="1" t="s">
        <v>137</v>
      </c>
      <c r="DR10" s="1" t="s">
        <v>137</v>
      </c>
      <c r="DS10" s="1" t="s">
        <v>137</v>
      </c>
      <c r="DT10" s="1" t="s">
        <v>137</v>
      </c>
      <c r="DU10" s="1" t="s">
        <v>137</v>
      </c>
    </row>
    <row r="11" spans="2:125" x14ac:dyDescent="0.25">
      <c r="B11">
        <v>2825</v>
      </c>
      <c r="C11" s="3">
        <v>42254</v>
      </c>
      <c r="D11" s="4">
        <v>0</v>
      </c>
      <c r="E11" s="1" t="s">
        <v>122</v>
      </c>
      <c r="F11" s="1" t="s">
        <v>123</v>
      </c>
      <c r="G11" s="1" t="s">
        <v>124</v>
      </c>
      <c r="H11" s="1" t="s">
        <v>155</v>
      </c>
      <c r="I11" s="1" t="s">
        <v>126</v>
      </c>
      <c r="J11" s="1" t="s">
        <v>127</v>
      </c>
      <c r="K11" s="1" t="s">
        <v>128</v>
      </c>
      <c r="L11">
        <v>10</v>
      </c>
      <c r="M11" s="1" t="s">
        <v>129</v>
      </c>
      <c r="N11">
        <v>21830</v>
      </c>
      <c r="O11" s="1" t="s">
        <v>130</v>
      </c>
      <c r="P11">
        <v>20.21</v>
      </c>
      <c r="Q11">
        <v>25.55</v>
      </c>
      <c r="R11">
        <v>2183</v>
      </c>
      <c r="S11">
        <v>0</v>
      </c>
      <c r="T11">
        <v>0</v>
      </c>
      <c r="U11" s="5"/>
      <c r="V11" s="1" t="s">
        <v>131</v>
      </c>
      <c r="W11" s="8"/>
      <c r="Z11" s="1" t="s">
        <v>132</v>
      </c>
      <c r="AA11" s="1" t="s">
        <v>132</v>
      </c>
      <c r="AB11" s="1" t="s">
        <v>133</v>
      </c>
      <c r="AC11" s="1" t="s">
        <v>134</v>
      </c>
      <c r="AD11" s="1" t="s">
        <v>135</v>
      </c>
      <c r="AE11" s="1" t="s">
        <v>136</v>
      </c>
      <c r="AF11" s="1" t="s">
        <v>137</v>
      </c>
      <c r="AG11" s="1" t="s">
        <v>137</v>
      </c>
      <c r="AH11" s="1" t="s">
        <v>137</v>
      </c>
      <c r="AI11" s="1" t="s">
        <v>137</v>
      </c>
      <c r="AJ11" s="1" t="s">
        <v>137</v>
      </c>
      <c r="AK11" s="3">
        <v>42370</v>
      </c>
      <c r="AL11" s="3">
        <v>42460</v>
      </c>
      <c r="AM11" s="1" t="s">
        <v>138</v>
      </c>
      <c r="AN11">
        <v>2183</v>
      </c>
      <c r="AO11" s="1" t="s">
        <v>137</v>
      </c>
      <c r="AQ11" s="3"/>
      <c r="AR11" s="1" t="s">
        <v>137</v>
      </c>
      <c r="AS11" s="1" t="s">
        <v>137</v>
      </c>
      <c r="AT11" s="1" t="s">
        <v>139</v>
      </c>
      <c r="AU11" s="1" t="s">
        <v>140</v>
      </c>
      <c r="AV11">
        <v>0</v>
      </c>
      <c r="AW11">
        <v>0</v>
      </c>
      <c r="AX11" s="1" t="s">
        <v>134</v>
      </c>
      <c r="AY11">
        <v>0</v>
      </c>
      <c r="AZ11">
        <v>0</v>
      </c>
      <c r="BA11" s="1" t="s">
        <v>134</v>
      </c>
      <c r="BB11">
        <v>0</v>
      </c>
      <c r="BC11">
        <v>0</v>
      </c>
      <c r="BD11" s="1" t="s">
        <v>134</v>
      </c>
      <c r="BE11">
        <v>0</v>
      </c>
      <c r="BF11">
        <v>0</v>
      </c>
      <c r="BG11" s="1" t="s">
        <v>134</v>
      </c>
      <c r="BJ11" s="1" t="s">
        <v>141</v>
      </c>
      <c r="BK11" s="1" t="s">
        <v>137</v>
      </c>
      <c r="BL11" s="1" t="s">
        <v>142</v>
      </c>
      <c r="BO11" s="1" t="s">
        <v>137</v>
      </c>
      <c r="BP11" s="1" t="s">
        <v>137</v>
      </c>
      <c r="BQ11" s="1" t="s">
        <v>137</v>
      </c>
      <c r="BR11" s="1" t="s">
        <v>137</v>
      </c>
      <c r="BS11" s="1" t="s">
        <v>156</v>
      </c>
      <c r="BT11" s="1" t="s">
        <v>144</v>
      </c>
      <c r="BU11" s="1" t="s">
        <v>137</v>
      </c>
      <c r="BV11" s="1" t="s">
        <v>137</v>
      </c>
      <c r="BW11" s="1" t="s">
        <v>137</v>
      </c>
      <c r="BX11" s="1" t="s">
        <v>137</v>
      </c>
      <c r="BY11" s="1" t="s">
        <v>137</v>
      </c>
      <c r="BZ11" s="1" t="s">
        <v>145</v>
      </c>
      <c r="CA11">
        <v>0</v>
      </c>
      <c r="CB11">
        <v>0</v>
      </c>
      <c r="CC11">
        <v>0</v>
      </c>
      <c r="CD11" s="3"/>
      <c r="CE11" s="3"/>
      <c r="CF11" s="1" t="s">
        <v>137</v>
      </c>
      <c r="CG11" s="4"/>
      <c r="CI11" s="1" t="s">
        <v>137</v>
      </c>
      <c r="CL11" s="1" t="s">
        <v>137</v>
      </c>
      <c r="CO11" s="1" t="s">
        <v>137</v>
      </c>
      <c r="CR11" s="1" t="s">
        <v>137</v>
      </c>
      <c r="CS11" s="1" t="s">
        <v>137</v>
      </c>
      <c r="CT11" s="1" t="s">
        <v>137</v>
      </c>
      <c r="CU11" s="1" t="s">
        <v>137</v>
      </c>
      <c r="CV11" s="1" t="s">
        <v>137</v>
      </c>
      <c r="CW11" s="1" t="s">
        <v>137</v>
      </c>
      <c r="CX11" s="3"/>
      <c r="CY11" s="1" t="s">
        <v>137</v>
      </c>
      <c r="CZ11" s="1" t="s">
        <v>137</v>
      </c>
      <c r="DA11" s="1" t="s">
        <v>137</v>
      </c>
      <c r="DB11" s="1" t="s">
        <v>137</v>
      </c>
      <c r="DC11" s="1" t="s">
        <v>137</v>
      </c>
      <c r="DD11" s="1" t="s">
        <v>137</v>
      </c>
      <c r="DE11" s="1" t="s">
        <v>137</v>
      </c>
      <c r="DF11">
        <v>0</v>
      </c>
      <c r="DG11" s="1" t="s">
        <v>137</v>
      </c>
      <c r="DH11" s="1" t="s">
        <v>146</v>
      </c>
      <c r="DI11" s="1" t="s">
        <v>137</v>
      </c>
      <c r="DJ11" s="1" t="s">
        <v>137</v>
      </c>
      <c r="DK11" s="1" t="s">
        <v>137</v>
      </c>
      <c r="DL11" s="1" t="s">
        <v>147</v>
      </c>
      <c r="DM11" s="1" t="s">
        <v>130</v>
      </c>
      <c r="DN11" s="1" t="s">
        <v>137</v>
      </c>
      <c r="DO11" s="1" t="s">
        <v>137</v>
      </c>
      <c r="DP11" s="1" t="s">
        <v>137</v>
      </c>
      <c r="DQ11" s="1" t="s">
        <v>137</v>
      </c>
      <c r="DR11" s="1" t="s">
        <v>137</v>
      </c>
      <c r="DS11" s="1" t="s">
        <v>137</v>
      </c>
      <c r="DT11" s="1" t="s">
        <v>137</v>
      </c>
      <c r="DU11" s="1" t="s">
        <v>137</v>
      </c>
    </row>
    <row r="12" spans="2:125" x14ac:dyDescent="0.25">
      <c r="B12">
        <v>2827</v>
      </c>
      <c r="C12" s="3">
        <v>42264</v>
      </c>
      <c r="D12" s="4">
        <v>0</v>
      </c>
      <c r="E12" s="1" t="s">
        <v>122</v>
      </c>
      <c r="F12" s="1" t="s">
        <v>123</v>
      </c>
      <c r="G12" s="1" t="s">
        <v>124</v>
      </c>
      <c r="H12" s="1" t="s">
        <v>155</v>
      </c>
      <c r="I12" s="1" t="s">
        <v>126</v>
      </c>
      <c r="J12" s="1" t="s">
        <v>127</v>
      </c>
      <c r="K12" s="1" t="s">
        <v>148</v>
      </c>
      <c r="L12">
        <v>-10</v>
      </c>
      <c r="M12" s="1" t="s">
        <v>129</v>
      </c>
      <c r="N12">
        <v>-21830</v>
      </c>
      <c r="O12" s="1" t="s">
        <v>130</v>
      </c>
      <c r="P12">
        <v>21.21</v>
      </c>
      <c r="Q12">
        <v>25.55</v>
      </c>
      <c r="R12">
        <v>2183</v>
      </c>
      <c r="S12">
        <v>0</v>
      </c>
      <c r="T12">
        <v>0</v>
      </c>
      <c r="U12" s="5"/>
      <c r="V12" s="1" t="s">
        <v>131</v>
      </c>
      <c r="W12" s="8"/>
      <c r="Z12" s="1" t="s">
        <v>132</v>
      </c>
      <c r="AA12" s="1" t="s">
        <v>132</v>
      </c>
      <c r="AB12" s="1" t="s">
        <v>133</v>
      </c>
      <c r="AC12" s="1" t="s">
        <v>134</v>
      </c>
      <c r="AD12" s="1" t="s">
        <v>135</v>
      </c>
      <c r="AE12" s="1" t="s">
        <v>136</v>
      </c>
      <c r="AF12" s="1" t="s">
        <v>137</v>
      </c>
      <c r="AG12" s="1" t="s">
        <v>137</v>
      </c>
      <c r="AH12" s="1" t="s">
        <v>137</v>
      </c>
      <c r="AI12" s="1" t="s">
        <v>137</v>
      </c>
      <c r="AJ12" s="1" t="s">
        <v>137</v>
      </c>
      <c r="AK12" s="3">
        <v>42370</v>
      </c>
      <c r="AL12" s="3">
        <v>42460</v>
      </c>
      <c r="AM12" s="1" t="s">
        <v>138</v>
      </c>
      <c r="AN12">
        <v>2183</v>
      </c>
      <c r="AO12" s="1" t="s">
        <v>137</v>
      </c>
      <c r="AQ12" s="3"/>
      <c r="AR12" s="1" t="s">
        <v>137</v>
      </c>
      <c r="AS12" s="1" t="s">
        <v>137</v>
      </c>
      <c r="AT12" s="1" t="s">
        <v>139</v>
      </c>
      <c r="AU12" s="1" t="s">
        <v>140</v>
      </c>
      <c r="AV12">
        <v>0</v>
      </c>
      <c r="AW12">
        <v>0</v>
      </c>
      <c r="AX12" s="1" t="s">
        <v>134</v>
      </c>
      <c r="AY12">
        <v>0</v>
      </c>
      <c r="AZ12">
        <v>0</v>
      </c>
      <c r="BA12" s="1" t="s">
        <v>134</v>
      </c>
      <c r="BB12">
        <v>0</v>
      </c>
      <c r="BC12">
        <v>0</v>
      </c>
      <c r="BD12" s="1" t="s">
        <v>134</v>
      </c>
      <c r="BE12">
        <v>0</v>
      </c>
      <c r="BF12">
        <v>0</v>
      </c>
      <c r="BG12" s="1" t="s">
        <v>134</v>
      </c>
      <c r="BJ12" s="1" t="s">
        <v>141</v>
      </c>
      <c r="BK12" s="1" t="s">
        <v>137</v>
      </c>
      <c r="BL12" s="1" t="s">
        <v>142</v>
      </c>
      <c r="BO12" s="1" t="s">
        <v>137</v>
      </c>
      <c r="BP12" s="1" t="s">
        <v>137</v>
      </c>
      <c r="BQ12" s="1" t="s">
        <v>137</v>
      </c>
      <c r="BR12" s="1" t="s">
        <v>137</v>
      </c>
      <c r="BS12" s="1" t="s">
        <v>157</v>
      </c>
      <c r="BT12" s="1" t="s">
        <v>144</v>
      </c>
      <c r="BU12" s="1" t="s">
        <v>137</v>
      </c>
      <c r="BV12" s="1" t="s">
        <v>137</v>
      </c>
      <c r="BW12" s="1" t="s">
        <v>137</v>
      </c>
      <c r="BX12" s="1" t="s">
        <v>137</v>
      </c>
      <c r="BY12" s="1" t="s">
        <v>137</v>
      </c>
      <c r="BZ12" s="1" t="s">
        <v>145</v>
      </c>
      <c r="CA12">
        <v>0</v>
      </c>
      <c r="CB12">
        <v>0</v>
      </c>
      <c r="CC12">
        <v>0</v>
      </c>
      <c r="CD12" s="3"/>
      <c r="CE12" s="3"/>
      <c r="CF12" s="1" t="s">
        <v>137</v>
      </c>
      <c r="CG12" s="4"/>
      <c r="CI12" s="1" t="s">
        <v>137</v>
      </c>
      <c r="CL12" s="1" t="s">
        <v>137</v>
      </c>
      <c r="CO12" s="1" t="s">
        <v>137</v>
      </c>
      <c r="CR12" s="1" t="s">
        <v>137</v>
      </c>
      <c r="CS12" s="1" t="s">
        <v>137</v>
      </c>
      <c r="CT12" s="1" t="s">
        <v>137</v>
      </c>
      <c r="CU12" s="1" t="s">
        <v>137</v>
      </c>
      <c r="CV12" s="1" t="s">
        <v>137</v>
      </c>
      <c r="CW12" s="1" t="s">
        <v>137</v>
      </c>
      <c r="CX12" s="3"/>
      <c r="CY12" s="1" t="s">
        <v>137</v>
      </c>
      <c r="CZ12" s="1" t="s">
        <v>137</v>
      </c>
      <c r="DA12" s="1" t="s">
        <v>137</v>
      </c>
      <c r="DB12" s="1" t="s">
        <v>137</v>
      </c>
      <c r="DC12" s="1" t="s">
        <v>137</v>
      </c>
      <c r="DD12" s="1" t="s">
        <v>137</v>
      </c>
      <c r="DE12" s="1" t="s">
        <v>137</v>
      </c>
      <c r="DF12">
        <v>0</v>
      </c>
      <c r="DG12" s="1" t="s">
        <v>137</v>
      </c>
      <c r="DH12" s="1" t="s">
        <v>146</v>
      </c>
      <c r="DI12" s="1" t="s">
        <v>137</v>
      </c>
      <c r="DJ12" s="1" t="s">
        <v>137</v>
      </c>
      <c r="DK12" s="1" t="s">
        <v>137</v>
      </c>
      <c r="DL12" s="1" t="s">
        <v>147</v>
      </c>
      <c r="DM12" s="1" t="s">
        <v>130</v>
      </c>
      <c r="DN12" s="1" t="s">
        <v>137</v>
      </c>
      <c r="DO12" s="1" t="s">
        <v>137</v>
      </c>
      <c r="DP12" s="1" t="s">
        <v>137</v>
      </c>
      <c r="DQ12" s="1" t="s">
        <v>137</v>
      </c>
      <c r="DR12" s="1" t="s">
        <v>137</v>
      </c>
      <c r="DS12" s="1" t="s">
        <v>137</v>
      </c>
      <c r="DT12" s="1" t="s">
        <v>137</v>
      </c>
      <c r="DU12" s="1" t="s">
        <v>137</v>
      </c>
    </row>
    <row r="13" spans="2:125" x14ac:dyDescent="0.25">
      <c r="B13">
        <v>2829</v>
      </c>
      <c r="C13" s="3">
        <v>42277</v>
      </c>
      <c r="D13" s="4">
        <v>0</v>
      </c>
      <c r="E13" s="1" t="s">
        <v>122</v>
      </c>
      <c r="F13" s="1" t="s">
        <v>123</v>
      </c>
      <c r="G13" s="1" t="s">
        <v>124</v>
      </c>
      <c r="H13" s="1" t="s">
        <v>155</v>
      </c>
      <c r="I13" s="1" t="s">
        <v>126</v>
      </c>
      <c r="J13" s="1" t="s">
        <v>127</v>
      </c>
      <c r="K13" s="1" t="s">
        <v>128</v>
      </c>
      <c r="L13">
        <v>10</v>
      </c>
      <c r="M13" s="1" t="s">
        <v>129</v>
      </c>
      <c r="N13">
        <v>21830</v>
      </c>
      <c r="O13" s="1" t="s">
        <v>130</v>
      </c>
      <c r="P13">
        <v>24.24</v>
      </c>
      <c r="Q13">
        <v>25.55</v>
      </c>
      <c r="R13">
        <v>2183</v>
      </c>
      <c r="S13">
        <v>0</v>
      </c>
      <c r="T13">
        <v>0</v>
      </c>
      <c r="U13" s="5"/>
      <c r="V13" s="1" t="s">
        <v>131</v>
      </c>
      <c r="W13" s="8"/>
      <c r="Z13" s="1" t="s">
        <v>132</v>
      </c>
      <c r="AA13" s="1" t="s">
        <v>132</v>
      </c>
      <c r="AB13" s="1" t="s">
        <v>133</v>
      </c>
      <c r="AC13" s="1" t="s">
        <v>134</v>
      </c>
      <c r="AD13" s="1" t="s">
        <v>135</v>
      </c>
      <c r="AE13" s="1" t="s">
        <v>136</v>
      </c>
      <c r="AF13" s="1" t="s">
        <v>137</v>
      </c>
      <c r="AG13" s="1" t="s">
        <v>137</v>
      </c>
      <c r="AH13" s="1" t="s">
        <v>137</v>
      </c>
      <c r="AI13" s="1" t="s">
        <v>137</v>
      </c>
      <c r="AJ13" s="1" t="s">
        <v>137</v>
      </c>
      <c r="AK13" s="3">
        <v>42370</v>
      </c>
      <c r="AL13" s="3">
        <v>42460</v>
      </c>
      <c r="AM13" s="1" t="s">
        <v>138</v>
      </c>
      <c r="AN13">
        <v>2183</v>
      </c>
      <c r="AO13" s="1" t="s">
        <v>137</v>
      </c>
      <c r="AQ13" s="3"/>
      <c r="AR13" s="1" t="s">
        <v>137</v>
      </c>
      <c r="AS13" s="1" t="s">
        <v>137</v>
      </c>
      <c r="AT13" s="1" t="s">
        <v>139</v>
      </c>
      <c r="AU13" s="1" t="s">
        <v>140</v>
      </c>
      <c r="AV13">
        <v>0</v>
      </c>
      <c r="AW13">
        <v>0</v>
      </c>
      <c r="AX13" s="1" t="s">
        <v>134</v>
      </c>
      <c r="AY13">
        <v>0</v>
      </c>
      <c r="AZ13">
        <v>0</v>
      </c>
      <c r="BA13" s="1" t="s">
        <v>134</v>
      </c>
      <c r="BB13">
        <v>0</v>
      </c>
      <c r="BC13">
        <v>0</v>
      </c>
      <c r="BD13" s="1" t="s">
        <v>134</v>
      </c>
      <c r="BE13">
        <v>0</v>
      </c>
      <c r="BF13">
        <v>0</v>
      </c>
      <c r="BG13" s="1" t="s">
        <v>134</v>
      </c>
      <c r="BJ13" s="1" t="s">
        <v>141</v>
      </c>
      <c r="BK13" s="1" t="s">
        <v>137</v>
      </c>
      <c r="BL13" s="1" t="s">
        <v>142</v>
      </c>
      <c r="BO13" s="1" t="s">
        <v>137</v>
      </c>
      <c r="BP13" s="1" t="s">
        <v>137</v>
      </c>
      <c r="BQ13" s="1" t="s">
        <v>137</v>
      </c>
      <c r="BR13" s="1" t="s">
        <v>137</v>
      </c>
      <c r="BS13" s="1" t="s">
        <v>158</v>
      </c>
      <c r="BT13" s="1" t="s">
        <v>144</v>
      </c>
      <c r="BU13" s="1" t="s">
        <v>137</v>
      </c>
      <c r="BV13" s="1" t="s">
        <v>137</v>
      </c>
      <c r="BW13" s="1" t="s">
        <v>137</v>
      </c>
      <c r="BX13" s="1" t="s">
        <v>137</v>
      </c>
      <c r="BY13" s="1" t="s">
        <v>137</v>
      </c>
      <c r="BZ13" s="1" t="s">
        <v>145</v>
      </c>
      <c r="CA13">
        <v>0</v>
      </c>
      <c r="CB13">
        <v>0</v>
      </c>
      <c r="CC13">
        <v>0</v>
      </c>
      <c r="CD13" s="3"/>
      <c r="CE13" s="3"/>
      <c r="CF13" s="1" t="s">
        <v>137</v>
      </c>
      <c r="CG13" s="4"/>
      <c r="CI13" s="1" t="s">
        <v>137</v>
      </c>
      <c r="CL13" s="1" t="s">
        <v>137</v>
      </c>
      <c r="CO13" s="1" t="s">
        <v>137</v>
      </c>
      <c r="CR13" s="1" t="s">
        <v>137</v>
      </c>
      <c r="CS13" s="1" t="s">
        <v>137</v>
      </c>
      <c r="CT13" s="1" t="s">
        <v>137</v>
      </c>
      <c r="CU13" s="1" t="s">
        <v>137</v>
      </c>
      <c r="CV13" s="1" t="s">
        <v>137</v>
      </c>
      <c r="CW13" s="1" t="s">
        <v>137</v>
      </c>
      <c r="CX13" s="3"/>
      <c r="CY13" s="1" t="s">
        <v>137</v>
      </c>
      <c r="CZ13" s="1" t="s">
        <v>137</v>
      </c>
      <c r="DA13" s="1" t="s">
        <v>137</v>
      </c>
      <c r="DB13" s="1" t="s">
        <v>137</v>
      </c>
      <c r="DC13" s="1" t="s">
        <v>137</v>
      </c>
      <c r="DD13" s="1" t="s">
        <v>137</v>
      </c>
      <c r="DE13" s="1" t="s">
        <v>137</v>
      </c>
      <c r="DF13">
        <v>0</v>
      </c>
      <c r="DG13" s="1" t="s">
        <v>137</v>
      </c>
      <c r="DH13" s="1" t="s">
        <v>146</v>
      </c>
      <c r="DI13" s="1" t="s">
        <v>137</v>
      </c>
      <c r="DJ13" s="1" t="s">
        <v>137</v>
      </c>
      <c r="DK13" s="1" t="s">
        <v>137</v>
      </c>
      <c r="DL13" s="1" t="s">
        <v>147</v>
      </c>
      <c r="DM13" s="1" t="s">
        <v>130</v>
      </c>
      <c r="DN13" s="1" t="s">
        <v>137</v>
      </c>
      <c r="DO13" s="1" t="s">
        <v>137</v>
      </c>
      <c r="DP13" s="1" t="s">
        <v>137</v>
      </c>
      <c r="DQ13" s="1" t="s">
        <v>137</v>
      </c>
      <c r="DR13" s="1" t="s">
        <v>137</v>
      </c>
      <c r="DS13" s="1" t="s">
        <v>137</v>
      </c>
      <c r="DT13" s="1" t="s">
        <v>137</v>
      </c>
      <c r="DU13" s="1" t="s">
        <v>137</v>
      </c>
    </row>
    <row r="14" spans="2:125" x14ac:dyDescent="0.25">
      <c r="B14">
        <v>2841</v>
      </c>
      <c r="C14" s="3">
        <v>42254</v>
      </c>
      <c r="D14" s="4">
        <v>0</v>
      </c>
      <c r="E14" s="1" t="s">
        <v>122</v>
      </c>
      <c r="F14" s="1" t="s">
        <v>123</v>
      </c>
      <c r="G14" s="1" t="s">
        <v>124</v>
      </c>
      <c r="H14" s="1" t="s">
        <v>159</v>
      </c>
      <c r="I14" s="1" t="s">
        <v>126</v>
      </c>
      <c r="J14" s="1" t="s">
        <v>127</v>
      </c>
      <c r="K14" s="1" t="s">
        <v>128</v>
      </c>
      <c r="L14">
        <v>10</v>
      </c>
      <c r="M14" s="1" t="s">
        <v>129</v>
      </c>
      <c r="N14">
        <v>87840</v>
      </c>
      <c r="O14" s="1" t="s">
        <v>130</v>
      </c>
      <c r="P14">
        <v>20.21</v>
      </c>
      <c r="Q14">
        <v>22.56</v>
      </c>
      <c r="R14">
        <v>8784</v>
      </c>
      <c r="S14">
        <v>0</v>
      </c>
      <c r="T14">
        <v>0</v>
      </c>
      <c r="U14" s="5"/>
      <c r="V14" s="1" t="s">
        <v>131</v>
      </c>
      <c r="W14" s="8"/>
      <c r="Z14" s="1" t="s">
        <v>132</v>
      </c>
      <c r="AA14" s="1" t="s">
        <v>132</v>
      </c>
      <c r="AB14" s="1" t="s">
        <v>133</v>
      </c>
      <c r="AC14" s="1" t="s">
        <v>134</v>
      </c>
      <c r="AD14" s="1" t="s">
        <v>135</v>
      </c>
      <c r="AE14" s="1" t="s">
        <v>136</v>
      </c>
      <c r="AF14" s="1" t="s">
        <v>137</v>
      </c>
      <c r="AG14" s="1" t="s">
        <v>137</v>
      </c>
      <c r="AH14" s="1" t="s">
        <v>137</v>
      </c>
      <c r="AI14" s="1" t="s">
        <v>137</v>
      </c>
      <c r="AJ14" s="1" t="s">
        <v>137</v>
      </c>
      <c r="AK14" s="3">
        <v>42370</v>
      </c>
      <c r="AL14" s="3">
        <v>42735</v>
      </c>
      <c r="AM14" s="1" t="s">
        <v>138</v>
      </c>
      <c r="AN14">
        <v>8784</v>
      </c>
      <c r="AO14" s="1" t="s">
        <v>137</v>
      </c>
      <c r="AQ14" s="3"/>
      <c r="AR14" s="1" t="s">
        <v>137</v>
      </c>
      <c r="AS14" s="1" t="s">
        <v>137</v>
      </c>
      <c r="AT14" s="1" t="s">
        <v>139</v>
      </c>
      <c r="AU14" s="1" t="s">
        <v>140</v>
      </c>
      <c r="AV14">
        <v>0</v>
      </c>
      <c r="AW14">
        <v>0</v>
      </c>
      <c r="AX14" s="1" t="s">
        <v>134</v>
      </c>
      <c r="AY14">
        <v>0</v>
      </c>
      <c r="AZ14">
        <v>0</v>
      </c>
      <c r="BA14" s="1" t="s">
        <v>134</v>
      </c>
      <c r="BB14">
        <v>0</v>
      </c>
      <c r="BC14">
        <v>0</v>
      </c>
      <c r="BD14" s="1" t="s">
        <v>134</v>
      </c>
      <c r="BE14">
        <v>0</v>
      </c>
      <c r="BF14">
        <v>0</v>
      </c>
      <c r="BG14" s="1" t="s">
        <v>134</v>
      </c>
      <c r="BJ14" s="1" t="s">
        <v>141</v>
      </c>
      <c r="BK14" s="1" t="s">
        <v>137</v>
      </c>
      <c r="BL14" s="1" t="s">
        <v>142</v>
      </c>
      <c r="BO14" s="1" t="s">
        <v>137</v>
      </c>
      <c r="BP14" s="1" t="s">
        <v>137</v>
      </c>
      <c r="BQ14" s="1" t="s">
        <v>137</v>
      </c>
      <c r="BR14" s="1" t="s">
        <v>137</v>
      </c>
      <c r="BS14" s="1" t="s">
        <v>160</v>
      </c>
      <c r="BT14" s="1" t="s">
        <v>144</v>
      </c>
      <c r="BU14" s="1" t="s">
        <v>137</v>
      </c>
      <c r="BV14" s="1" t="s">
        <v>137</v>
      </c>
      <c r="BW14" s="1" t="s">
        <v>137</v>
      </c>
      <c r="BX14" s="1" t="s">
        <v>137</v>
      </c>
      <c r="BY14" s="1" t="s">
        <v>137</v>
      </c>
      <c r="BZ14" s="1" t="s">
        <v>145</v>
      </c>
      <c r="CA14">
        <v>0</v>
      </c>
      <c r="CB14">
        <v>0</v>
      </c>
      <c r="CC14">
        <v>0</v>
      </c>
      <c r="CD14" s="3"/>
      <c r="CE14" s="3"/>
      <c r="CF14" s="1" t="s">
        <v>137</v>
      </c>
      <c r="CG14" s="4"/>
      <c r="CI14" s="1" t="s">
        <v>137</v>
      </c>
      <c r="CL14" s="1" t="s">
        <v>137</v>
      </c>
      <c r="CO14" s="1" t="s">
        <v>137</v>
      </c>
      <c r="CR14" s="1" t="s">
        <v>137</v>
      </c>
      <c r="CS14" s="1" t="s">
        <v>137</v>
      </c>
      <c r="CT14" s="1" t="s">
        <v>137</v>
      </c>
      <c r="CU14" s="1" t="s">
        <v>137</v>
      </c>
      <c r="CV14" s="1" t="s">
        <v>137</v>
      </c>
      <c r="CW14" s="1" t="s">
        <v>137</v>
      </c>
      <c r="CX14" s="3"/>
      <c r="CY14" s="1" t="s">
        <v>137</v>
      </c>
      <c r="CZ14" s="1" t="s">
        <v>137</v>
      </c>
      <c r="DA14" s="1" t="s">
        <v>137</v>
      </c>
      <c r="DB14" s="1" t="s">
        <v>137</v>
      </c>
      <c r="DC14" s="1" t="s">
        <v>137</v>
      </c>
      <c r="DD14" s="1" t="s">
        <v>137</v>
      </c>
      <c r="DE14" s="1" t="s">
        <v>137</v>
      </c>
      <c r="DF14">
        <v>0</v>
      </c>
      <c r="DG14" s="1" t="s">
        <v>137</v>
      </c>
      <c r="DH14" s="1" t="s">
        <v>146</v>
      </c>
      <c r="DI14" s="1" t="s">
        <v>137</v>
      </c>
      <c r="DJ14" s="1" t="s">
        <v>137</v>
      </c>
      <c r="DK14" s="1" t="s">
        <v>137</v>
      </c>
      <c r="DL14" s="1" t="s">
        <v>147</v>
      </c>
      <c r="DM14" s="1" t="s">
        <v>130</v>
      </c>
      <c r="DN14" s="1" t="s">
        <v>137</v>
      </c>
      <c r="DO14" s="1" t="s">
        <v>137</v>
      </c>
      <c r="DP14" s="1" t="s">
        <v>137</v>
      </c>
      <c r="DQ14" s="1" t="s">
        <v>137</v>
      </c>
      <c r="DR14" s="1" t="s">
        <v>137</v>
      </c>
      <c r="DS14" s="1" t="s">
        <v>137</v>
      </c>
      <c r="DT14" s="1" t="s">
        <v>137</v>
      </c>
      <c r="DU14" s="1" t="s">
        <v>137</v>
      </c>
    </row>
    <row r="15" spans="2:125" x14ac:dyDescent="0.25">
      <c r="B15">
        <v>2843</v>
      </c>
      <c r="C15" s="3">
        <v>42264</v>
      </c>
      <c r="D15" s="4">
        <v>0</v>
      </c>
      <c r="E15" s="1" t="s">
        <v>122</v>
      </c>
      <c r="F15" s="1" t="s">
        <v>123</v>
      </c>
      <c r="G15" s="1" t="s">
        <v>124</v>
      </c>
      <c r="H15" s="1" t="s">
        <v>159</v>
      </c>
      <c r="I15" s="1" t="s">
        <v>126</v>
      </c>
      <c r="J15" s="1" t="s">
        <v>127</v>
      </c>
      <c r="K15" s="1" t="s">
        <v>148</v>
      </c>
      <c r="L15">
        <v>-10</v>
      </c>
      <c r="M15" s="1" t="s">
        <v>129</v>
      </c>
      <c r="N15">
        <v>-87840</v>
      </c>
      <c r="O15" s="1" t="s">
        <v>130</v>
      </c>
      <c r="P15">
        <v>21.21</v>
      </c>
      <c r="Q15">
        <v>22.56</v>
      </c>
      <c r="R15">
        <v>8784</v>
      </c>
      <c r="S15">
        <v>0</v>
      </c>
      <c r="T15">
        <v>0</v>
      </c>
      <c r="U15" s="5"/>
      <c r="V15" s="1" t="s">
        <v>131</v>
      </c>
      <c r="W15" s="8"/>
      <c r="Z15" s="1" t="s">
        <v>132</v>
      </c>
      <c r="AA15" s="1" t="s">
        <v>132</v>
      </c>
      <c r="AB15" s="1" t="s">
        <v>133</v>
      </c>
      <c r="AC15" s="1" t="s">
        <v>134</v>
      </c>
      <c r="AD15" s="1" t="s">
        <v>135</v>
      </c>
      <c r="AE15" s="1" t="s">
        <v>136</v>
      </c>
      <c r="AF15" s="1" t="s">
        <v>137</v>
      </c>
      <c r="AG15" s="1" t="s">
        <v>137</v>
      </c>
      <c r="AH15" s="1" t="s">
        <v>137</v>
      </c>
      <c r="AI15" s="1" t="s">
        <v>137</v>
      </c>
      <c r="AJ15" s="1" t="s">
        <v>137</v>
      </c>
      <c r="AK15" s="3">
        <v>42370</v>
      </c>
      <c r="AL15" s="3">
        <v>42735</v>
      </c>
      <c r="AM15" s="1" t="s">
        <v>138</v>
      </c>
      <c r="AN15">
        <v>8784</v>
      </c>
      <c r="AO15" s="1" t="s">
        <v>137</v>
      </c>
      <c r="AQ15" s="3"/>
      <c r="AR15" s="1" t="s">
        <v>137</v>
      </c>
      <c r="AS15" s="1" t="s">
        <v>137</v>
      </c>
      <c r="AT15" s="1" t="s">
        <v>139</v>
      </c>
      <c r="AU15" s="1" t="s">
        <v>140</v>
      </c>
      <c r="AV15">
        <v>0</v>
      </c>
      <c r="AW15">
        <v>0</v>
      </c>
      <c r="AX15" s="1" t="s">
        <v>134</v>
      </c>
      <c r="AY15">
        <v>0</v>
      </c>
      <c r="AZ15">
        <v>0</v>
      </c>
      <c r="BA15" s="1" t="s">
        <v>134</v>
      </c>
      <c r="BB15">
        <v>0</v>
      </c>
      <c r="BC15">
        <v>0</v>
      </c>
      <c r="BD15" s="1" t="s">
        <v>134</v>
      </c>
      <c r="BE15">
        <v>0</v>
      </c>
      <c r="BF15">
        <v>0</v>
      </c>
      <c r="BG15" s="1" t="s">
        <v>134</v>
      </c>
      <c r="BJ15" s="1" t="s">
        <v>141</v>
      </c>
      <c r="BK15" s="1" t="s">
        <v>137</v>
      </c>
      <c r="BL15" s="1" t="s">
        <v>142</v>
      </c>
      <c r="BO15" s="1" t="s">
        <v>137</v>
      </c>
      <c r="BP15" s="1" t="s">
        <v>137</v>
      </c>
      <c r="BQ15" s="1" t="s">
        <v>137</v>
      </c>
      <c r="BR15" s="1" t="s">
        <v>137</v>
      </c>
      <c r="BS15" s="1" t="s">
        <v>161</v>
      </c>
      <c r="BT15" s="1" t="s">
        <v>144</v>
      </c>
      <c r="BU15" s="1" t="s">
        <v>137</v>
      </c>
      <c r="BV15" s="1" t="s">
        <v>137</v>
      </c>
      <c r="BW15" s="1" t="s">
        <v>137</v>
      </c>
      <c r="BX15" s="1" t="s">
        <v>137</v>
      </c>
      <c r="BY15" s="1" t="s">
        <v>137</v>
      </c>
      <c r="BZ15" s="1" t="s">
        <v>145</v>
      </c>
      <c r="CA15">
        <v>0</v>
      </c>
      <c r="CB15">
        <v>0</v>
      </c>
      <c r="CC15">
        <v>0</v>
      </c>
      <c r="CD15" s="3"/>
      <c r="CE15" s="3"/>
      <c r="CF15" s="1" t="s">
        <v>137</v>
      </c>
      <c r="CG15" s="4"/>
      <c r="CI15" s="1" t="s">
        <v>137</v>
      </c>
      <c r="CL15" s="1" t="s">
        <v>137</v>
      </c>
      <c r="CO15" s="1" t="s">
        <v>137</v>
      </c>
      <c r="CR15" s="1" t="s">
        <v>137</v>
      </c>
      <c r="CS15" s="1" t="s">
        <v>137</v>
      </c>
      <c r="CT15" s="1" t="s">
        <v>137</v>
      </c>
      <c r="CU15" s="1" t="s">
        <v>137</v>
      </c>
      <c r="CV15" s="1" t="s">
        <v>137</v>
      </c>
      <c r="CW15" s="1" t="s">
        <v>137</v>
      </c>
      <c r="CX15" s="3"/>
      <c r="CY15" s="1" t="s">
        <v>137</v>
      </c>
      <c r="CZ15" s="1" t="s">
        <v>137</v>
      </c>
      <c r="DA15" s="1" t="s">
        <v>137</v>
      </c>
      <c r="DB15" s="1" t="s">
        <v>137</v>
      </c>
      <c r="DC15" s="1" t="s">
        <v>137</v>
      </c>
      <c r="DD15" s="1" t="s">
        <v>137</v>
      </c>
      <c r="DE15" s="1" t="s">
        <v>137</v>
      </c>
      <c r="DF15">
        <v>0</v>
      </c>
      <c r="DG15" s="1" t="s">
        <v>137</v>
      </c>
      <c r="DH15" s="1" t="s">
        <v>146</v>
      </c>
      <c r="DI15" s="1" t="s">
        <v>137</v>
      </c>
      <c r="DJ15" s="1" t="s">
        <v>137</v>
      </c>
      <c r="DK15" s="1" t="s">
        <v>137</v>
      </c>
      <c r="DL15" s="1" t="s">
        <v>147</v>
      </c>
      <c r="DM15" s="1" t="s">
        <v>130</v>
      </c>
      <c r="DN15" s="1" t="s">
        <v>137</v>
      </c>
      <c r="DO15" s="1" t="s">
        <v>137</v>
      </c>
      <c r="DP15" s="1" t="s">
        <v>137</v>
      </c>
      <c r="DQ15" s="1" t="s">
        <v>137</v>
      </c>
      <c r="DR15" s="1" t="s">
        <v>137</v>
      </c>
      <c r="DS15" s="1" t="s">
        <v>137</v>
      </c>
      <c r="DT15" s="1" t="s">
        <v>137</v>
      </c>
      <c r="DU15" s="1" t="s">
        <v>137</v>
      </c>
    </row>
    <row r="16" spans="2:125" x14ac:dyDescent="0.25">
      <c r="B16">
        <v>2845</v>
      </c>
      <c r="C16" s="3">
        <v>42277</v>
      </c>
      <c r="D16" s="4">
        <v>0</v>
      </c>
      <c r="E16" s="1" t="s">
        <v>122</v>
      </c>
      <c r="F16" s="1" t="s">
        <v>123</v>
      </c>
      <c r="G16" s="1" t="s">
        <v>124</v>
      </c>
      <c r="H16" s="1" t="s">
        <v>159</v>
      </c>
      <c r="I16" s="1" t="s">
        <v>126</v>
      </c>
      <c r="J16" s="1" t="s">
        <v>127</v>
      </c>
      <c r="K16" s="1" t="s">
        <v>128</v>
      </c>
      <c r="L16">
        <v>10</v>
      </c>
      <c r="M16" s="1" t="s">
        <v>129</v>
      </c>
      <c r="N16">
        <v>87840</v>
      </c>
      <c r="O16" s="1" t="s">
        <v>130</v>
      </c>
      <c r="P16">
        <v>24.24</v>
      </c>
      <c r="Q16">
        <v>22.56</v>
      </c>
      <c r="R16">
        <v>8784</v>
      </c>
      <c r="S16">
        <v>0</v>
      </c>
      <c r="T16">
        <v>0</v>
      </c>
      <c r="U16" s="5"/>
      <c r="V16" s="1" t="s">
        <v>131</v>
      </c>
      <c r="W16" s="8"/>
      <c r="Z16" s="1" t="s">
        <v>132</v>
      </c>
      <c r="AA16" s="1" t="s">
        <v>132</v>
      </c>
      <c r="AB16" s="1" t="s">
        <v>133</v>
      </c>
      <c r="AC16" s="1" t="s">
        <v>134</v>
      </c>
      <c r="AD16" s="1" t="s">
        <v>135</v>
      </c>
      <c r="AE16" s="1" t="s">
        <v>136</v>
      </c>
      <c r="AF16" s="1" t="s">
        <v>137</v>
      </c>
      <c r="AG16" s="1" t="s">
        <v>137</v>
      </c>
      <c r="AH16" s="1" t="s">
        <v>137</v>
      </c>
      <c r="AI16" s="1" t="s">
        <v>137</v>
      </c>
      <c r="AJ16" s="1" t="s">
        <v>137</v>
      </c>
      <c r="AK16" s="3">
        <v>42370</v>
      </c>
      <c r="AL16" s="3">
        <v>42735</v>
      </c>
      <c r="AM16" s="1" t="s">
        <v>138</v>
      </c>
      <c r="AN16">
        <v>8784</v>
      </c>
      <c r="AO16" s="1" t="s">
        <v>137</v>
      </c>
      <c r="AQ16" s="3"/>
      <c r="AR16" s="1" t="s">
        <v>137</v>
      </c>
      <c r="AS16" s="1" t="s">
        <v>137</v>
      </c>
      <c r="AT16" s="1" t="s">
        <v>139</v>
      </c>
      <c r="AU16" s="1" t="s">
        <v>140</v>
      </c>
      <c r="AV16">
        <v>0</v>
      </c>
      <c r="AW16">
        <v>0</v>
      </c>
      <c r="AX16" s="1" t="s">
        <v>134</v>
      </c>
      <c r="AY16">
        <v>0</v>
      </c>
      <c r="AZ16">
        <v>0</v>
      </c>
      <c r="BA16" s="1" t="s">
        <v>134</v>
      </c>
      <c r="BB16">
        <v>0</v>
      </c>
      <c r="BC16">
        <v>0</v>
      </c>
      <c r="BD16" s="1" t="s">
        <v>134</v>
      </c>
      <c r="BE16">
        <v>0</v>
      </c>
      <c r="BF16">
        <v>0</v>
      </c>
      <c r="BG16" s="1" t="s">
        <v>134</v>
      </c>
      <c r="BJ16" s="1" t="s">
        <v>141</v>
      </c>
      <c r="BK16" s="1" t="s">
        <v>137</v>
      </c>
      <c r="BL16" s="1" t="s">
        <v>142</v>
      </c>
      <c r="BO16" s="1" t="s">
        <v>137</v>
      </c>
      <c r="BP16" s="1" t="s">
        <v>137</v>
      </c>
      <c r="BQ16" s="1" t="s">
        <v>137</v>
      </c>
      <c r="BR16" s="1" t="s">
        <v>137</v>
      </c>
      <c r="BS16" s="1" t="s">
        <v>162</v>
      </c>
      <c r="BT16" s="1" t="s">
        <v>144</v>
      </c>
      <c r="BU16" s="1" t="s">
        <v>137</v>
      </c>
      <c r="BV16" s="1" t="s">
        <v>137</v>
      </c>
      <c r="BW16" s="1" t="s">
        <v>137</v>
      </c>
      <c r="BX16" s="1" t="s">
        <v>137</v>
      </c>
      <c r="BY16" s="1" t="s">
        <v>137</v>
      </c>
      <c r="BZ16" s="1" t="s">
        <v>145</v>
      </c>
      <c r="CA16">
        <v>0</v>
      </c>
      <c r="CB16">
        <v>0</v>
      </c>
      <c r="CC16">
        <v>0</v>
      </c>
      <c r="CD16" s="3"/>
      <c r="CE16" s="3"/>
      <c r="CF16" s="1" t="s">
        <v>137</v>
      </c>
      <c r="CG16" s="4"/>
      <c r="CI16" s="1" t="s">
        <v>137</v>
      </c>
      <c r="CL16" s="1" t="s">
        <v>137</v>
      </c>
      <c r="CO16" s="1" t="s">
        <v>137</v>
      </c>
      <c r="CR16" s="1" t="s">
        <v>137</v>
      </c>
      <c r="CS16" s="1" t="s">
        <v>137</v>
      </c>
      <c r="CT16" s="1" t="s">
        <v>137</v>
      </c>
      <c r="CU16" s="1" t="s">
        <v>137</v>
      </c>
      <c r="CV16" s="1" t="s">
        <v>137</v>
      </c>
      <c r="CW16" s="1" t="s">
        <v>137</v>
      </c>
      <c r="CX16" s="3"/>
      <c r="CY16" s="1" t="s">
        <v>137</v>
      </c>
      <c r="CZ16" s="1" t="s">
        <v>137</v>
      </c>
      <c r="DA16" s="1" t="s">
        <v>137</v>
      </c>
      <c r="DB16" s="1" t="s">
        <v>137</v>
      </c>
      <c r="DC16" s="1" t="s">
        <v>137</v>
      </c>
      <c r="DD16" s="1" t="s">
        <v>137</v>
      </c>
      <c r="DE16" s="1" t="s">
        <v>137</v>
      </c>
      <c r="DF16">
        <v>0</v>
      </c>
      <c r="DG16" s="1" t="s">
        <v>137</v>
      </c>
      <c r="DH16" s="1" t="s">
        <v>146</v>
      </c>
      <c r="DI16" s="1" t="s">
        <v>137</v>
      </c>
      <c r="DJ16" s="1" t="s">
        <v>137</v>
      </c>
      <c r="DK16" s="1" t="s">
        <v>137</v>
      </c>
      <c r="DL16" s="1" t="s">
        <v>147</v>
      </c>
      <c r="DM16" s="1" t="s">
        <v>130</v>
      </c>
      <c r="DN16" s="1" t="s">
        <v>137</v>
      </c>
      <c r="DO16" s="1" t="s">
        <v>137</v>
      </c>
      <c r="DP16" s="1" t="s">
        <v>137</v>
      </c>
      <c r="DQ16" s="1" t="s">
        <v>137</v>
      </c>
      <c r="DR16" s="1" t="s">
        <v>137</v>
      </c>
      <c r="DS16" s="1" t="s">
        <v>137</v>
      </c>
      <c r="DT16" s="1" t="s">
        <v>137</v>
      </c>
      <c r="DU16" s="1" t="s">
        <v>137</v>
      </c>
    </row>
    <row r="17" spans="2:125" x14ac:dyDescent="0.25">
      <c r="B17">
        <v>2799</v>
      </c>
      <c r="C17" s="3">
        <v>42262</v>
      </c>
      <c r="D17" s="4">
        <v>0</v>
      </c>
      <c r="E17" s="1" t="s">
        <v>122</v>
      </c>
      <c r="F17" s="1" t="s">
        <v>123</v>
      </c>
      <c r="G17" s="1" t="s">
        <v>124</v>
      </c>
      <c r="H17" s="1" t="s">
        <v>125</v>
      </c>
      <c r="I17" s="1" t="s">
        <v>126</v>
      </c>
      <c r="J17" s="1" t="s">
        <v>127</v>
      </c>
      <c r="K17" s="1" t="s">
        <v>128</v>
      </c>
      <c r="L17">
        <v>10</v>
      </c>
      <c r="M17" s="1" t="s">
        <v>129</v>
      </c>
      <c r="N17">
        <v>7200</v>
      </c>
      <c r="O17" s="1" t="s">
        <v>130</v>
      </c>
      <c r="P17">
        <v>-5.2</v>
      </c>
      <c r="Q17">
        <v>9.1300000000000008</v>
      </c>
      <c r="R17">
        <v>720</v>
      </c>
      <c r="S17">
        <v>0</v>
      </c>
      <c r="T17">
        <v>0</v>
      </c>
      <c r="U17" s="5"/>
      <c r="V17" s="1" t="s">
        <v>131</v>
      </c>
      <c r="W17" s="8"/>
      <c r="Z17" s="1" t="s">
        <v>132</v>
      </c>
      <c r="AA17" s="1" t="s">
        <v>132</v>
      </c>
      <c r="AB17" s="1" t="s">
        <v>133</v>
      </c>
      <c r="AC17" s="1" t="s">
        <v>134</v>
      </c>
      <c r="AD17" s="1" t="s">
        <v>135</v>
      </c>
      <c r="AE17" s="1" t="s">
        <v>163</v>
      </c>
      <c r="AF17" s="1" t="s">
        <v>137</v>
      </c>
      <c r="AG17" s="1" t="s">
        <v>137</v>
      </c>
      <c r="AH17" s="1" t="s">
        <v>137</v>
      </c>
      <c r="AI17" s="1" t="s">
        <v>137</v>
      </c>
      <c r="AJ17" s="1" t="s">
        <v>137</v>
      </c>
      <c r="AK17" s="3">
        <v>42309</v>
      </c>
      <c r="AL17" s="3">
        <v>42338</v>
      </c>
      <c r="AM17" s="1" t="s">
        <v>138</v>
      </c>
      <c r="AN17">
        <v>720</v>
      </c>
      <c r="AO17" s="1" t="s">
        <v>137</v>
      </c>
      <c r="AQ17" s="3"/>
      <c r="AR17" s="1" t="s">
        <v>137</v>
      </c>
      <c r="AS17" s="1" t="s">
        <v>137</v>
      </c>
      <c r="AT17" s="1" t="s">
        <v>139</v>
      </c>
      <c r="AU17" s="1" t="s">
        <v>140</v>
      </c>
      <c r="AV17">
        <v>0</v>
      </c>
      <c r="AW17">
        <v>0</v>
      </c>
      <c r="AX17" s="1" t="s">
        <v>134</v>
      </c>
      <c r="AY17">
        <v>0</v>
      </c>
      <c r="AZ17">
        <v>0</v>
      </c>
      <c r="BA17" s="1" t="s">
        <v>134</v>
      </c>
      <c r="BB17">
        <v>0</v>
      </c>
      <c r="BC17">
        <v>0</v>
      </c>
      <c r="BD17" s="1" t="s">
        <v>134</v>
      </c>
      <c r="BE17">
        <v>0</v>
      </c>
      <c r="BF17">
        <v>0</v>
      </c>
      <c r="BG17" s="1" t="s">
        <v>134</v>
      </c>
      <c r="BJ17" s="1" t="s">
        <v>141</v>
      </c>
      <c r="BK17" s="1" t="s">
        <v>137</v>
      </c>
      <c r="BL17" s="1" t="s">
        <v>142</v>
      </c>
      <c r="BO17" s="1" t="s">
        <v>137</v>
      </c>
      <c r="BP17" s="1" t="s">
        <v>137</v>
      </c>
      <c r="BQ17" s="1" t="s">
        <v>137</v>
      </c>
      <c r="BR17" s="1" t="s">
        <v>137</v>
      </c>
      <c r="BS17" s="1" t="s">
        <v>164</v>
      </c>
      <c r="BT17" s="1" t="s">
        <v>144</v>
      </c>
      <c r="BU17" s="1" t="s">
        <v>137</v>
      </c>
      <c r="BV17" s="1" t="s">
        <v>137</v>
      </c>
      <c r="BW17" s="1" t="s">
        <v>137</v>
      </c>
      <c r="BX17" s="1" t="s">
        <v>137</v>
      </c>
      <c r="BY17" s="1" t="s">
        <v>137</v>
      </c>
      <c r="BZ17" s="1" t="s">
        <v>145</v>
      </c>
      <c r="CA17">
        <v>0</v>
      </c>
      <c r="CB17">
        <v>0</v>
      </c>
      <c r="CC17">
        <v>0</v>
      </c>
      <c r="CD17" s="3"/>
      <c r="CE17" s="3"/>
      <c r="CF17" s="1" t="s">
        <v>137</v>
      </c>
      <c r="CG17" s="4"/>
      <c r="CI17" s="1" t="s">
        <v>137</v>
      </c>
      <c r="CL17" s="1" t="s">
        <v>137</v>
      </c>
      <c r="CO17" s="1" t="s">
        <v>137</v>
      </c>
      <c r="CR17" s="1" t="s">
        <v>137</v>
      </c>
      <c r="CS17" s="1" t="s">
        <v>137</v>
      </c>
      <c r="CT17" s="1" t="s">
        <v>137</v>
      </c>
      <c r="CU17" s="1" t="s">
        <v>137</v>
      </c>
      <c r="CV17" s="1" t="s">
        <v>137</v>
      </c>
      <c r="CW17" s="1" t="s">
        <v>137</v>
      </c>
      <c r="CX17" s="3"/>
      <c r="CY17" s="1" t="s">
        <v>137</v>
      </c>
      <c r="CZ17" s="1" t="s">
        <v>137</v>
      </c>
      <c r="DA17" s="1" t="s">
        <v>137</v>
      </c>
      <c r="DB17" s="1" t="s">
        <v>137</v>
      </c>
      <c r="DC17" s="1" t="s">
        <v>137</v>
      </c>
      <c r="DD17" s="1" t="s">
        <v>137</v>
      </c>
      <c r="DE17" s="1" t="s">
        <v>137</v>
      </c>
      <c r="DF17">
        <v>0</v>
      </c>
      <c r="DG17" s="1" t="s">
        <v>137</v>
      </c>
      <c r="DH17" s="1" t="s">
        <v>146</v>
      </c>
      <c r="DI17" s="1" t="s">
        <v>137</v>
      </c>
      <c r="DJ17" s="1" t="s">
        <v>137</v>
      </c>
      <c r="DK17" s="1" t="s">
        <v>137</v>
      </c>
      <c r="DL17" s="1" t="s">
        <v>147</v>
      </c>
      <c r="DM17" s="1" t="s">
        <v>130</v>
      </c>
      <c r="DN17" s="1" t="s">
        <v>137</v>
      </c>
      <c r="DO17" s="1" t="s">
        <v>137</v>
      </c>
      <c r="DP17" s="1" t="s">
        <v>137</v>
      </c>
      <c r="DQ17" s="1" t="s">
        <v>137</v>
      </c>
      <c r="DR17" s="1" t="s">
        <v>137</v>
      </c>
      <c r="DS17" s="1" t="s">
        <v>137</v>
      </c>
      <c r="DT17" s="1" t="s">
        <v>137</v>
      </c>
      <c r="DU17" s="1" t="s">
        <v>137</v>
      </c>
    </row>
    <row r="18" spans="2:125" x14ac:dyDescent="0.25">
      <c r="B18">
        <v>2801</v>
      </c>
      <c r="C18" s="3">
        <v>42285</v>
      </c>
      <c r="D18" s="4">
        <v>0</v>
      </c>
      <c r="E18" s="1" t="s">
        <v>122</v>
      </c>
      <c r="F18" s="1" t="s">
        <v>123</v>
      </c>
      <c r="G18" s="1" t="s">
        <v>124</v>
      </c>
      <c r="H18" s="1" t="s">
        <v>125</v>
      </c>
      <c r="I18" s="1" t="s">
        <v>126</v>
      </c>
      <c r="J18" s="1" t="s">
        <v>127</v>
      </c>
      <c r="K18" s="1" t="s">
        <v>148</v>
      </c>
      <c r="L18">
        <v>-10</v>
      </c>
      <c r="M18" s="1" t="s">
        <v>129</v>
      </c>
      <c r="N18">
        <v>-7200</v>
      </c>
      <c r="O18" s="1" t="s">
        <v>130</v>
      </c>
      <c r="P18">
        <v>-4.2</v>
      </c>
      <c r="Q18">
        <v>9.1300000000000008</v>
      </c>
      <c r="R18">
        <v>720</v>
      </c>
      <c r="S18">
        <v>0</v>
      </c>
      <c r="T18">
        <v>0</v>
      </c>
      <c r="U18" s="5"/>
      <c r="V18" s="1" t="s">
        <v>131</v>
      </c>
      <c r="W18" s="8"/>
      <c r="Z18" s="1" t="s">
        <v>132</v>
      </c>
      <c r="AA18" s="1" t="s">
        <v>132</v>
      </c>
      <c r="AB18" s="1" t="s">
        <v>133</v>
      </c>
      <c r="AC18" s="1" t="s">
        <v>134</v>
      </c>
      <c r="AD18" s="1" t="s">
        <v>135</v>
      </c>
      <c r="AE18" s="1" t="s">
        <v>163</v>
      </c>
      <c r="AF18" s="1" t="s">
        <v>137</v>
      </c>
      <c r="AG18" s="1" t="s">
        <v>137</v>
      </c>
      <c r="AH18" s="1" t="s">
        <v>137</v>
      </c>
      <c r="AI18" s="1" t="s">
        <v>137</v>
      </c>
      <c r="AJ18" s="1" t="s">
        <v>137</v>
      </c>
      <c r="AK18" s="3">
        <v>42309</v>
      </c>
      <c r="AL18" s="3">
        <v>42338</v>
      </c>
      <c r="AM18" s="1" t="s">
        <v>138</v>
      </c>
      <c r="AN18">
        <v>720</v>
      </c>
      <c r="AO18" s="1" t="s">
        <v>137</v>
      </c>
      <c r="AQ18" s="3"/>
      <c r="AR18" s="1" t="s">
        <v>137</v>
      </c>
      <c r="AS18" s="1" t="s">
        <v>137</v>
      </c>
      <c r="AT18" s="1" t="s">
        <v>139</v>
      </c>
      <c r="AU18" s="1" t="s">
        <v>140</v>
      </c>
      <c r="AV18">
        <v>0</v>
      </c>
      <c r="AW18">
        <v>0</v>
      </c>
      <c r="AX18" s="1" t="s">
        <v>134</v>
      </c>
      <c r="AY18">
        <v>0</v>
      </c>
      <c r="AZ18">
        <v>0</v>
      </c>
      <c r="BA18" s="1" t="s">
        <v>134</v>
      </c>
      <c r="BB18">
        <v>0</v>
      </c>
      <c r="BC18">
        <v>0</v>
      </c>
      <c r="BD18" s="1" t="s">
        <v>134</v>
      </c>
      <c r="BE18">
        <v>0</v>
      </c>
      <c r="BF18">
        <v>0</v>
      </c>
      <c r="BG18" s="1" t="s">
        <v>134</v>
      </c>
      <c r="BJ18" s="1" t="s">
        <v>141</v>
      </c>
      <c r="BK18" s="1" t="s">
        <v>137</v>
      </c>
      <c r="BL18" s="1" t="s">
        <v>142</v>
      </c>
      <c r="BO18" s="1" t="s">
        <v>137</v>
      </c>
      <c r="BP18" s="1" t="s">
        <v>137</v>
      </c>
      <c r="BQ18" s="1" t="s">
        <v>137</v>
      </c>
      <c r="BR18" s="1" t="s">
        <v>137</v>
      </c>
      <c r="BS18" s="1" t="s">
        <v>165</v>
      </c>
      <c r="BT18" s="1" t="s">
        <v>144</v>
      </c>
      <c r="BU18" s="1" t="s">
        <v>137</v>
      </c>
      <c r="BV18" s="1" t="s">
        <v>137</v>
      </c>
      <c r="BW18" s="1" t="s">
        <v>137</v>
      </c>
      <c r="BX18" s="1" t="s">
        <v>137</v>
      </c>
      <c r="BY18" s="1" t="s">
        <v>137</v>
      </c>
      <c r="BZ18" s="1" t="s">
        <v>145</v>
      </c>
      <c r="CA18">
        <v>0</v>
      </c>
      <c r="CB18">
        <v>0</v>
      </c>
      <c r="CC18">
        <v>0</v>
      </c>
      <c r="CD18" s="3"/>
      <c r="CE18" s="3"/>
      <c r="CF18" s="1" t="s">
        <v>137</v>
      </c>
      <c r="CG18" s="4"/>
      <c r="CI18" s="1" t="s">
        <v>137</v>
      </c>
      <c r="CL18" s="1" t="s">
        <v>137</v>
      </c>
      <c r="CO18" s="1" t="s">
        <v>137</v>
      </c>
      <c r="CR18" s="1" t="s">
        <v>137</v>
      </c>
      <c r="CS18" s="1" t="s">
        <v>137</v>
      </c>
      <c r="CT18" s="1" t="s">
        <v>137</v>
      </c>
      <c r="CU18" s="1" t="s">
        <v>137</v>
      </c>
      <c r="CV18" s="1" t="s">
        <v>137</v>
      </c>
      <c r="CW18" s="1" t="s">
        <v>137</v>
      </c>
      <c r="CX18" s="3"/>
      <c r="CY18" s="1" t="s">
        <v>137</v>
      </c>
      <c r="CZ18" s="1" t="s">
        <v>137</v>
      </c>
      <c r="DA18" s="1" t="s">
        <v>137</v>
      </c>
      <c r="DB18" s="1" t="s">
        <v>137</v>
      </c>
      <c r="DC18" s="1" t="s">
        <v>137</v>
      </c>
      <c r="DD18" s="1" t="s">
        <v>137</v>
      </c>
      <c r="DE18" s="1" t="s">
        <v>137</v>
      </c>
      <c r="DF18">
        <v>0</v>
      </c>
      <c r="DG18" s="1" t="s">
        <v>137</v>
      </c>
      <c r="DH18" s="1" t="s">
        <v>146</v>
      </c>
      <c r="DI18" s="1" t="s">
        <v>137</v>
      </c>
      <c r="DJ18" s="1" t="s">
        <v>137</v>
      </c>
      <c r="DK18" s="1" t="s">
        <v>137</v>
      </c>
      <c r="DL18" s="1" t="s">
        <v>147</v>
      </c>
      <c r="DM18" s="1" t="s">
        <v>130</v>
      </c>
      <c r="DN18" s="1" t="s">
        <v>137</v>
      </c>
      <c r="DO18" s="1" t="s">
        <v>137</v>
      </c>
      <c r="DP18" s="1" t="s">
        <v>137</v>
      </c>
      <c r="DQ18" s="1" t="s">
        <v>137</v>
      </c>
      <c r="DR18" s="1" t="s">
        <v>137</v>
      </c>
      <c r="DS18" s="1" t="s">
        <v>137</v>
      </c>
      <c r="DT18" s="1" t="s">
        <v>137</v>
      </c>
      <c r="DU18" s="1" t="s">
        <v>137</v>
      </c>
    </row>
    <row r="19" spans="2:125" x14ac:dyDescent="0.25">
      <c r="B19">
        <v>2803</v>
      </c>
      <c r="C19" s="3">
        <v>42292</v>
      </c>
      <c r="D19" s="4">
        <v>0</v>
      </c>
      <c r="E19" s="1" t="s">
        <v>122</v>
      </c>
      <c r="F19" s="1" t="s">
        <v>123</v>
      </c>
      <c r="G19" s="1" t="s">
        <v>124</v>
      </c>
      <c r="H19" s="1" t="s">
        <v>125</v>
      </c>
      <c r="I19" s="1" t="s">
        <v>126</v>
      </c>
      <c r="J19" s="1" t="s">
        <v>127</v>
      </c>
      <c r="K19" s="1" t="s">
        <v>128</v>
      </c>
      <c r="L19">
        <v>10</v>
      </c>
      <c r="M19" s="1" t="s">
        <v>129</v>
      </c>
      <c r="N19">
        <v>7200</v>
      </c>
      <c r="O19" s="1" t="s">
        <v>130</v>
      </c>
      <c r="P19">
        <v>-3.33</v>
      </c>
      <c r="Q19">
        <v>9.1300000000000008</v>
      </c>
      <c r="R19">
        <v>720</v>
      </c>
      <c r="S19">
        <v>0</v>
      </c>
      <c r="T19">
        <v>0</v>
      </c>
      <c r="U19" s="5"/>
      <c r="V19" s="1" t="s">
        <v>131</v>
      </c>
      <c r="W19" s="8"/>
      <c r="Z19" s="1" t="s">
        <v>132</v>
      </c>
      <c r="AA19" s="1" t="s">
        <v>132</v>
      </c>
      <c r="AB19" s="1" t="s">
        <v>133</v>
      </c>
      <c r="AC19" s="1" t="s">
        <v>134</v>
      </c>
      <c r="AD19" s="1" t="s">
        <v>135</v>
      </c>
      <c r="AE19" s="1" t="s">
        <v>163</v>
      </c>
      <c r="AF19" s="1" t="s">
        <v>137</v>
      </c>
      <c r="AG19" s="1" t="s">
        <v>137</v>
      </c>
      <c r="AH19" s="1" t="s">
        <v>137</v>
      </c>
      <c r="AI19" s="1" t="s">
        <v>137</v>
      </c>
      <c r="AJ19" s="1" t="s">
        <v>137</v>
      </c>
      <c r="AK19" s="3">
        <v>42309</v>
      </c>
      <c r="AL19" s="3">
        <v>42338</v>
      </c>
      <c r="AM19" s="1" t="s">
        <v>138</v>
      </c>
      <c r="AN19">
        <v>720</v>
      </c>
      <c r="AO19" s="1" t="s">
        <v>137</v>
      </c>
      <c r="AQ19" s="3"/>
      <c r="AR19" s="1" t="s">
        <v>137</v>
      </c>
      <c r="AS19" s="1" t="s">
        <v>137</v>
      </c>
      <c r="AT19" s="1" t="s">
        <v>139</v>
      </c>
      <c r="AU19" s="1" t="s">
        <v>140</v>
      </c>
      <c r="AV19">
        <v>0</v>
      </c>
      <c r="AW19">
        <v>0</v>
      </c>
      <c r="AX19" s="1" t="s">
        <v>134</v>
      </c>
      <c r="AY19">
        <v>0</v>
      </c>
      <c r="AZ19">
        <v>0</v>
      </c>
      <c r="BA19" s="1" t="s">
        <v>134</v>
      </c>
      <c r="BB19">
        <v>0</v>
      </c>
      <c r="BC19">
        <v>0</v>
      </c>
      <c r="BD19" s="1" t="s">
        <v>134</v>
      </c>
      <c r="BE19">
        <v>0</v>
      </c>
      <c r="BF19">
        <v>0</v>
      </c>
      <c r="BG19" s="1" t="s">
        <v>134</v>
      </c>
      <c r="BJ19" s="1" t="s">
        <v>141</v>
      </c>
      <c r="BK19" s="1" t="s">
        <v>137</v>
      </c>
      <c r="BL19" s="1" t="s">
        <v>142</v>
      </c>
      <c r="BO19" s="1" t="s">
        <v>137</v>
      </c>
      <c r="BP19" s="1" t="s">
        <v>137</v>
      </c>
      <c r="BQ19" s="1" t="s">
        <v>137</v>
      </c>
      <c r="BR19" s="1" t="s">
        <v>137</v>
      </c>
      <c r="BS19" s="1" t="s">
        <v>166</v>
      </c>
      <c r="BT19" s="1" t="s">
        <v>144</v>
      </c>
      <c r="BU19" s="1" t="s">
        <v>137</v>
      </c>
      <c r="BV19" s="1" t="s">
        <v>137</v>
      </c>
      <c r="BW19" s="1" t="s">
        <v>137</v>
      </c>
      <c r="BX19" s="1" t="s">
        <v>137</v>
      </c>
      <c r="BY19" s="1" t="s">
        <v>137</v>
      </c>
      <c r="BZ19" s="1" t="s">
        <v>145</v>
      </c>
      <c r="CA19">
        <v>0</v>
      </c>
      <c r="CB19">
        <v>0</v>
      </c>
      <c r="CC19">
        <v>0</v>
      </c>
      <c r="CD19" s="3"/>
      <c r="CE19" s="3"/>
      <c r="CF19" s="1" t="s">
        <v>137</v>
      </c>
      <c r="CG19" s="4"/>
      <c r="CI19" s="1" t="s">
        <v>137</v>
      </c>
      <c r="CL19" s="1" t="s">
        <v>137</v>
      </c>
      <c r="CO19" s="1" t="s">
        <v>137</v>
      </c>
      <c r="CR19" s="1" t="s">
        <v>137</v>
      </c>
      <c r="CS19" s="1" t="s">
        <v>137</v>
      </c>
      <c r="CT19" s="1" t="s">
        <v>137</v>
      </c>
      <c r="CU19" s="1" t="s">
        <v>137</v>
      </c>
      <c r="CV19" s="1" t="s">
        <v>137</v>
      </c>
      <c r="CW19" s="1" t="s">
        <v>137</v>
      </c>
      <c r="CX19" s="3"/>
      <c r="CY19" s="1" t="s">
        <v>137</v>
      </c>
      <c r="CZ19" s="1" t="s">
        <v>137</v>
      </c>
      <c r="DA19" s="1" t="s">
        <v>137</v>
      </c>
      <c r="DB19" s="1" t="s">
        <v>137</v>
      </c>
      <c r="DC19" s="1" t="s">
        <v>137</v>
      </c>
      <c r="DD19" s="1" t="s">
        <v>137</v>
      </c>
      <c r="DE19" s="1" t="s">
        <v>137</v>
      </c>
      <c r="DF19">
        <v>0</v>
      </c>
      <c r="DG19" s="1" t="s">
        <v>137</v>
      </c>
      <c r="DH19" s="1" t="s">
        <v>146</v>
      </c>
      <c r="DI19" s="1" t="s">
        <v>137</v>
      </c>
      <c r="DJ19" s="1" t="s">
        <v>137</v>
      </c>
      <c r="DK19" s="1" t="s">
        <v>137</v>
      </c>
      <c r="DL19" s="1" t="s">
        <v>147</v>
      </c>
      <c r="DM19" s="1" t="s">
        <v>130</v>
      </c>
      <c r="DN19" s="1" t="s">
        <v>137</v>
      </c>
      <c r="DO19" s="1" t="s">
        <v>137</v>
      </c>
      <c r="DP19" s="1" t="s">
        <v>137</v>
      </c>
      <c r="DQ19" s="1" t="s">
        <v>137</v>
      </c>
      <c r="DR19" s="1" t="s">
        <v>137</v>
      </c>
      <c r="DS19" s="1" t="s">
        <v>137</v>
      </c>
      <c r="DT19" s="1" t="s">
        <v>137</v>
      </c>
      <c r="DU19" s="1" t="s">
        <v>137</v>
      </c>
    </row>
    <row r="20" spans="2:125" x14ac:dyDescent="0.25">
      <c r="B20">
        <v>2815</v>
      </c>
      <c r="C20" s="3">
        <v>42254</v>
      </c>
      <c r="D20" s="4">
        <v>0</v>
      </c>
      <c r="E20" s="1" t="s">
        <v>122</v>
      </c>
      <c r="F20" s="1" t="s">
        <v>123</v>
      </c>
      <c r="G20" s="1" t="s">
        <v>124</v>
      </c>
      <c r="H20" s="1" t="s">
        <v>151</v>
      </c>
      <c r="I20" s="1" t="s">
        <v>126</v>
      </c>
      <c r="J20" s="1" t="s">
        <v>127</v>
      </c>
      <c r="K20" s="1" t="s">
        <v>128</v>
      </c>
      <c r="L20">
        <v>10</v>
      </c>
      <c r="M20" s="1" t="s">
        <v>129</v>
      </c>
      <c r="N20">
        <v>22090</v>
      </c>
      <c r="O20" s="1" t="s">
        <v>130</v>
      </c>
      <c r="P20">
        <v>-5.2</v>
      </c>
      <c r="Q20">
        <v>9.7814843409149503</v>
      </c>
      <c r="R20">
        <v>1849</v>
      </c>
      <c r="S20">
        <v>-14209.8545364827</v>
      </c>
      <c r="T20">
        <v>-14209.8545364827</v>
      </c>
      <c r="U20" s="5" t="s">
        <v>186</v>
      </c>
      <c r="V20" s="1" t="s">
        <v>131</v>
      </c>
      <c r="W20" s="8"/>
      <c r="Z20" s="1" t="s">
        <v>132</v>
      </c>
      <c r="AA20" s="1" t="s">
        <v>132</v>
      </c>
      <c r="AB20" s="1" t="s">
        <v>133</v>
      </c>
      <c r="AC20" s="1" t="s">
        <v>134</v>
      </c>
      <c r="AD20" s="1" t="s">
        <v>135</v>
      </c>
      <c r="AE20" s="1" t="s">
        <v>163</v>
      </c>
      <c r="AF20" s="1" t="s">
        <v>137</v>
      </c>
      <c r="AG20" s="1" t="s">
        <v>137</v>
      </c>
      <c r="AH20" s="1" t="s">
        <v>137</v>
      </c>
      <c r="AI20" s="1" t="s">
        <v>137</v>
      </c>
      <c r="AJ20" s="1" t="s">
        <v>137</v>
      </c>
      <c r="AK20" s="3">
        <v>42278</v>
      </c>
      <c r="AL20" s="3">
        <v>42369</v>
      </c>
      <c r="AM20" s="1" t="s">
        <v>138</v>
      </c>
      <c r="AN20">
        <v>2209</v>
      </c>
      <c r="AO20" s="1" t="s">
        <v>137</v>
      </c>
      <c r="AQ20" s="3"/>
      <c r="AR20" s="1" t="s">
        <v>137</v>
      </c>
      <c r="AS20" s="1" t="s">
        <v>137</v>
      </c>
      <c r="AT20" s="1" t="s">
        <v>139</v>
      </c>
      <c r="AU20" s="1" t="s">
        <v>140</v>
      </c>
      <c r="AV20">
        <v>0</v>
      </c>
      <c r="AW20">
        <v>0</v>
      </c>
      <c r="AX20" s="1" t="s">
        <v>134</v>
      </c>
      <c r="AY20">
        <v>0</v>
      </c>
      <c r="AZ20">
        <v>0</v>
      </c>
      <c r="BA20" s="1" t="s">
        <v>134</v>
      </c>
      <c r="BB20">
        <v>0</v>
      </c>
      <c r="BC20">
        <v>0</v>
      </c>
      <c r="BD20" s="1" t="s">
        <v>134</v>
      </c>
      <c r="BE20">
        <v>0</v>
      </c>
      <c r="BF20">
        <v>0</v>
      </c>
      <c r="BG20" s="1" t="s">
        <v>134</v>
      </c>
      <c r="BJ20" s="1" t="s">
        <v>141</v>
      </c>
      <c r="BK20" s="1" t="s">
        <v>137</v>
      </c>
      <c r="BL20" s="1" t="s">
        <v>142</v>
      </c>
      <c r="BO20" s="1" t="s">
        <v>137</v>
      </c>
      <c r="BP20" s="1" t="s">
        <v>137</v>
      </c>
      <c r="BQ20" s="1" t="s">
        <v>137</v>
      </c>
      <c r="BR20" s="1" t="s">
        <v>137</v>
      </c>
      <c r="BS20" s="1" t="s">
        <v>167</v>
      </c>
      <c r="BT20" s="1" t="s">
        <v>144</v>
      </c>
      <c r="BU20" s="1" t="s">
        <v>137</v>
      </c>
      <c r="BV20" s="1" t="s">
        <v>137</v>
      </c>
      <c r="BW20" s="1" t="s">
        <v>137</v>
      </c>
      <c r="BX20" s="1" t="s">
        <v>137</v>
      </c>
      <c r="BY20" s="1" t="s">
        <v>137</v>
      </c>
      <c r="BZ20" s="1" t="s">
        <v>145</v>
      </c>
      <c r="CA20">
        <v>0</v>
      </c>
      <c r="CB20">
        <v>0</v>
      </c>
      <c r="CC20">
        <v>0</v>
      </c>
      <c r="CD20" s="3"/>
      <c r="CE20" s="3"/>
      <c r="CF20" s="1" t="s">
        <v>137</v>
      </c>
      <c r="CG20" s="4"/>
      <c r="CI20" s="1" t="s">
        <v>137</v>
      </c>
      <c r="CL20" s="1" t="s">
        <v>137</v>
      </c>
      <c r="CO20" s="1" t="s">
        <v>137</v>
      </c>
      <c r="CR20" s="1" t="s">
        <v>137</v>
      </c>
      <c r="CS20" s="1" t="s">
        <v>137</v>
      </c>
      <c r="CT20" s="1" t="s">
        <v>137</v>
      </c>
      <c r="CU20" s="1" t="s">
        <v>137</v>
      </c>
      <c r="CV20" s="1" t="s">
        <v>137</v>
      </c>
      <c r="CW20" s="1" t="s">
        <v>137</v>
      </c>
      <c r="CX20" s="3"/>
      <c r="CY20" s="1" t="s">
        <v>137</v>
      </c>
      <c r="CZ20" s="1" t="s">
        <v>137</v>
      </c>
      <c r="DA20" s="1" t="s">
        <v>137</v>
      </c>
      <c r="DB20" s="1" t="s">
        <v>137</v>
      </c>
      <c r="DC20" s="1" t="s">
        <v>137</v>
      </c>
      <c r="DD20" s="1" t="s">
        <v>137</v>
      </c>
      <c r="DE20" s="1" t="s">
        <v>137</v>
      </c>
      <c r="DF20">
        <v>0</v>
      </c>
      <c r="DG20" s="1" t="s">
        <v>137</v>
      </c>
      <c r="DH20" s="1" t="s">
        <v>146</v>
      </c>
      <c r="DI20" s="1" t="s">
        <v>137</v>
      </c>
      <c r="DJ20" s="1" t="s">
        <v>137</v>
      </c>
      <c r="DK20" s="1" t="s">
        <v>137</v>
      </c>
      <c r="DL20" s="1" t="s">
        <v>147</v>
      </c>
      <c r="DM20" s="1" t="s">
        <v>130</v>
      </c>
      <c r="DN20" s="1" t="s">
        <v>137</v>
      </c>
      <c r="DO20" s="1" t="s">
        <v>137</v>
      </c>
      <c r="DP20" s="1" t="s">
        <v>137</v>
      </c>
      <c r="DQ20" s="1" t="s">
        <v>137</v>
      </c>
      <c r="DR20" s="1" t="s">
        <v>137</v>
      </c>
      <c r="DS20" s="1" t="s">
        <v>137</v>
      </c>
      <c r="DT20" s="1" t="s">
        <v>137</v>
      </c>
      <c r="DU20" s="1" t="s">
        <v>137</v>
      </c>
    </row>
    <row r="21" spans="2:125" x14ac:dyDescent="0.25">
      <c r="B21">
        <v>2817</v>
      </c>
      <c r="C21" s="3">
        <v>42264</v>
      </c>
      <c r="D21" s="4">
        <v>0</v>
      </c>
      <c r="E21" s="1" t="s">
        <v>122</v>
      </c>
      <c r="F21" s="1" t="s">
        <v>123</v>
      </c>
      <c r="G21" s="1" t="s">
        <v>124</v>
      </c>
      <c r="H21" s="1" t="s">
        <v>151</v>
      </c>
      <c r="I21" s="1" t="s">
        <v>126</v>
      </c>
      <c r="J21" s="1" t="s">
        <v>127</v>
      </c>
      <c r="K21" s="1" t="s">
        <v>148</v>
      </c>
      <c r="L21">
        <v>-10</v>
      </c>
      <c r="M21" s="1" t="s">
        <v>129</v>
      </c>
      <c r="N21">
        <v>-22090</v>
      </c>
      <c r="O21" s="1" t="s">
        <v>130</v>
      </c>
      <c r="P21">
        <v>-4.2</v>
      </c>
      <c r="Q21">
        <v>9.7814843409149503</v>
      </c>
      <c r="R21">
        <v>1849</v>
      </c>
      <c r="S21">
        <v>14209.8545364827</v>
      </c>
      <c r="T21">
        <v>14209.8545364827</v>
      </c>
      <c r="U21" s="5" t="s">
        <v>186</v>
      </c>
      <c r="V21" s="1" t="s">
        <v>131</v>
      </c>
      <c r="W21" s="8"/>
      <c r="Z21" s="1" t="s">
        <v>132</v>
      </c>
      <c r="AA21" s="1" t="s">
        <v>132</v>
      </c>
      <c r="AB21" s="1" t="s">
        <v>133</v>
      </c>
      <c r="AC21" s="1" t="s">
        <v>134</v>
      </c>
      <c r="AD21" s="1" t="s">
        <v>135</v>
      </c>
      <c r="AE21" s="1" t="s">
        <v>163</v>
      </c>
      <c r="AF21" s="1" t="s">
        <v>137</v>
      </c>
      <c r="AG21" s="1" t="s">
        <v>137</v>
      </c>
      <c r="AH21" s="1" t="s">
        <v>137</v>
      </c>
      <c r="AI21" s="1" t="s">
        <v>137</v>
      </c>
      <c r="AJ21" s="1" t="s">
        <v>137</v>
      </c>
      <c r="AK21" s="3">
        <v>42278</v>
      </c>
      <c r="AL21" s="3">
        <v>42369</v>
      </c>
      <c r="AM21" s="1" t="s">
        <v>138</v>
      </c>
      <c r="AN21">
        <v>2209</v>
      </c>
      <c r="AO21" s="1" t="s">
        <v>137</v>
      </c>
      <c r="AQ21" s="3"/>
      <c r="AR21" s="1" t="s">
        <v>137</v>
      </c>
      <c r="AS21" s="1" t="s">
        <v>137</v>
      </c>
      <c r="AT21" s="1" t="s">
        <v>139</v>
      </c>
      <c r="AU21" s="1" t="s">
        <v>140</v>
      </c>
      <c r="AV21">
        <v>0</v>
      </c>
      <c r="AW21">
        <v>0</v>
      </c>
      <c r="AX21" s="1" t="s">
        <v>134</v>
      </c>
      <c r="AY21">
        <v>0</v>
      </c>
      <c r="AZ21">
        <v>0</v>
      </c>
      <c r="BA21" s="1" t="s">
        <v>134</v>
      </c>
      <c r="BB21">
        <v>0</v>
      </c>
      <c r="BC21">
        <v>0</v>
      </c>
      <c r="BD21" s="1" t="s">
        <v>134</v>
      </c>
      <c r="BE21">
        <v>0</v>
      </c>
      <c r="BF21">
        <v>0</v>
      </c>
      <c r="BG21" s="1" t="s">
        <v>134</v>
      </c>
      <c r="BJ21" s="1" t="s">
        <v>141</v>
      </c>
      <c r="BK21" s="1" t="s">
        <v>137</v>
      </c>
      <c r="BL21" s="1" t="s">
        <v>142</v>
      </c>
      <c r="BO21" s="1" t="s">
        <v>137</v>
      </c>
      <c r="BP21" s="1" t="s">
        <v>137</v>
      </c>
      <c r="BQ21" s="1" t="s">
        <v>137</v>
      </c>
      <c r="BR21" s="1" t="s">
        <v>137</v>
      </c>
      <c r="BS21" s="1" t="s">
        <v>168</v>
      </c>
      <c r="BT21" s="1" t="s">
        <v>144</v>
      </c>
      <c r="BU21" s="1" t="s">
        <v>137</v>
      </c>
      <c r="BV21" s="1" t="s">
        <v>137</v>
      </c>
      <c r="BW21" s="1" t="s">
        <v>137</v>
      </c>
      <c r="BX21" s="1" t="s">
        <v>137</v>
      </c>
      <c r="BY21" s="1" t="s">
        <v>137</v>
      </c>
      <c r="BZ21" s="1" t="s">
        <v>145</v>
      </c>
      <c r="CA21">
        <v>0</v>
      </c>
      <c r="CB21">
        <v>0</v>
      </c>
      <c r="CC21">
        <v>0</v>
      </c>
      <c r="CD21" s="3"/>
      <c r="CE21" s="3"/>
      <c r="CF21" s="1" t="s">
        <v>137</v>
      </c>
      <c r="CG21" s="4"/>
      <c r="CI21" s="1" t="s">
        <v>137</v>
      </c>
      <c r="CL21" s="1" t="s">
        <v>137</v>
      </c>
      <c r="CO21" s="1" t="s">
        <v>137</v>
      </c>
      <c r="CR21" s="1" t="s">
        <v>137</v>
      </c>
      <c r="CS21" s="1" t="s">
        <v>137</v>
      </c>
      <c r="CT21" s="1" t="s">
        <v>137</v>
      </c>
      <c r="CU21" s="1" t="s">
        <v>137</v>
      </c>
      <c r="CV21" s="1" t="s">
        <v>137</v>
      </c>
      <c r="CW21" s="1" t="s">
        <v>137</v>
      </c>
      <c r="CX21" s="3"/>
      <c r="CY21" s="1" t="s">
        <v>137</v>
      </c>
      <c r="CZ21" s="1" t="s">
        <v>137</v>
      </c>
      <c r="DA21" s="1" t="s">
        <v>137</v>
      </c>
      <c r="DB21" s="1" t="s">
        <v>137</v>
      </c>
      <c r="DC21" s="1" t="s">
        <v>137</v>
      </c>
      <c r="DD21" s="1" t="s">
        <v>137</v>
      </c>
      <c r="DE21" s="1" t="s">
        <v>137</v>
      </c>
      <c r="DF21">
        <v>0</v>
      </c>
      <c r="DG21" s="1" t="s">
        <v>137</v>
      </c>
      <c r="DH21" s="1" t="s">
        <v>146</v>
      </c>
      <c r="DI21" s="1" t="s">
        <v>137</v>
      </c>
      <c r="DJ21" s="1" t="s">
        <v>137</v>
      </c>
      <c r="DK21" s="1" t="s">
        <v>137</v>
      </c>
      <c r="DL21" s="1" t="s">
        <v>147</v>
      </c>
      <c r="DM21" s="1" t="s">
        <v>130</v>
      </c>
      <c r="DN21" s="1" t="s">
        <v>137</v>
      </c>
      <c r="DO21" s="1" t="s">
        <v>137</v>
      </c>
      <c r="DP21" s="1" t="s">
        <v>137</v>
      </c>
      <c r="DQ21" s="1" t="s">
        <v>137</v>
      </c>
      <c r="DR21" s="1" t="s">
        <v>137</v>
      </c>
      <c r="DS21" s="1" t="s">
        <v>137</v>
      </c>
      <c r="DT21" s="1" t="s">
        <v>137</v>
      </c>
      <c r="DU21" s="1" t="s">
        <v>137</v>
      </c>
    </row>
    <row r="22" spans="2:125" x14ac:dyDescent="0.25">
      <c r="B22">
        <v>2819</v>
      </c>
      <c r="C22" s="3">
        <v>42277</v>
      </c>
      <c r="D22" s="4">
        <v>0</v>
      </c>
      <c r="E22" s="1" t="s">
        <v>122</v>
      </c>
      <c r="F22" s="1" t="s">
        <v>123</v>
      </c>
      <c r="G22" s="1" t="s">
        <v>124</v>
      </c>
      <c r="H22" s="1" t="s">
        <v>151</v>
      </c>
      <c r="I22" s="1" t="s">
        <v>126</v>
      </c>
      <c r="J22" s="1" t="s">
        <v>127</v>
      </c>
      <c r="K22" s="1" t="s">
        <v>128</v>
      </c>
      <c r="L22">
        <v>10</v>
      </c>
      <c r="M22" s="1" t="s">
        <v>129</v>
      </c>
      <c r="N22">
        <v>22090</v>
      </c>
      <c r="O22" s="1" t="s">
        <v>130</v>
      </c>
      <c r="P22">
        <v>-3.33</v>
      </c>
      <c r="Q22">
        <v>9.7814843409149503</v>
      </c>
      <c r="R22">
        <v>1849</v>
      </c>
      <c r="S22">
        <v>-14209.8545364827</v>
      </c>
      <c r="T22">
        <v>-14209.8545364827</v>
      </c>
      <c r="U22" s="5" t="s">
        <v>186</v>
      </c>
      <c r="V22" s="1" t="s">
        <v>131</v>
      </c>
      <c r="W22" s="8"/>
      <c r="Z22" s="1" t="s">
        <v>132</v>
      </c>
      <c r="AA22" s="1" t="s">
        <v>132</v>
      </c>
      <c r="AB22" s="1" t="s">
        <v>133</v>
      </c>
      <c r="AC22" s="1" t="s">
        <v>134</v>
      </c>
      <c r="AD22" s="1" t="s">
        <v>135</v>
      </c>
      <c r="AE22" s="1" t="s">
        <v>163</v>
      </c>
      <c r="AF22" s="1" t="s">
        <v>137</v>
      </c>
      <c r="AG22" s="1" t="s">
        <v>137</v>
      </c>
      <c r="AH22" s="1" t="s">
        <v>137</v>
      </c>
      <c r="AI22" s="1" t="s">
        <v>137</v>
      </c>
      <c r="AJ22" s="1" t="s">
        <v>137</v>
      </c>
      <c r="AK22" s="3">
        <v>42278</v>
      </c>
      <c r="AL22" s="3">
        <v>42369</v>
      </c>
      <c r="AM22" s="1" t="s">
        <v>138</v>
      </c>
      <c r="AN22">
        <v>2209</v>
      </c>
      <c r="AO22" s="1" t="s">
        <v>137</v>
      </c>
      <c r="AQ22" s="3"/>
      <c r="AR22" s="1" t="s">
        <v>137</v>
      </c>
      <c r="AS22" s="1" t="s">
        <v>137</v>
      </c>
      <c r="AT22" s="1" t="s">
        <v>139</v>
      </c>
      <c r="AU22" s="1" t="s">
        <v>140</v>
      </c>
      <c r="AV22">
        <v>0</v>
      </c>
      <c r="AW22">
        <v>0</v>
      </c>
      <c r="AX22" s="1" t="s">
        <v>134</v>
      </c>
      <c r="AY22">
        <v>0</v>
      </c>
      <c r="AZ22">
        <v>0</v>
      </c>
      <c r="BA22" s="1" t="s">
        <v>134</v>
      </c>
      <c r="BB22">
        <v>0</v>
      </c>
      <c r="BC22">
        <v>0</v>
      </c>
      <c r="BD22" s="1" t="s">
        <v>134</v>
      </c>
      <c r="BE22">
        <v>0</v>
      </c>
      <c r="BF22">
        <v>0</v>
      </c>
      <c r="BG22" s="1" t="s">
        <v>134</v>
      </c>
      <c r="BJ22" s="1" t="s">
        <v>141</v>
      </c>
      <c r="BK22" s="1" t="s">
        <v>137</v>
      </c>
      <c r="BL22" s="1" t="s">
        <v>142</v>
      </c>
      <c r="BO22" s="1" t="s">
        <v>137</v>
      </c>
      <c r="BP22" s="1" t="s">
        <v>137</v>
      </c>
      <c r="BQ22" s="1" t="s">
        <v>137</v>
      </c>
      <c r="BR22" s="1" t="s">
        <v>137</v>
      </c>
      <c r="BS22" s="1" t="s">
        <v>169</v>
      </c>
      <c r="BT22" s="1" t="s">
        <v>144</v>
      </c>
      <c r="BU22" s="1" t="s">
        <v>137</v>
      </c>
      <c r="BV22" s="1" t="s">
        <v>137</v>
      </c>
      <c r="BW22" s="1" t="s">
        <v>137</v>
      </c>
      <c r="BX22" s="1" t="s">
        <v>137</v>
      </c>
      <c r="BY22" s="1" t="s">
        <v>137</v>
      </c>
      <c r="BZ22" s="1" t="s">
        <v>145</v>
      </c>
      <c r="CA22">
        <v>0</v>
      </c>
      <c r="CB22">
        <v>0</v>
      </c>
      <c r="CC22">
        <v>0</v>
      </c>
      <c r="CD22" s="3"/>
      <c r="CE22" s="3"/>
      <c r="CF22" s="1" t="s">
        <v>137</v>
      </c>
      <c r="CG22" s="4"/>
      <c r="CI22" s="1" t="s">
        <v>137</v>
      </c>
      <c r="CL22" s="1" t="s">
        <v>137</v>
      </c>
      <c r="CO22" s="1" t="s">
        <v>137</v>
      </c>
      <c r="CR22" s="1" t="s">
        <v>137</v>
      </c>
      <c r="CS22" s="1" t="s">
        <v>137</v>
      </c>
      <c r="CT22" s="1" t="s">
        <v>137</v>
      </c>
      <c r="CU22" s="1" t="s">
        <v>137</v>
      </c>
      <c r="CV22" s="1" t="s">
        <v>137</v>
      </c>
      <c r="CW22" s="1" t="s">
        <v>137</v>
      </c>
      <c r="CX22" s="3"/>
      <c r="CY22" s="1" t="s">
        <v>137</v>
      </c>
      <c r="CZ22" s="1" t="s">
        <v>137</v>
      </c>
      <c r="DA22" s="1" t="s">
        <v>137</v>
      </c>
      <c r="DB22" s="1" t="s">
        <v>137</v>
      </c>
      <c r="DC22" s="1" t="s">
        <v>137</v>
      </c>
      <c r="DD22" s="1" t="s">
        <v>137</v>
      </c>
      <c r="DE22" s="1" t="s">
        <v>137</v>
      </c>
      <c r="DF22">
        <v>0</v>
      </c>
      <c r="DG22" s="1" t="s">
        <v>137</v>
      </c>
      <c r="DH22" s="1" t="s">
        <v>146</v>
      </c>
      <c r="DI22" s="1" t="s">
        <v>137</v>
      </c>
      <c r="DJ22" s="1" t="s">
        <v>137</v>
      </c>
      <c r="DK22" s="1" t="s">
        <v>137</v>
      </c>
      <c r="DL22" s="1" t="s">
        <v>147</v>
      </c>
      <c r="DM22" s="1" t="s">
        <v>130</v>
      </c>
      <c r="DN22" s="1" t="s">
        <v>137</v>
      </c>
      <c r="DO22" s="1" t="s">
        <v>137</v>
      </c>
      <c r="DP22" s="1" t="s">
        <v>137</v>
      </c>
      <c r="DQ22" s="1" t="s">
        <v>137</v>
      </c>
      <c r="DR22" s="1" t="s">
        <v>137</v>
      </c>
      <c r="DS22" s="1" t="s">
        <v>137</v>
      </c>
      <c r="DT22" s="1" t="s">
        <v>137</v>
      </c>
      <c r="DU22" s="1" t="s">
        <v>137</v>
      </c>
    </row>
    <row r="23" spans="2:125" x14ac:dyDescent="0.25">
      <c r="B23">
        <v>2831</v>
      </c>
      <c r="C23" s="3">
        <v>42254</v>
      </c>
      <c r="D23" s="4">
        <v>0</v>
      </c>
      <c r="E23" s="1" t="s">
        <v>122</v>
      </c>
      <c r="F23" s="1" t="s">
        <v>123</v>
      </c>
      <c r="G23" s="1" t="s">
        <v>124</v>
      </c>
      <c r="H23" s="1" t="s">
        <v>155</v>
      </c>
      <c r="I23" s="1" t="s">
        <v>126</v>
      </c>
      <c r="J23" s="1" t="s">
        <v>127</v>
      </c>
      <c r="K23" s="1" t="s">
        <v>128</v>
      </c>
      <c r="L23">
        <v>10</v>
      </c>
      <c r="M23" s="1" t="s">
        <v>129</v>
      </c>
      <c r="N23">
        <v>21830</v>
      </c>
      <c r="O23" s="1" t="s">
        <v>130</v>
      </c>
      <c r="P23">
        <v>-5.2</v>
      </c>
      <c r="Q23">
        <v>7.18</v>
      </c>
      <c r="R23">
        <v>2183</v>
      </c>
      <c r="S23">
        <v>0</v>
      </c>
      <c r="T23">
        <v>0</v>
      </c>
      <c r="U23" s="5"/>
      <c r="V23" s="1" t="s">
        <v>131</v>
      </c>
      <c r="W23" s="8"/>
      <c r="Z23" s="1" t="s">
        <v>132</v>
      </c>
      <c r="AA23" s="1" t="s">
        <v>132</v>
      </c>
      <c r="AB23" s="1" t="s">
        <v>133</v>
      </c>
      <c r="AC23" s="1" t="s">
        <v>134</v>
      </c>
      <c r="AD23" s="1" t="s">
        <v>135</v>
      </c>
      <c r="AE23" s="1" t="s">
        <v>163</v>
      </c>
      <c r="AF23" s="1" t="s">
        <v>137</v>
      </c>
      <c r="AG23" s="1" t="s">
        <v>137</v>
      </c>
      <c r="AH23" s="1" t="s">
        <v>137</v>
      </c>
      <c r="AI23" s="1" t="s">
        <v>137</v>
      </c>
      <c r="AJ23" s="1" t="s">
        <v>137</v>
      </c>
      <c r="AK23" s="3">
        <v>42370</v>
      </c>
      <c r="AL23" s="3">
        <v>42460</v>
      </c>
      <c r="AM23" s="1" t="s">
        <v>138</v>
      </c>
      <c r="AN23">
        <v>2183</v>
      </c>
      <c r="AO23" s="1" t="s">
        <v>137</v>
      </c>
      <c r="AQ23" s="3"/>
      <c r="AR23" s="1" t="s">
        <v>137</v>
      </c>
      <c r="AS23" s="1" t="s">
        <v>137</v>
      </c>
      <c r="AT23" s="1" t="s">
        <v>139</v>
      </c>
      <c r="AU23" s="1" t="s">
        <v>140</v>
      </c>
      <c r="AV23">
        <v>0</v>
      </c>
      <c r="AW23">
        <v>0</v>
      </c>
      <c r="AX23" s="1" t="s">
        <v>134</v>
      </c>
      <c r="AY23">
        <v>0</v>
      </c>
      <c r="AZ23">
        <v>0</v>
      </c>
      <c r="BA23" s="1" t="s">
        <v>134</v>
      </c>
      <c r="BB23">
        <v>0</v>
      </c>
      <c r="BC23">
        <v>0</v>
      </c>
      <c r="BD23" s="1" t="s">
        <v>134</v>
      </c>
      <c r="BE23">
        <v>0</v>
      </c>
      <c r="BF23">
        <v>0</v>
      </c>
      <c r="BG23" s="1" t="s">
        <v>134</v>
      </c>
      <c r="BJ23" s="1" t="s">
        <v>141</v>
      </c>
      <c r="BK23" s="1" t="s">
        <v>137</v>
      </c>
      <c r="BL23" s="1" t="s">
        <v>142</v>
      </c>
      <c r="BO23" s="1" t="s">
        <v>137</v>
      </c>
      <c r="BP23" s="1" t="s">
        <v>137</v>
      </c>
      <c r="BQ23" s="1" t="s">
        <v>137</v>
      </c>
      <c r="BR23" s="1" t="s">
        <v>137</v>
      </c>
      <c r="BS23" s="1" t="s">
        <v>170</v>
      </c>
      <c r="BT23" s="1" t="s">
        <v>144</v>
      </c>
      <c r="BU23" s="1" t="s">
        <v>137</v>
      </c>
      <c r="BV23" s="1" t="s">
        <v>137</v>
      </c>
      <c r="BW23" s="1" t="s">
        <v>137</v>
      </c>
      <c r="BX23" s="1" t="s">
        <v>137</v>
      </c>
      <c r="BY23" s="1" t="s">
        <v>137</v>
      </c>
      <c r="BZ23" s="1" t="s">
        <v>145</v>
      </c>
      <c r="CA23">
        <v>0</v>
      </c>
      <c r="CB23">
        <v>0</v>
      </c>
      <c r="CC23">
        <v>0</v>
      </c>
      <c r="CD23" s="3"/>
      <c r="CE23" s="3"/>
      <c r="CF23" s="1" t="s">
        <v>137</v>
      </c>
      <c r="CG23" s="4"/>
      <c r="CI23" s="1" t="s">
        <v>137</v>
      </c>
      <c r="CL23" s="1" t="s">
        <v>137</v>
      </c>
      <c r="CO23" s="1" t="s">
        <v>137</v>
      </c>
      <c r="CR23" s="1" t="s">
        <v>137</v>
      </c>
      <c r="CS23" s="1" t="s">
        <v>137</v>
      </c>
      <c r="CT23" s="1" t="s">
        <v>137</v>
      </c>
      <c r="CU23" s="1" t="s">
        <v>137</v>
      </c>
      <c r="CV23" s="1" t="s">
        <v>137</v>
      </c>
      <c r="CW23" s="1" t="s">
        <v>137</v>
      </c>
      <c r="CX23" s="3"/>
      <c r="CY23" s="1" t="s">
        <v>137</v>
      </c>
      <c r="CZ23" s="1" t="s">
        <v>137</v>
      </c>
      <c r="DA23" s="1" t="s">
        <v>137</v>
      </c>
      <c r="DB23" s="1" t="s">
        <v>137</v>
      </c>
      <c r="DC23" s="1" t="s">
        <v>137</v>
      </c>
      <c r="DD23" s="1" t="s">
        <v>137</v>
      </c>
      <c r="DE23" s="1" t="s">
        <v>137</v>
      </c>
      <c r="DF23">
        <v>0</v>
      </c>
      <c r="DG23" s="1" t="s">
        <v>137</v>
      </c>
      <c r="DH23" s="1" t="s">
        <v>146</v>
      </c>
      <c r="DI23" s="1" t="s">
        <v>137</v>
      </c>
      <c r="DJ23" s="1" t="s">
        <v>137</v>
      </c>
      <c r="DK23" s="1" t="s">
        <v>137</v>
      </c>
      <c r="DL23" s="1" t="s">
        <v>147</v>
      </c>
      <c r="DM23" s="1" t="s">
        <v>130</v>
      </c>
      <c r="DN23" s="1" t="s">
        <v>137</v>
      </c>
      <c r="DO23" s="1" t="s">
        <v>137</v>
      </c>
      <c r="DP23" s="1" t="s">
        <v>137</v>
      </c>
      <c r="DQ23" s="1" t="s">
        <v>137</v>
      </c>
      <c r="DR23" s="1" t="s">
        <v>137</v>
      </c>
      <c r="DS23" s="1" t="s">
        <v>137</v>
      </c>
      <c r="DT23" s="1" t="s">
        <v>137</v>
      </c>
      <c r="DU23" s="1" t="s">
        <v>137</v>
      </c>
    </row>
    <row r="24" spans="2:125" x14ac:dyDescent="0.25">
      <c r="B24">
        <v>2833</v>
      </c>
      <c r="C24" s="3">
        <v>42264</v>
      </c>
      <c r="D24" s="4">
        <v>0</v>
      </c>
      <c r="E24" s="1" t="s">
        <v>122</v>
      </c>
      <c r="F24" s="1" t="s">
        <v>123</v>
      </c>
      <c r="G24" s="1" t="s">
        <v>124</v>
      </c>
      <c r="H24" s="1" t="s">
        <v>155</v>
      </c>
      <c r="I24" s="1" t="s">
        <v>126</v>
      </c>
      <c r="J24" s="1" t="s">
        <v>127</v>
      </c>
      <c r="K24" s="1" t="s">
        <v>148</v>
      </c>
      <c r="L24">
        <v>-10</v>
      </c>
      <c r="M24" s="1" t="s">
        <v>129</v>
      </c>
      <c r="N24">
        <v>-21830</v>
      </c>
      <c r="O24" s="1" t="s">
        <v>130</v>
      </c>
      <c r="P24">
        <v>-4.2</v>
      </c>
      <c r="Q24">
        <v>7.18</v>
      </c>
      <c r="R24">
        <v>2183</v>
      </c>
      <c r="S24">
        <v>0</v>
      </c>
      <c r="T24">
        <v>0</v>
      </c>
      <c r="U24" s="5"/>
      <c r="V24" s="1" t="s">
        <v>131</v>
      </c>
      <c r="W24" s="8"/>
      <c r="Z24" s="1" t="s">
        <v>132</v>
      </c>
      <c r="AA24" s="1" t="s">
        <v>132</v>
      </c>
      <c r="AB24" s="1" t="s">
        <v>133</v>
      </c>
      <c r="AC24" s="1" t="s">
        <v>134</v>
      </c>
      <c r="AD24" s="1" t="s">
        <v>135</v>
      </c>
      <c r="AE24" s="1" t="s">
        <v>163</v>
      </c>
      <c r="AF24" s="1" t="s">
        <v>137</v>
      </c>
      <c r="AG24" s="1" t="s">
        <v>137</v>
      </c>
      <c r="AH24" s="1" t="s">
        <v>137</v>
      </c>
      <c r="AI24" s="1" t="s">
        <v>137</v>
      </c>
      <c r="AJ24" s="1" t="s">
        <v>137</v>
      </c>
      <c r="AK24" s="3">
        <v>42370</v>
      </c>
      <c r="AL24" s="3">
        <v>42460</v>
      </c>
      <c r="AM24" s="1" t="s">
        <v>138</v>
      </c>
      <c r="AN24">
        <v>2183</v>
      </c>
      <c r="AO24" s="1" t="s">
        <v>137</v>
      </c>
      <c r="AQ24" s="3"/>
      <c r="AR24" s="1" t="s">
        <v>137</v>
      </c>
      <c r="AS24" s="1" t="s">
        <v>137</v>
      </c>
      <c r="AT24" s="1" t="s">
        <v>139</v>
      </c>
      <c r="AU24" s="1" t="s">
        <v>140</v>
      </c>
      <c r="AV24">
        <v>0</v>
      </c>
      <c r="AW24">
        <v>0</v>
      </c>
      <c r="AX24" s="1" t="s">
        <v>134</v>
      </c>
      <c r="AY24">
        <v>0</v>
      </c>
      <c r="AZ24">
        <v>0</v>
      </c>
      <c r="BA24" s="1" t="s">
        <v>134</v>
      </c>
      <c r="BB24">
        <v>0</v>
      </c>
      <c r="BC24">
        <v>0</v>
      </c>
      <c r="BD24" s="1" t="s">
        <v>134</v>
      </c>
      <c r="BE24">
        <v>0</v>
      </c>
      <c r="BF24">
        <v>0</v>
      </c>
      <c r="BG24" s="1" t="s">
        <v>134</v>
      </c>
      <c r="BJ24" s="1" t="s">
        <v>141</v>
      </c>
      <c r="BK24" s="1" t="s">
        <v>137</v>
      </c>
      <c r="BL24" s="1" t="s">
        <v>142</v>
      </c>
      <c r="BO24" s="1" t="s">
        <v>137</v>
      </c>
      <c r="BP24" s="1" t="s">
        <v>137</v>
      </c>
      <c r="BQ24" s="1" t="s">
        <v>137</v>
      </c>
      <c r="BR24" s="1" t="s">
        <v>137</v>
      </c>
      <c r="BS24" s="1" t="s">
        <v>171</v>
      </c>
      <c r="BT24" s="1" t="s">
        <v>144</v>
      </c>
      <c r="BU24" s="1" t="s">
        <v>137</v>
      </c>
      <c r="BV24" s="1" t="s">
        <v>137</v>
      </c>
      <c r="BW24" s="1" t="s">
        <v>137</v>
      </c>
      <c r="BX24" s="1" t="s">
        <v>137</v>
      </c>
      <c r="BY24" s="1" t="s">
        <v>137</v>
      </c>
      <c r="BZ24" s="1" t="s">
        <v>145</v>
      </c>
      <c r="CA24">
        <v>0</v>
      </c>
      <c r="CB24">
        <v>0</v>
      </c>
      <c r="CC24">
        <v>0</v>
      </c>
      <c r="CD24" s="3"/>
      <c r="CE24" s="3"/>
      <c r="CF24" s="1" t="s">
        <v>137</v>
      </c>
      <c r="CG24" s="4"/>
      <c r="CI24" s="1" t="s">
        <v>137</v>
      </c>
      <c r="CL24" s="1" t="s">
        <v>137</v>
      </c>
      <c r="CO24" s="1" t="s">
        <v>137</v>
      </c>
      <c r="CR24" s="1" t="s">
        <v>137</v>
      </c>
      <c r="CS24" s="1" t="s">
        <v>137</v>
      </c>
      <c r="CT24" s="1" t="s">
        <v>137</v>
      </c>
      <c r="CU24" s="1" t="s">
        <v>137</v>
      </c>
      <c r="CV24" s="1" t="s">
        <v>137</v>
      </c>
      <c r="CW24" s="1" t="s">
        <v>137</v>
      </c>
      <c r="CX24" s="3"/>
      <c r="CY24" s="1" t="s">
        <v>137</v>
      </c>
      <c r="CZ24" s="1" t="s">
        <v>137</v>
      </c>
      <c r="DA24" s="1" t="s">
        <v>137</v>
      </c>
      <c r="DB24" s="1" t="s">
        <v>137</v>
      </c>
      <c r="DC24" s="1" t="s">
        <v>137</v>
      </c>
      <c r="DD24" s="1" t="s">
        <v>137</v>
      </c>
      <c r="DE24" s="1" t="s">
        <v>137</v>
      </c>
      <c r="DF24">
        <v>0</v>
      </c>
      <c r="DG24" s="1" t="s">
        <v>137</v>
      </c>
      <c r="DH24" s="1" t="s">
        <v>146</v>
      </c>
      <c r="DI24" s="1" t="s">
        <v>137</v>
      </c>
      <c r="DJ24" s="1" t="s">
        <v>137</v>
      </c>
      <c r="DK24" s="1" t="s">
        <v>137</v>
      </c>
      <c r="DL24" s="1" t="s">
        <v>147</v>
      </c>
      <c r="DM24" s="1" t="s">
        <v>130</v>
      </c>
      <c r="DN24" s="1" t="s">
        <v>137</v>
      </c>
      <c r="DO24" s="1" t="s">
        <v>137</v>
      </c>
      <c r="DP24" s="1" t="s">
        <v>137</v>
      </c>
      <c r="DQ24" s="1" t="s">
        <v>137</v>
      </c>
      <c r="DR24" s="1" t="s">
        <v>137</v>
      </c>
      <c r="DS24" s="1" t="s">
        <v>137</v>
      </c>
      <c r="DT24" s="1" t="s">
        <v>137</v>
      </c>
      <c r="DU24" s="1" t="s">
        <v>137</v>
      </c>
    </row>
    <row r="25" spans="2:125" x14ac:dyDescent="0.25">
      <c r="B25">
        <v>2835</v>
      </c>
      <c r="C25" s="3">
        <v>42277</v>
      </c>
      <c r="D25" s="4">
        <v>0</v>
      </c>
      <c r="E25" s="1" t="s">
        <v>122</v>
      </c>
      <c r="F25" s="1" t="s">
        <v>123</v>
      </c>
      <c r="G25" s="1" t="s">
        <v>124</v>
      </c>
      <c r="H25" s="1" t="s">
        <v>155</v>
      </c>
      <c r="I25" s="1" t="s">
        <v>126</v>
      </c>
      <c r="J25" s="1" t="s">
        <v>127</v>
      </c>
      <c r="K25" s="1" t="s">
        <v>128</v>
      </c>
      <c r="L25">
        <v>10</v>
      </c>
      <c r="M25" s="1" t="s">
        <v>129</v>
      </c>
      <c r="N25">
        <v>21830</v>
      </c>
      <c r="O25" s="1" t="s">
        <v>130</v>
      </c>
      <c r="P25">
        <v>-3.33</v>
      </c>
      <c r="Q25">
        <v>7.18</v>
      </c>
      <c r="R25">
        <v>2183</v>
      </c>
      <c r="S25">
        <v>0</v>
      </c>
      <c r="T25">
        <v>0</v>
      </c>
      <c r="U25" s="5"/>
      <c r="V25" s="1" t="s">
        <v>131</v>
      </c>
      <c r="W25" s="8"/>
      <c r="Z25" s="1" t="s">
        <v>132</v>
      </c>
      <c r="AA25" s="1" t="s">
        <v>132</v>
      </c>
      <c r="AB25" s="1" t="s">
        <v>133</v>
      </c>
      <c r="AC25" s="1" t="s">
        <v>134</v>
      </c>
      <c r="AD25" s="1" t="s">
        <v>135</v>
      </c>
      <c r="AE25" s="1" t="s">
        <v>163</v>
      </c>
      <c r="AF25" s="1" t="s">
        <v>137</v>
      </c>
      <c r="AG25" s="1" t="s">
        <v>137</v>
      </c>
      <c r="AH25" s="1" t="s">
        <v>137</v>
      </c>
      <c r="AI25" s="1" t="s">
        <v>137</v>
      </c>
      <c r="AJ25" s="1" t="s">
        <v>137</v>
      </c>
      <c r="AK25" s="3">
        <v>42370</v>
      </c>
      <c r="AL25" s="3">
        <v>42460</v>
      </c>
      <c r="AM25" s="1" t="s">
        <v>138</v>
      </c>
      <c r="AN25">
        <v>2183</v>
      </c>
      <c r="AO25" s="1" t="s">
        <v>137</v>
      </c>
      <c r="AQ25" s="3"/>
      <c r="AR25" s="1" t="s">
        <v>137</v>
      </c>
      <c r="AS25" s="1" t="s">
        <v>137</v>
      </c>
      <c r="AT25" s="1" t="s">
        <v>139</v>
      </c>
      <c r="AU25" s="1" t="s">
        <v>140</v>
      </c>
      <c r="AV25">
        <v>0</v>
      </c>
      <c r="AW25">
        <v>0</v>
      </c>
      <c r="AX25" s="1" t="s">
        <v>134</v>
      </c>
      <c r="AY25">
        <v>0</v>
      </c>
      <c r="AZ25">
        <v>0</v>
      </c>
      <c r="BA25" s="1" t="s">
        <v>134</v>
      </c>
      <c r="BB25">
        <v>0</v>
      </c>
      <c r="BC25">
        <v>0</v>
      </c>
      <c r="BD25" s="1" t="s">
        <v>134</v>
      </c>
      <c r="BE25">
        <v>0</v>
      </c>
      <c r="BF25">
        <v>0</v>
      </c>
      <c r="BG25" s="1" t="s">
        <v>134</v>
      </c>
      <c r="BJ25" s="1" t="s">
        <v>141</v>
      </c>
      <c r="BK25" s="1" t="s">
        <v>137</v>
      </c>
      <c r="BL25" s="1" t="s">
        <v>142</v>
      </c>
      <c r="BO25" s="1" t="s">
        <v>137</v>
      </c>
      <c r="BP25" s="1" t="s">
        <v>137</v>
      </c>
      <c r="BQ25" s="1" t="s">
        <v>137</v>
      </c>
      <c r="BR25" s="1" t="s">
        <v>137</v>
      </c>
      <c r="BS25" s="1" t="s">
        <v>172</v>
      </c>
      <c r="BT25" s="1" t="s">
        <v>144</v>
      </c>
      <c r="BU25" s="1" t="s">
        <v>137</v>
      </c>
      <c r="BV25" s="1" t="s">
        <v>137</v>
      </c>
      <c r="BW25" s="1" t="s">
        <v>137</v>
      </c>
      <c r="BX25" s="1" t="s">
        <v>137</v>
      </c>
      <c r="BY25" s="1" t="s">
        <v>137</v>
      </c>
      <c r="BZ25" s="1" t="s">
        <v>145</v>
      </c>
      <c r="CA25">
        <v>0</v>
      </c>
      <c r="CB25">
        <v>0</v>
      </c>
      <c r="CC25">
        <v>0</v>
      </c>
      <c r="CD25" s="3"/>
      <c r="CE25" s="3"/>
      <c r="CF25" s="1" t="s">
        <v>137</v>
      </c>
      <c r="CG25" s="4"/>
      <c r="CI25" s="1" t="s">
        <v>137</v>
      </c>
      <c r="CL25" s="1" t="s">
        <v>137</v>
      </c>
      <c r="CO25" s="1" t="s">
        <v>137</v>
      </c>
      <c r="CR25" s="1" t="s">
        <v>137</v>
      </c>
      <c r="CS25" s="1" t="s">
        <v>137</v>
      </c>
      <c r="CT25" s="1" t="s">
        <v>137</v>
      </c>
      <c r="CU25" s="1" t="s">
        <v>137</v>
      </c>
      <c r="CV25" s="1" t="s">
        <v>137</v>
      </c>
      <c r="CW25" s="1" t="s">
        <v>137</v>
      </c>
      <c r="CX25" s="3"/>
      <c r="CY25" s="1" t="s">
        <v>137</v>
      </c>
      <c r="CZ25" s="1" t="s">
        <v>137</v>
      </c>
      <c r="DA25" s="1" t="s">
        <v>137</v>
      </c>
      <c r="DB25" s="1" t="s">
        <v>137</v>
      </c>
      <c r="DC25" s="1" t="s">
        <v>137</v>
      </c>
      <c r="DD25" s="1" t="s">
        <v>137</v>
      </c>
      <c r="DE25" s="1" t="s">
        <v>137</v>
      </c>
      <c r="DF25">
        <v>0</v>
      </c>
      <c r="DG25" s="1" t="s">
        <v>137</v>
      </c>
      <c r="DH25" s="1" t="s">
        <v>146</v>
      </c>
      <c r="DI25" s="1" t="s">
        <v>137</v>
      </c>
      <c r="DJ25" s="1" t="s">
        <v>137</v>
      </c>
      <c r="DK25" s="1" t="s">
        <v>137</v>
      </c>
      <c r="DL25" s="1" t="s">
        <v>147</v>
      </c>
      <c r="DM25" s="1" t="s">
        <v>130</v>
      </c>
      <c r="DN25" s="1" t="s">
        <v>137</v>
      </c>
      <c r="DO25" s="1" t="s">
        <v>137</v>
      </c>
      <c r="DP25" s="1" t="s">
        <v>137</v>
      </c>
      <c r="DQ25" s="1" t="s">
        <v>137</v>
      </c>
      <c r="DR25" s="1" t="s">
        <v>137</v>
      </c>
      <c r="DS25" s="1" t="s">
        <v>137</v>
      </c>
      <c r="DT25" s="1" t="s">
        <v>137</v>
      </c>
      <c r="DU25" s="1" t="s">
        <v>137</v>
      </c>
    </row>
    <row r="26" spans="2:125" x14ac:dyDescent="0.25">
      <c r="B26">
        <v>2847</v>
      </c>
      <c r="C26" s="3">
        <v>42254</v>
      </c>
      <c r="D26" s="4">
        <v>0</v>
      </c>
      <c r="E26" s="1" t="s">
        <v>122</v>
      </c>
      <c r="F26" s="1" t="s">
        <v>123</v>
      </c>
      <c r="G26" s="1" t="s">
        <v>124</v>
      </c>
      <c r="H26" s="1" t="s">
        <v>159</v>
      </c>
      <c r="I26" s="1" t="s">
        <v>126</v>
      </c>
      <c r="J26" s="1" t="s">
        <v>127</v>
      </c>
      <c r="K26" s="1" t="s">
        <v>128</v>
      </c>
      <c r="L26">
        <v>10</v>
      </c>
      <c r="M26" s="1" t="s">
        <v>129</v>
      </c>
      <c r="N26">
        <v>87840</v>
      </c>
      <c r="O26" s="1" t="s">
        <v>130</v>
      </c>
      <c r="P26">
        <v>-5.2</v>
      </c>
      <c r="Q26">
        <v>7.45</v>
      </c>
      <c r="R26">
        <v>8784</v>
      </c>
      <c r="S26">
        <v>0</v>
      </c>
      <c r="T26">
        <v>0</v>
      </c>
      <c r="U26" s="5"/>
      <c r="V26" s="1" t="s">
        <v>131</v>
      </c>
      <c r="W26" s="8"/>
      <c r="Z26" s="1" t="s">
        <v>132</v>
      </c>
      <c r="AA26" s="1" t="s">
        <v>132</v>
      </c>
      <c r="AB26" s="1" t="s">
        <v>133</v>
      </c>
      <c r="AC26" s="1" t="s">
        <v>134</v>
      </c>
      <c r="AD26" s="1" t="s">
        <v>135</v>
      </c>
      <c r="AE26" s="1" t="s">
        <v>163</v>
      </c>
      <c r="AF26" s="1" t="s">
        <v>137</v>
      </c>
      <c r="AG26" s="1" t="s">
        <v>137</v>
      </c>
      <c r="AH26" s="1" t="s">
        <v>137</v>
      </c>
      <c r="AI26" s="1" t="s">
        <v>137</v>
      </c>
      <c r="AJ26" s="1" t="s">
        <v>137</v>
      </c>
      <c r="AK26" s="3">
        <v>42370</v>
      </c>
      <c r="AL26" s="3">
        <v>42735</v>
      </c>
      <c r="AM26" s="1" t="s">
        <v>138</v>
      </c>
      <c r="AN26">
        <v>8784</v>
      </c>
      <c r="AO26" s="1" t="s">
        <v>137</v>
      </c>
      <c r="AQ26" s="3"/>
      <c r="AR26" s="1" t="s">
        <v>137</v>
      </c>
      <c r="AS26" s="1" t="s">
        <v>137</v>
      </c>
      <c r="AT26" s="1" t="s">
        <v>139</v>
      </c>
      <c r="AU26" s="1" t="s">
        <v>140</v>
      </c>
      <c r="AV26">
        <v>0</v>
      </c>
      <c r="AW26">
        <v>0</v>
      </c>
      <c r="AX26" s="1" t="s">
        <v>134</v>
      </c>
      <c r="AY26">
        <v>0</v>
      </c>
      <c r="AZ26">
        <v>0</v>
      </c>
      <c r="BA26" s="1" t="s">
        <v>134</v>
      </c>
      <c r="BB26">
        <v>0</v>
      </c>
      <c r="BC26">
        <v>0</v>
      </c>
      <c r="BD26" s="1" t="s">
        <v>134</v>
      </c>
      <c r="BE26">
        <v>0</v>
      </c>
      <c r="BF26">
        <v>0</v>
      </c>
      <c r="BG26" s="1" t="s">
        <v>134</v>
      </c>
      <c r="BJ26" s="1" t="s">
        <v>141</v>
      </c>
      <c r="BK26" s="1" t="s">
        <v>137</v>
      </c>
      <c r="BL26" s="1" t="s">
        <v>142</v>
      </c>
      <c r="BO26" s="1" t="s">
        <v>137</v>
      </c>
      <c r="BP26" s="1" t="s">
        <v>137</v>
      </c>
      <c r="BQ26" s="1" t="s">
        <v>137</v>
      </c>
      <c r="BR26" s="1" t="s">
        <v>137</v>
      </c>
      <c r="BS26" s="1" t="s">
        <v>173</v>
      </c>
      <c r="BT26" s="1" t="s">
        <v>144</v>
      </c>
      <c r="BU26" s="1" t="s">
        <v>137</v>
      </c>
      <c r="BV26" s="1" t="s">
        <v>137</v>
      </c>
      <c r="BW26" s="1" t="s">
        <v>137</v>
      </c>
      <c r="BX26" s="1" t="s">
        <v>137</v>
      </c>
      <c r="BY26" s="1" t="s">
        <v>137</v>
      </c>
      <c r="BZ26" s="1" t="s">
        <v>145</v>
      </c>
      <c r="CA26">
        <v>0</v>
      </c>
      <c r="CB26">
        <v>0</v>
      </c>
      <c r="CC26">
        <v>0</v>
      </c>
      <c r="CD26" s="3"/>
      <c r="CE26" s="3"/>
      <c r="CF26" s="1" t="s">
        <v>137</v>
      </c>
      <c r="CG26" s="4"/>
      <c r="CI26" s="1" t="s">
        <v>137</v>
      </c>
      <c r="CL26" s="1" t="s">
        <v>137</v>
      </c>
      <c r="CO26" s="1" t="s">
        <v>137</v>
      </c>
      <c r="CR26" s="1" t="s">
        <v>137</v>
      </c>
      <c r="CS26" s="1" t="s">
        <v>137</v>
      </c>
      <c r="CT26" s="1" t="s">
        <v>137</v>
      </c>
      <c r="CU26" s="1" t="s">
        <v>137</v>
      </c>
      <c r="CV26" s="1" t="s">
        <v>137</v>
      </c>
      <c r="CW26" s="1" t="s">
        <v>137</v>
      </c>
      <c r="CX26" s="3"/>
      <c r="CY26" s="1" t="s">
        <v>137</v>
      </c>
      <c r="CZ26" s="1" t="s">
        <v>137</v>
      </c>
      <c r="DA26" s="1" t="s">
        <v>137</v>
      </c>
      <c r="DB26" s="1" t="s">
        <v>137</v>
      </c>
      <c r="DC26" s="1" t="s">
        <v>137</v>
      </c>
      <c r="DD26" s="1" t="s">
        <v>137</v>
      </c>
      <c r="DE26" s="1" t="s">
        <v>137</v>
      </c>
      <c r="DF26">
        <v>0</v>
      </c>
      <c r="DG26" s="1" t="s">
        <v>137</v>
      </c>
      <c r="DH26" s="1" t="s">
        <v>146</v>
      </c>
      <c r="DI26" s="1" t="s">
        <v>137</v>
      </c>
      <c r="DJ26" s="1" t="s">
        <v>137</v>
      </c>
      <c r="DK26" s="1" t="s">
        <v>137</v>
      </c>
      <c r="DL26" s="1" t="s">
        <v>147</v>
      </c>
      <c r="DM26" s="1" t="s">
        <v>130</v>
      </c>
      <c r="DN26" s="1" t="s">
        <v>137</v>
      </c>
      <c r="DO26" s="1" t="s">
        <v>137</v>
      </c>
      <c r="DP26" s="1" t="s">
        <v>137</v>
      </c>
      <c r="DQ26" s="1" t="s">
        <v>137</v>
      </c>
      <c r="DR26" s="1" t="s">
        <v>137</v>
      </c>
      <c r="DS26" s="1" t="s">
        <v>137</v>
      </c>
      <c r="DT26" s="1" t="s">
        <v>137</v>
      </c>
      <c r="DU26" s="1" t="s">
        <v>137</v>
      </c>
    </row>
    <row r="27" spans="2:125" x14ac:dyDescent="0.25">
      <c r="B27">
        <v>2849</v>
      </c>
      <c r="C27" s="3">
        <v>42264</v>
      </c>
      <c r="D27" s="4">
        <v>0</v>
      </c>
      <c r="E27" s="1" t="s">
        <v>122</v>
      </c>
      <c r="F27" s="1" t="s">
        <v>123</v>
      </c>
      <c r="G27" s="1" t="s">
        <v>124</v>
      </c>
      <c r="H27" s="1" t="s">
        <v>159</v>
      </c>
      <c r="I27" s="1" t="s">
        <v>126</v>
      </c>
      <c r="J27" s="1" t="s">
        <v>127</v>
      </c>
      <c r="K27" s="1" t="s">
        <v>148</v>
      </c>
      <c r="L27">
        <v>-10</v>
      </c>
      <c r="M27" s="1" t="s">
        <v>129</v>
      </c>
      <c r="N27">
        <v>-87840</v>
      </c>
      <c r="O27" s="1" t="s">
        <v>130</v>
      </c>
      <c r="P27">
        <v>-4.2</v>
      </c>
      <c r="Q27">
        <v>7.45</v>
      </c>
      <c r="R27">
        <v>8784</v>
      </c>
      <c r="S27">
        <v>0</v>
      </c>
      <c r="T27">
        <v>0</v>
      </c>
      <c r="U27" s="5"/>
      <c r="V27" s="1" t="s">
        <v>131</v>
      </c>
      <c r="W27" s="8"/>
      <c r="Z27" s="1" t="s">
        <v>132</v>
      </c>
      <c r="AA27" s="1" t="s">
        <v>132</v>
      </c>
      <c r="AB27" s="1" t="s">
        <v>133</v>
      </c>
      <c r="AC27" s="1" t="s">
        <v>134</v>
      </c>
      <c r="AD27" s="1" t="s">
        <v>135</v>
      </c>
      <c r="AE27" s="1" t="s">
        <v>163</v>
      </c>
      <c r="AF27" s="1" t="s">
        <v>137</v>
      </c>
      <c r="AG27" s="1" t="s">
        <v>137</v>
      </c>
      <c r="AH27" s="1" t="s">
        <v>137</v>
      </c>
      <c r="AI27" s="1" t="s">
        <v>137</v>
      </c>
      <c r="AJ27" s="1" t="s">
        <v>137</v>
      </c>
      <c r="AK27" s="3">
        <v>42370</v>
      </c>
      <c r="AL27" s="3">
        <v>42735</v>
      </c>
      <c r="AM27" s="1" t="s">
        <v>138</v>
      </c>
      <c r="AN27">
        <v>8784</v>
      </c>
      <c r="AO27" s="1" t="s">
        <v>137</v>
      </c>
      <c r="AQ27" s="3"/>
      <c r="AR27" s="1" t="s">
        <v>137</v>
      </c>
      <c r="AS27" s="1" t="s">
        <v>137</v>
      </c>
      <c r="AT27" s="1" t="s">
        <v>139</v>
      </c>
      <c r="AU27" s="1" t="s">
        <v>140</v>
      </c>
      <c r="AV27">
        <v>0</v>
      </c>
      <c r="AW27">
        <v>0</v>
      </c>
      <c r="AX27" s="1" t="s">
        <v>134</v>
      </c>
      <c r="AY27">
        <v>0</v>
      </c>
      <c r="AZ27">
        <v>0</v>
      </c>
      <c r="BA27" s="1" t="s">
        <v>134</v>
      </c>
      <c r="BB27">
        <v>0</v>
      </c>
      <c r="BC27">
        <v>0</v>
      </c>
      <c r="BD27" s="1" t="s">
        <v>134</v>
      </c>
      <c r="BE27">
        <v>0</v>
      </c>
      <c r="BF27">
        <v>0</v>
      </c>
      <c r="BG27" s="1" t="s">
        <v>134</v>
      </c>
      <c r="BJ27" s="1" t="s">
        <v>141</v>
      </c>
      <c r="BK27" s="1" t="s">
        <v>137</v>
      </c>
      <c r="BL27" s="1" t="s">
        <v>142</v>
      </c>
      <c r="BO27" s="1" t="s">
        <v>137</v>
      </c>
      <c r="BP27" s="1" t="s">
        <v>137</v>
      </c>
      <c r="BQ27" s="1" t="s">
        <v>137</v>
      </c>
      <c r="BR27" s="1" t="s">
        <v>137</v>
      </c>
      <c r="BS27" s="1" t="s">
        <v>174</v>
      </c>
      <c r="BT27" s="1" t="s">
        <v>144</v>
      </c>
      <c r="BU27" s="1" t="s">
        <v>137</v>
      </c>
      <c r="BV27" s="1" t="s">
        <v>137</v>
      </c>
      <c r="BW27" s="1" t="s">
        <v>137</v>
      </c>
      <c r="BX27" s="1" t="s">
        <v>137</v>
      </c>
      <c r="BY27" s="1" t="s">
        <v>137</v>
      </c>
      <c r="BZ27" s="1" t="s">
        <v>145</v>
      </c>
      <c r="CA27">
        <v>0</v>
      </c>
      <c r="CB27">
        <v>0</v>
      </c>
      <c r="CC27">
        <v>0</v>
      </c>
      <c r="CD27" s="3"/>
      <c r="CE27" s="3"/>
      <c r="CF27" s="1" t="s">
        <v>137</v>
      </c>
      <c r="CG27" s="4"/>
      <c r="CI27" s="1" t="s">
        <v>137</v>
      </c>
      <c r="CL27" s="1" t="s">
        <v>137</v>
      </c>
      <c r="CO27" s="1" t="s">
        <v>137</v>
      </c>
      <c r="CR27" s="1" t="s">
        <v>137</v>
      </c>
      <c r="CS27" s="1" t="s">
        <v>137</v>
      </c>
      <c r="CT27" s="1" t="s">
        <v>137</v>
      </c>
      <c r="CU27" s="1" t="s">
        <v>137</v>
      </c>
      <c r="CV27" s="1" t="s">
        <v>137</v>
      </c>
      <c r="CW27" s="1" t="s">
        <v>137</v>
      </c>
      <c r="CX27" s="3"/>
      <c r="CY27" s="1" t="s">
        <v>137</v>
      </c>
      <c r="CZ27" s="1" t="s">
        <v>137</v>
      </c>
      <c r="DA27" s="1" t="s">
        <v>137</v>
      </c>
      <c r="DB27" s="1" t="s">
        <v>137</v>
      </c>
      <c r="DC27" s="1" t="s">
        <v>137</v>
      </c>
      <c r="DD27" s="1" t="s">
        <v>137</v>
      </c>
      <c r="DE27" s="1" t="s">
        <v>137</v>
      </c>
      <c r="DF27">
        <v>0</v>
      </c>
      <c r="DG27" s="1" t="s">
        <v>137</v>
      </c>
      <c r="DH27" s="1" t="s">
        <v>146</v>
      </c>
      <c r="DI27" s="1" t="s">
        <v>137</v>
      </c>
      <c r="DJ27" s="1" t="s">
        <v>137</v>
      </c>
      <c r="DK27" s="1" t="s">
        <v>137</v>
      </c>
      <c r="DL27" s="1" t="s">
        <v>147</v>
      </c>
      <c r="DM27" s="1" t="s">
        <v>130</v>
      </c>
      <c r="DN27" s="1" t="s">
        <v>137</v>
      </c>
      <c r="DO27" s="1" t="s">
        <v>137</v>
      </c>
      <c r="DP27" s="1" t="s">
        <v>137</v>
      </c>
      <c r="DQ27" s="1" t="s">
        <v>137</v>
      </c>
      <c r="DR27" s="1" t="s">
        <v>137</v>
      </c>
      <c r="DS27" s="1" t="s">
        <v>137</v>
      </c>
      <c r="DT27" s="1" t="s">
        <v>137</v>
      </c>
      <c r="DU27" s="1" t="s">
        <v>137</v>
      </c>
    </row>
    <row r="28" spans="2:125" x14ac:dyDescent="0.25">
      <c r="B28">
        <v>2851</v>
      </c>
      <c r="C28" s="3">
        <v>42277</v>
      </c>
      <c r="D28" s="4">
        <v>0</v>
      </c>
      <c r="E28" s="1" t="s">
        <v>122</v>
      </c>
      <c r="F28" s="1" t="s">
        <v>123</v>
      </c>
      <c r="G28" s="1" t="s">
        <v>124</v>
      </c>
      <c r="H28" s="1" t="s">
        <v>159</v>
      </c>
      <c r="I28" s="1" t="s">
        <v>126</v>
      </c>
      <c r="J28" s="1" t="s">
        <v>127</v>
      </c>
      <c r="K28" s="1" t="s">
        <v>128</v>
      </c>
      <c r="L28">
        <v>10</v>
      </c>
      <c r="M28" s="1" t="s">
        <v>129</v>
      </c>
      <c r="N28">
        <v>87840</v>
      </c>
      <c r="O28" s="1" t="s">
        <v>130</v>
      </c>
      <c r="P28">
        <v>-3.33</v>
      </c>
      <c r="Q28">
        <v>7.45</v>
      </c>
      <c r="R28">
        <v>8784</v>
      </c>
      <c r="S28">
        <v>0</v>
      </c>
      <c r="T28">
        <v>0</v>
      </c>
      <c r="U28" s="5"/>
      <c r="V28" s="1" t="s">
        <v>131</v>
      </c>
      <c r="W28" s="8"/>
      <c r="Z28" s="1" t="s">
        <v>132</v>
      </c>
      <c r="AA28" s="1" t="s">
        <v>132</v>
      </c>
      <c r="AB28" s="1" t="s">
        <v>133</v>
      </c>
      <c r="AC28" s="1" t="s">
        <v>134</v>
      </c>
      <c r="AD28" s="1" t="s">
        <v>135</v>
      </c>
      <c r="AE28" s="1" t="s">
        <v>163</v>
      </c>
      <c r="AF28" s="1" t="s">
        <v>137</v>
      </c>
      <c r="AG28" s="1" t="s">
        <v>137</v>
      </c>
      <c r="AH28" s="1" t="s">
        <v>137</v>
      </c>
      <c r="AI28" s="1" t="s">
        <v>137</v>
      </c>
      <c r="AJ28" s="1" t="s">
        <v>137</v>
      </c>
      <c r="AK28" s="3">
        <v>42370</v>
      </c>
      <c r="AL28" s="3">
        <v>42735</v>
      </c>
      <c r="AM28" s="1" t="s">
        <v>138</v>
      </c>
      <c r="AN28">
        <v>8784</v>
      </c>
      <c r="AO28" s="1" t="s">
        <v>137</v>
      </c>
      <c r="AQ28" s="3"/>
      <c r="AR28" s="1" t="s">
        <v>137</v>
      </c>
      <c r="AS28" s="1" t="s">
        <v>137</v>
      </c>
      <c r="AT28" s="1" t="s">
        <v>139</v>
      </c>
      <c r="AU28" s="1" t="s">
        <v>140</v>
      </c>
      <c r="AV28">
        <v>0</v>
      </c>
      <c r="AW28">
        <v>0</v>
      </c>
      <c r="AX28" s="1" t="s">
        <v>134</v>
      </c>
      <c r="AY28">
        <v>0</v>
      </c>
      <c r="AZ28">
        <v>0</v>
      </c>
      <c r="BA28" s="1" t="s">
        <v>134</v>
      </c>
      <c r="BB28">
        <v>0</v>
      </c>
      <c r="BC28">
        <v>0</v>
      </c>
      <c r="BD28" s="1" t="s">
        <v>134</v>
      </c>
      <c r="BE28">
        <v>0</v>
      </c>
      <c r="BF28">
        <v>0</v>
      </c>
      <c r="BG28" s="1" t="s">
        <v>134</v>
      </c>
      <c r="BJ28" s="1" t="s">
        <v>141</v>
      </c>
      <c r="BK28" s="1" t="s">
        <v>137</v>
      </c>
      <c r="BL28" s="1" t="s">
        <v>142</v>
      </c>
      <c r="BO28" s="1" t="s">
        <v>137</v>
      </c>
      <c r="BP28" s="1" t="s">
        <v>137</v>
      </c>
      <c r="BQ28" s="1" t="s">
        <v>137</v>
      </c>
      <c r="BR28" s="1" t="s">
        <v>137</v>
      </c>
      <c r="BS28" s="1" t="s">
        <v>175</v>
      </c>
      <c r="BT28" s="1" t="s">
        <v>144</v>
      </c>
      <c r="BU28" s="1" t="s">
        <v>137</v>
      </c>
      <c r="BV28" s="1" t="s">
        <v>137</v>
      </c>
      <c r="BW28" s="1" t="s">
        <v>137</v>
      </c>
      <c r="BX28" s="1" t="s">
        <v>137</v>
      </c>
      <c r="BY28" s="1" t="s">
        <v>137</v>
      </c>
      <c r="BZ28" s="1" t="s">
        <v>145</v>
      </c>
      <c r="CA28">
        <v>0</v>
      </c>
      <c r="CB28">
        <v>0</v>
      </c>
      <c r="CC28">
        <v>0</v>
      </c>
      <c r="CD28" s="3"/>
      <c r="CE28" s="3"/>
      <c r="CF28" s="1" t="s">
        <v>137</v>
      </c>
      <c r="CG28" s="4"/>
      <c r="CI28" s="1" t="s">
        <v>137</v>
      </c>
      <c r="CL28" s="1" t="s">
        <v>137</v>
      </c>
      <c r="CO28" s="1" t="s">
        <v>137</v>
      </c>
      <c r="CR28" s="1" t="s">
        <v>137</v>
      </c>
      <c r="CS28" s="1" t="s">
        <v>137</v>
      </c>
      <c r="CT28" s="1" t="s">
        <v>137</v>
      </c>
      <c r="CU28" s="1" t="s">
        <v>137</v>
      </c>
      <c r="CV28" s="1" t="s">
        <v>137</v>
      </c>
      <c r="CW28" s="1" t="s">
        <v>137</v>
      </c>
      <c r="CX28" s="3"/>
      <c r="CY28" s="1" t="s">
        <v>137</v>
      </c>
      <c r="CZ28" s="1" t="s">
        <v>137</v>
      </c>
      <c r="DA28" s="1" t="s">
        <v>137</v>
      </c>
      <c r="DB28" s="1" t="s">
        <v>137</v>
      </c>
      <c r="DC28" s="1" t="s">
        <v>137</v>
      </c>
      <c r="DD28" s="1" t="s">
        <v>137</v>
      </c>
      <c r="DE28" s="1" t="s">
        <v>137</v>
      </c>
      <c r="DF28">
        <v>0</v>
      </c>
      <c r="DG28" s="1" t="s">
        <v>137</v>
      </c>
      <c r="DH28" s="1" t="s">
        <v>146</v>
      </c>
      <c r="DI28" s="1" t="s">
        <v>137</v>
      </c>
      <c r="DJ28" s="1" t="s">
        <v>137</v>
      </c>
      <c r="DK28" s="1" t="s">
        <v>137</v>
      </c>
      <c r="DL28" s="1" t="s">
        <v>147</v>
      </c>
      <c r="DM28" s="1" t="s">
        <v>130</v>
      </c>
      <c r="DN28" s="1" t="s">
        <v>137</v>
      </c>
      <c r="DO28" s="1" t="s">
        <v>137</v>
      </c>
      <c r="DP28" s="1" t="s">
        <v>137</v>
      </c>
      <c r="DQ28" s="1" t="s">
        <v>137</v>
      </c>
      <c r="DR28" s="1" t="s">
        <v>137</v>
      </c>
      <c r="DS28" s="1" t="s">
        <v>137</v>
      </c>
      <c r="DT28" s="1" t="s">
        <v>137</v>
      </c>
      <c r="DU28" s="1" t="s">
        <v>137</v>
      </c>
    </row>
    <row r="29" spans="2:125" x14ac:dyDescent="0.25">
      <c r="B29">
        <v>2805</v>
      </c>
      <c r="C29" s="3">
        <v>42262</v>
      </c>
      <c r="D29" s="4">
        <v>0</v>
      </c>
      <c r="E29" s="1" t="s">
        <v>122</v>
      </c>
      <c r="F29" s="1" t="s">
        <v>123</v>
      </c>
      <c r="G29" s="1" t="s">
        <v>124</v>
      </c>
      <c r="H29" s="1" t="s">
        <v>125</v>
      </c>
      <c r="I29" s="1" t="s">
        <v>126</v>
      </c>
      <c r="J29" s="1" t="s">
        <v>127</v>
      </c>
      <c r="K29" s="1" t="s">
        <v>128</v>
      </c>
      <c r="L29">
        <v>10</v>
      </c>
      <c r="M29" s="1" t="s">
        <v>129</v>
      </c>
      <c r="N29">
        <v>7200</v>
      </c>
      <c r="O29" s="1" t="s">
        <v>130</v>
      </c>
      <c r="P29">
        <v>-5.2</v>
      </c>
      <c r="Q29">
        <v>1.55</v>
      </c>
      <c r="R29">
        <v>720</v>
      </c>
      <c r="S29">
        <v>0</v>
      </c>
      <c r="T29">
        <v>0</v>
      </c>
      <c r="U29" s="5"/>
      <c r="V29" s="1" t="s">
        <v>131</v>
      </c>
      <c r="W29" s="8"/>
      <c r="Z29" s="1" t="s">
        <v>132</v>
      </c>
      <c r="AA29" s="1" t="s">
        <v>132</v>
      </c>
      <c r="AB29" s="1" t="s">
        <v>133</v>
      </c>
      <c r="AC29" s="1" t="s">
        <v>134</v>
      </c>
      <c r="AD29" s="1" t="s">
        <v>135</v>
      </c>
      <c r="AE29" s="1" t="s">
        <v>176</v>
      </c>
      <c r="AF29" s="1" t="s">
        <v>137</v>
      </c>
      <c r="AG29" s="1" t="s">
        <v>137</v>
      </c>
      <c r="AH29" s="1" t="s">
        <v>137</v>
      </c>
      <c r="AI29" s="1" t="s">
        <v>137</v>
      </c>
      <c r="AJ29" s="1" t="s">
        <v>137</v>
      </c>
      <c r="AK29" s="3">
        <v>42309</v>
      </c>
      <c r="AL29" s="3">
        <v>42338</v>
      </c>
      <c r="AM29" s="1" t="s">
        <v>138</v>
      </c>
      <c r="AN29">
        <v>720</v>
      </c>
      <c r="AO29" s="1" t="s">
        <v>137</v>
      </c>
      <c r="AQ29" s="3"/>
      <c r="AR29" s="1" t="s">
        <v>137</v>
      </c>
      <c r="AS29" s="1" t="s">
        <v>137</v>
      </c>
      <c r="AT29" s="1" t="s">
        <v>139</v>
      </c>
      <c r="AU29" s="1" t="s">
        <v>140</v>
      </c>
      <c r="AV29">
        <v>0</v>
      </c>
      <c r="AW29">
        <v>0</v>
      </c>
      <c r="AX29" s="1" t="s">
        <v>134</v>
      </c>
      <c r="AY29">
        <v>0</v>
      </c>
      <c r="AZ29">
        <v>0</v>
      </c>
      <c r="BA29" s="1" t="s">
        <v>134</v>
      </c>
      <c r="BB29">
        <v>0</v>
      </c>
      <c r="BC29">
        <v>0</v>
      </c>
      <c r="BD29" s="1" t="s">
        <v>134</v>
      </c>
      <c r="BE29">
        <v>0</v>
      </c>
      <c r="BF29">
        <v>0</v>
      </c>
      <c r="BG29" s="1" t="s">
        <v>134</v>
      </c>
      <c r="BJ29" s="1" t="s">
        <v>141</v>
      </c>
      <c r="BK29" s="1" t="s">
        <v>137</v>
      </c>
      <c r="BL29" s="1" t="s">
        <v>142</v>
      </c>
      <c r="BO29" s="1" t="s">
        <v>137</v>
      </c>
      <c r="BP29" s="1" t="s">
        <v>137</v>
      </c>
      <c r="BQ29" s="1" t="s">
        <v>137</v>
      </c>
      <c r="BR29" s="1" t="s">
        <v>137</v>
      </c>
      <c r="BS29" s="1" t="s">
        <v>177</v>
      </c>
      <c r="BT29" s="1" t="s">
        <v>144</v>
      </c>
      <c r="BU29" s="1" t="s">
        <v>137</v>
      </c>
      <c r="BV29" s="1" t="s">
        <v>137</v>
      </c>
      <c r="BW29" s="1" t="s">
        <v>137</v>
      </c>
      <c r="BX29" s="1" t="s">
        <v>137</v>
      </c>
      <c r="BY29" s="1" t="s">
        <v>137</v>
      </c>
      <c r="BZ29" s="1" t="s">
        <v>145</v>
      </c>
      <c r="CA29">
        <v>0</v>
      </c>
      <c r="CB29">
        <v>0</v>
      </c>
      <c r="CC29">
        <v>0</v>
      </c>
      <c r="CD29" s="3"/>
      <c r="CE29" s="3"/>
      <c r="CF29" s="1" t="s">
        <v>137</v>
      </c>
      <c r="CG29" s="4"/>
      <c r="CI29" s="1" t="s">
        <v>137</v>
      </c>
      <c r="CL29" s="1" t="s">
        <v>137</v>
      </c>
      <c r="CO29" s="1" t="s">
        <v>137</v>
      </c>
      <c r="CR29" s="1" t="s">
        <v>137</v>
      </c>
      <c r="CS29" s="1" t="s">
        <v>137</v>
      </c>
      <c r="CT29" s="1" t="s">
        <v>137</v>
      </c>
      <c r="CU29" s="1" t="s">
        <v>137</v>
      </c>
      <c r="CV29" s="1" t="s">
        <v>137</v>
      </c>
      <c r="CW29" s="1" t="s">
        <v>137</v>
      </c>
      <c r="CX29" s="3"/>
      <c r="CY29" s="1" t="s">
        <v>137</v>
      </c>
      <c r="CZ29" s="1" t="s">
        <v>137</v>
      </c>
      <c r="DA29" s="1" t="s">
        <v>137</v>
      </c>
      <c r="DB29" s="1" t="s">
        <v>137</v>
      </c>
      <c r="DC29" s="1" t="s">
        <v>137</v>
      </c>
      <c r="DD29" s="1" t="s">
        <v>137</v>
      </c>
      <c r="DE29" s="1" t="s">
        <v>137</v>
      </c>
      <c r="DF29">
        <v>0</v>
      </c>
      <c r="DG29" s="1" t="s">
        <v>137</v>
      </c>
      <c r="DH29" s="1" t="s">
        <v>146</v>
      </c>
      <c r="DI29" s="1" t="s">
        <v>137</v>
      </c>
      <c r="DJ29" s="1" t="s">
        <v>137</v>
      </c>
      <c r="DK29" s="1" t="s">
        <v>137</v>
      </c>
      <c r="DL29" s="1" t="s">
        <v>147</v>
      </c>
      <c r="DM29" s="1" t="s">
        <v>130</v>
      </c>
      <c r="DN29" s="1" t="s">
        <v>137</v>
      </c>
      <c r="DO29" s="1" t="s">
        <v>137</v>
      </c>
      <c r="DP29" s="1" t="s">
        <v>137</v>
      </c>
      <c r="DQ29" s="1" t="s">
        <v>137</v>
      </c>
      <c r="DR29" s="1" t="s">
        <v>137</v>
      </c>
      <c r="DS29" s="1" t="s">
        <v>137</v>
      </c>
      <c r="DT29" s="1" t="s">
        <v>137</v>
      </c>
      <c r="DU29" s="1" t="s">
        <v>137</v>
      </c>
    </row>
    <row r="30" spans="2:125" x14ac:dyDescent="0.25">
      <c r="B30">
        <v>2807</v>
      </c>
      <c r="C30" s="3">
        <v>42285</v>
      </c>
      <c r="D30" s="4">
        <v>0</v>
      </c>
      <c r="E30" s="1" t="s">
        <v>122</v>
      </c>
      <c r="F30" s="1" t="s">
        <v>123</v>
      </c>
      <c r="G30" s="1" t="s">
        <v>124</v>
      </c>
      <c r="H30" s="1" t="s">
        <v>125</v>
      </c>
      <c r="I30" s="1" t="s">
        <v>126</v>
      </c>
      <c r="J30" s="1" t="s">
        <v>127</v>
      </c>
      <c r="K30" s="1" t="s">
        <v>148</v>
      </c>
      <c r="L30">
        <v>-10</v>
      </c>
      <c r="M30" s="1" t="s">
        <v>129</v>
      </c>
      <c r="N30">
        <v>-7200</v>
      </c>
      <c r="O30" s="1" t="s">
        <v>130</v>
      </c>
      <c r="P30">
        <v>-4.2</v>
      </c>
      <c r="Q30">
        <v>1.55</v>
      </c>
      <c r="R30">
        <v>720</v>
      </c>
      <c r="S30">
        <v>0</v>
      </c>
      <c r="T30">
        <v>0</v>
      </c>
      <c r="U30" s="5"/>
      <c r="V30" s="1" t="s">
        <v>131</v>
      </c>
      <c r="W30" s="8"/>
      <c r="Z30" s="1" t="s">
        <v>132</v>
      </c>
      <c r="AA30" s="1" t="s">
        <v>132</v>
      </c>
      <c r="AB30" s="1" t="s">
        <v>133</v>
      </c>
      <c r="AC30" s="1" t="s">
        <v>134</v>
      </c>
      <c r="AD30" s="1" t="s">
        <v>135</v>
      </c>
      <c r="AE30" s="1" t="s">
        <v>176</v>
      </c>
      <c r="AF30" s="1" t="s">
        <v>137</v>
      </c>
      <c r="AG30" s="1" t="s">
        <v>137</v>
      </c>
      <c r="AH30" s="1" t="s">
        <v>137</v>
      </c>
      <c r="AI30" s="1" t="s">
        <v>137</v>
      </c>
      <c r="AJ30" s="1" t="s">
        <v>137</v>
      </c>
      <c r="AK30" s="3">
        <v>42309</v>
      </c>
      <c r="AL30" s="3">
        <v>42338</v>
      </c>
      <c r="AM30" s="1" t="s">
        <v>138</v>
      </c>
      <c r="AN30">
        <v>720</v>
      </c>
      <c r="AO30" s="1" t="s">
        <v>137</v>
      </c>
      <c r="AQ30" s="3"/>
      <c r="AR30" s="1" t="s">
        <v>137</v>
      </c>
      <c r="AS30" s="1" t="s">
        <v>137</v>
      </c>
      <c r="AT30" s="1" t="s">
        <v>139</v>
      </c>
      <c r="AU30" s="1" t="s">
        <v>140</v>
      </c>
      <c r="AV30">
        <v>0</v>
      </c>
      <c r="AW30">
        <v>0</v>
      </c>
      <c r="AX30" s="1" t="s">
        <v>134</v>
      </c>
      <c r="AY30">
        <v>0</v>
      </c>
      <c r="AZ30">
        <v>0</v>
      </c>
      <c r="BA30" s="1" t="s">
        <v>134</v>
      </c>
      <c r="BB30">
        <v>0</v>
      </c>
      <c r="BC30">
        <v>0</v>
      </c>
      <c r="BD30" s="1" t="s">
        <v>134</v>
      </c>
      <c r="BE30">
        <v>0</v>
      </c>
      <c r="BF30">
        <v>0</v>
      </c>
      <c r="BG30" s="1" t="s">
        <v>134</v>
      </c>
      <c r="BJ30" s="1" t="s">
        <v>141</v>
      </c>
      <c r="BK30" s="1" t="s">
        <v>137</v>
      </c>
      <c r="BL30" s="1" t="s">
        <v>142</v>
      </c>
      <c r="BO30" s="1" t="s">
        <v>137</v>
      </c>
      <c r="BP30" s="1" t="s">
        <v>137</v>
      </c>
      <c r="BQ30" s="1" t="s">
        <v>137</v>
      </c>
      <c r="BR30" s="1" t="s">
        <v>137</v>
      </c>
      <c r="BS30" s="1" t="s">
        <v>178</v>
      </c>
      <c r="BT30" s="1" t="s">
        <v>144</v>
      </c>
      <c r="BU30" s="1" t="s">
        <v>137</v>
      </c>
      <c r="BV30" s="1" t="s">
        <v>137</v>
      </c>
      <c r="BW30" s="1" t="s">
        <v>137</v>
      </c>
      <c r="BX30" s="1" t="s">
        <v>137</v>
      </c>
      <c r="BY30" s="1" t="s">
        <v>137</v>
      </c>
      <c r="BZ30" s="1" t="s">
        <v>145</v>
      </c>
      <c r="CA30">
        <v>0</v>
      </c>
      <c r="CB30">
        <v>0</v>
      </c>
      <c r="CC30">
        <v>0</v>
      </c>
      <c r="CD30" s="3"/>
      <c r="CE30" s="3"/>
      <c r="CF30" s="1" t="s">
        <v>137</v>
      </c>
      <c r="CG30" s="4"/>
      <c r="CI30" s="1" t="s">
        <v>137</v>
      </c>
      <c r="CL30" s="1" t="s">
        <v>137</v>
      </c>
      <c r="CO30" s="1" t="s">
        <v>137</v>
      </c>
      <c r="CR30" s="1" t="s">
        <v>137</v>
      </c>
      <c r="CS30" s="1" t="s">
        <v>137</v>
      </c>
      <c r="CT30" s="1" t="s">
        <v>137</v>
      </c>
      <c r="CU30" s="1" t="s">
        <v>137</v>
      </c>
      <c r="CV30" s="1" t="s">
        <v>137</v>
      </c>
      <c r="CW30" s="1" t="s">
        <v>137</v>
      </c>
      <c r="CX30" s="3"/>
      <c r="CY30" s="1" t="s">
        <v>137</v>
      </c>
      <c r="CZ30" s="1" t="s">
        <v>137</v>
      </c>
      <c r="DA30" s="1" t="s">
        <v>137</v>
      </c>
      <c r="DB30" s="1" t="s">
        <v>137</v>
      </c>
      <c r="DC30" s="1" t="s">
        <v>137</v>
      </c>
      <c r="DD30" s="1" t="s">
        <v>137</v>
      </c>
      <c r="DE30" s="1" t="s">
        <v>137</v>
      </c>
      <c r="DF30">
        <v>0</v>
      </c>
      <c r="DG30" s="1" t="s">
        <v>137</v>
      </c>
      <c r="DH30" s="1" t="s">
        <v>146</v>
      </c>
      <c r="DI30" s="1" t="s">
        <v>137</v>
      </c>
      <c r="DJ30" s="1" t="s">
        <v>137</v>
      </c>
      <c r="DK30" s="1" t="s">
        <v>137</v>
      </c>
      <c r="DL30" s="1" t="s">
        <v>147</v>
      </c>
      <c r="DM30" s="1" t="s">
        <v>130</v>
      </c>
      <c r="DN30" s="1" t="s">
        <v>137</v>
      </c>
      <c r="DO30" s="1" t="s">
        <v>137</v>
      </c>
      <c r="DP30" s="1" t="s">
        <v>137</v>
      </c>
      <c r="DQ30" s="1" t="s">
        <v>137</v>
      </c>
      <c r="DR30" s="1" t="s">
        <v>137</v>
      </c>
      <c r="DS30" s="1" t="s">
        <v>137</v>
      </c>
      <c r="DT30" s="1" t="s">
        <v>137</v>
      </c>
      <c r="DU30" s="1" t="s">
        <v>137</v>
      </c>
    </row>
    <row r="31" spans="2:125" x14ac:dyDescent="0.25">
      <c r="B31">
        <v>2821</v>
      </c>
      <c r="C31" s="3">
        <v>42254</v>
      </c>
      <c r="D31" s="4">
        <v>0</v>
      </c>
      <c r="E31" s="1" t="s">
        <v>122</v>
      </c>
      <c r="F31" s="1" t="s">
        <v>123</v>
      </c>
      <c r="G31" s="1" t="s">
        <v>124</v>
      </c>
      <c r="H31" s="1" t="s">
        <v>151</v>
      </c>
      <c r="I31" s="1" t="s">
        <v>126</v>
      </c>
      <c r="J31" s="1" t="s">
        <v>127</v>
      </c>
      <c r="K31" s="1" t="s">
        <v>128</v>
      </c>
      <c r="L31">
        <v>10</v>
      </c>
      <c r="M31" s="1" t="s">
        <v>129</v>
      </c>
      <c r="N31">
        <v>22090</v>
      </c>
      <c r="O31" s="1" t="s">
        <v>130</v>
      </c>
      <c r="P31">
        <v>-5.2</v>
      </c>
      <c r="Q31">
        <v>1.49259211717312</v>
      </c>
      <c r="R31">
        <v>1849</v>
      </c>
      <c r="S31">
        <v>1712.0282465309999</v>
      </c>
      <c r="T31">
        <v>1712.0282465309999</v>
      </c>
      <c r="U31" s="5" t="s">
        <v>186</v>
      </c>
      <c r="V31" s="1" t="s">
        <v>131</v>
      </c>
      <c r="W31" s="8"/>
      <c r="Z31" s="1" t="s">
        <v>132</v>
      </c>
      <c r="AA31" s="1" t="s">
        <v>132</v>
      </c>
      <c r="AB31" s="1" t="s">
        <v>133</v>
      </c>
      <c r="AC31" s="1" t="s">
        <v>134</v>
      </c>
      <c r="AD31" s="1" t="s">
        <v>135</v>
      </c>
      <c r="AE31" s="1" t="s">
        <v>176</v>
      </c>
      <c r="AF31" s="1" t="s">
        <v>137</v>
      </c>
      <c r="AG31" s="1" t="s">
        <v>137</v>
      </c>
      <c r="AH31" s="1" t="s">
        <v>137</v>
      </c>
      <c r="AI31" s="1" t="s">
        <v>137</v>
      </c>
      <c r="AJ31" s="1" t="s">
        <v>137</v>
      </c>
      <c r="AK31" s="3">
        <v>42278</v>
      </c>
      <c r="AL31" s="3">
        <v>42369</v>
      </c>
      <c r="AM31" s="1" t="s">
        <v>138</v>
      </c>
      <c r="AN31">
        <v>2209</v>
      </c>
      <c r="AO31" s="1" t="s">
        <v>137</v>
      </c>
      <c r="AQ31" s="3"/>
      <c r="AR31" s="1" t="s">
        <v>137</v>
      </c>
      <c r="AS31" s="1" t="s">
        <v>137</v>
      </c>
      <c r="AT31" s="1" t="s">
        <v>139</v>
      </c>
      <c r="AU31" s="1" t="s">
        <v>140</v>
      </c>
      <c r="AV31">
        <v>0</v>
      </c>
      <c r="AW31">
        <v>0</v>
      </c>
      <c r="AX31" s="1" t="s">
        <v>134</v>
      </c>
      <c r="AY31">
        <v>0</v>
      </c>
      <c r="AZ31">
        <v>0</v>
      </c>
      <c r="BA31" s="1" t="s">
        <v>134</v>
      </c>
      <c r="BB31">
        <v>0</v>
      </c>
      <c r="BC31">
        <v>0</v>
      </c>
      <c r="BD31" s="1" t="s">
        <v>134</v>
      </c>
      <c r="BE31">
        <v>0</v>
      </c>
      <c r="BF31">
        <v>0</v>
      </c>
      <c r="BG31" s="1" t="s">
        <v>134</v>
      </c>
      <c r="BJ31" s="1" t="s">
        <v>141</v>
      </c>
      <c r="BK31" s="1" t="s">
        <v>137</v>
      </c>
      <c r="BL31" s="1" t="s">
        <v>142</v>
      </c>
      <c r="BO31" s="1" t="s">
        <v>137</v>
      </c>
      <c r="BP31" s="1" t="s">
        <v>137</v>
      </c>
      <c r="BQ31" s="1" t="s">
        <v>137</v>
      </c>
      <c r="BR31" s="1" t="s">
        <v>137</v>
      </c>
      <c r="BS31" s="1" t="s">
        <v>179</v>
      </c>
      <c r="BT31" s="1" t="s">
        <v>144</v>
      </c>
      <c r="BU31" s="1" t="s">
        <v>137</v>
      </c>
      <c r="BV31" s="1" t="s">
        <v>137</v>
      </c>
      <c r="BW31" s="1" t="s">
        <v>137</v>
      </c>
      <c r="BX31" s="1" t="s">
        <v>137</v>
      </c>
      <c r="BY31" s="1" t="s">
        <v>137</v>
      </c>
      <c r="BZ31" s="1" t="s">
        <v>145</v>
      </c>
      <c r="CA31">
        <v>0</v>
      </c>
      <c r="CB31">
        <v>0</v>
      </c>
      <c r="CC31">
        <v>0</v>
      </c>
      <c r="CD31" s="3"/>
      <c r="CE31" s="3"/>
      <c r="CF31" s="1" t="s">
        <v>137</v>
      </c>
      <c r="CG31" s="4"/>
      <c r="CI31" s="1" t="s">
        <v>137</v>
      </c>
      <c r="CL31" s="1" t="s">
        <v>137</v>
      </c>
      <c r="CO31" s="1" t="s">
        <v>137</v>
      </c>
      <c r="CR31" s="1" t="s">
        <v>137</v>
      </c>
      <c r="CS31" s="1" t="s">
        <v>137</v>
      </c>
      <c r="CT31" s="1" t="s">
        <v>137</v>
      </c>
      <c r="CU31" s="1" t="s">
        <v>137</v>
      </c>
      <c r="CV31" s="1" t="s">
        <v>137</v>
      </c>
      <c r="CW31" s="1" t="s">
        <v>137</v>
      </c>
      <c r="CX31" s="3"/>
      <c r="CY31" s="1" t="s">
        <v>137</v>
      </c>
      <c r="CZ31" s="1" t="s">
        <v>137</v>
      </c>
      <c r="DA31" s="1" t="s">
        <v>137</v>
      </c>
      <c r="DB31" s="1" t="s">
        <v>137</v>
      </c>
      <c r="DC31" s="1" t="s">
        <v>137</v>
      </c>
      <c r="DD31" s="1" t="s">
        <v>137</v>
      </c>
      <c r="DE31" s="1" t="s">
        <v>137</v>
      </c>
      <c r="DF31">
        <v>0</v>
      </c>
      <c r="DG31" s="1" t="s">
        <v>137</v>
      </c>
      <c r="DH31" s="1" t="s">
        <v>146</v>
      </c>
      <c r="DI31" s="1" t="s">
        <v>137</v>
      </c>
      <c r="DJ31" s="1" t="s">
        <v>137</v>
      </c>
      <c r="DK31" s="1" t="s">
        <v>137</v>
      </c>
      <c r="DL31" s="1" t="s">
        <v>147</v>
      </c>
      <c r="DM31" s="1" t="s">
        <v>130</v>
      </c>
      <c r="DN31" s="1" t="s">
        <v>137</v>
      </c>
      <c r="DO31" s="1" t="s">
        <v>137</v>
      </c>
      <c r="DP31" s="1" t="s">
        <v>137</v>
      </c>
      <c r="DQ31" s="1" t="s">
        <v>137</v>
      </c>
      <c r="DR31" s="1" t="s">
        <v>137</v>
      </c>
      <c r="DS31" s="1" t="s">
        <v>137</v>
      </c>
      <c r="DT31" s="1" t="s">
        <v>137</v>
      </c>
      <c r="DU31" s="1" t="s">
        <v>137</v>
      </c>
    </row>
    <row r="32" spans="2:125" x14ac:dyDescent="0.25">
      <c r="B32">
        <v>2823</v>
      </c>
      <c r="C32" s="3">
        <v>42264</v>
      </c>
      <c r="D32" s="4">
        <v>0</v>
      </c>
      <c r="E32" s="1" t="s">
        <v>122</v>
      </c>
      <c r="F32" s="1" t="s">
        <v>123</v>
      </c>
      <c r="G32" s="1" t="s">
        <v>124</v>
      </c>
      <c r="H32" s="1" t="s">
        <v>151</v>
      </c>
      <c r="I32" s="1" t="s">
        <v>126</v>
      </c>
      <c r="J32" s="1" t="s">
        <v>127</v>
      </c>
      <c r="K32" s="1" t="s">
        <v>148</v>
      </c>
      <c r="L32">
        <v>-10</v>
      </c>
      <c r="M32" s="1" t="s">
        <v>129</v>
      </c>
      <c r="N32">
        <v>-22090</v>
      </c>
      <c r="O32" s="1" t="s">
        <v>130</v>
      </c>
      <c r="P32">
        <v>-4.2</v>
      </c>
      <c r="Q32">
        <v>1.49259211717312</v>
      </c>
      <c r="R32">
        <v>1849</v>
      </c>
      <c r="S32">
        <v>-1712.0282465309999</v>
      </c>
      <c r="T32">
        <v>-1712.0282465309999</v>
      </c>
      <c r="U32" s="5" t="s">
        <v>186</v>
      </c>
      <c r="V32" s="1" t="s">
        <v>131</v>
      </c>
      <c r="W32" s="8"/>
      <c r="Z32" s="1" t="s">
        <v>132</v>
      </c>
      <c r="AA32" s="1" t="s">
        <v>132</v>
      </c>
      <c r="AB32" s="1" t="s">
        <v>133</v>
      </c>
      <c r="AC32" s="1" t="s">
        <v>134</v>
      </c>
      <c r="AD32" s="1" t="s">
        <v>135</v>
      </c>
      <c r="AE32" s="1" t="s">
        <v>176</v>
      </c>
      <c r="AF32" s="1" t="s">
        <v>137</v>
      </c>
      <c r="AG32" s="1" t="s">
        <v>137</v>
      </c>
      <c r="AH32" s="1" t="s">
        <v>137</v>
      </c>
      <c r="AI32" s="1" t="s">
        <v>137</v>
      </c>
      <c r="AJ32" s="1" t="s">
        <v>137</v>
      </c>
      <c r="AK32" s="3">
        <v>42278</v>
      </c>
      <c r="AL32" s="3">
        <v>42369</v>
      </c>
      <c r="AM32" s="1" t="s">
        <v>138</v>
      </c>
      <c r="AN32">
        <v>2209</v>
      </c>
      <c r="AO32" s="1" t="s">
        <v>137</v>
      </c>
      <c r="AQ32" s="3"/>
      <c r="AR32" s="1" t="s">
        <v>137</v>
      </c>
      <c r="AS32" s="1" t="s">
        <v>137</v>
      </c>
      <c r="AT32" s="1" t="s">
        <v>139</v>
      </c>
      <c r="AU32" s="1" t="s">
        <v>140</v>
      </c>
      <c r="AV32">
        <v>0</v>
      </c>
      <c r="AW32">
        <v>0</v>
      </c>
      <c r="AX32" s="1" t="s">
        <v>134</v>
      </c>
      <c r="AY32">
        <v>0</v>
      </c>
      <c r="AZ32">
        <v>0</v>
      </c>
      <c r="BA32" s="1" t="s">
        <v>134</v>
      </c>
      <c r="BB32">
        <v>0</v>
      </c>
      <c r="BC32">
        <v>0</v>
      </c>
      <c r="BD32" s="1" t="s">
        <v>134</v>
      </c>
      <c r="BE32">
        <v>0</v>
      </c>
      <c r="BF32">
        <v>0</v>
      </c>
      <c r="BG32" s="1" t="s">
        <v>134</v>
      </c>
      <c r="BJ32" s="1" t="s">
        <v>141</v>
      </c>
      <c r="BK32" s="1" t="s">
        <v>137</v>
      </c>
      <c r="BL32" s="1" t="s">
        <v>142</v>
      </c>
      <c r="BO32" s="1" t="s">
        <v>137</v>
      </c>
      <c r="BP32" s="1" t="s">
        <v>137</v>
      </c>
      <c r="BQ32" s="1" t="s">
        <v>137</v>
      </c>
      <c r="BR32" s="1" t="s">
        <v>137</v>
      </c>
      <c r="BS32" s="1" t="s">
        <v>180</v>
      </c>
      <c r="BT32" s="1" t="s">
        <v>144</v>
      </c>
      <c r="BU32" s="1" t="s">
        <v>137</v>
      </c>
      <c r="BV32" s="1" t="s">
        <v>137</v>
      </c>
      <c r="BW32" s="1" t="s">
        <v>137</v>
      </c>
      <c r="BX32" s="1" t="s">
        <v>137</v>
      </c>
      <c r="BY32" s="1" t="s">
        <v>137</v>
      </c>
      <c r="BZ32" s="1" t="s">
        <v>145</v>
      </c>
      <c r="CA32">
        <v>0</v>
      </c>
      <c r="CB32">
        <v>0</v>
      </c>
      <c r="CC32">
        <v>0</v>
      </c>
      <c r="CD32" s="3"/>
      <c r="CE32" s="3"/>
      <c r="CF32" s="1" t="s">
        <v>137</v>
      </c>
      <c r="CG32" s="4"/>
      <c r="CI32" s="1" t="s">
        <v>137</v>
      </c>
      <c r="CL32" s="1" t="s">
        <v>137</v>
      </c>
      <c r="CO32" s="1" t="s">
        <v>137</v>
      </c>
      <c r="CR32" s="1" t="s">
        <v>137</v>
      </c>
      <c r="CS32" s="1" t="s">
        <v>137</v>
      </c>
      <c r="CT32" s="1" t="s">
        <v>137</v>
      </c>
      <c r="CU32" s="1" t="s">
        <v>137</v>
      </c>
      <c r="CV32" s="1" t="s">
        <v>137</v>
      </c>
      <c r="CW32" s="1" t="s">
        <v>137</v>
      </c>
      <c r="CX32" s="3"/>
      <c r="CY32" s="1" t="s">
        <v>137</v>
      </c>
      <c r="CZ32" s="1" t="s">
        <v>137</v>
      </c>
      <c r="DA32" s="1" t="s">
        <v>137</v>
      </c>
      <c r="DB32" s="1" t="s">
        <v>137</v>
      </c>
      <c r="DC32" s="1" t="s">
        <v>137</v>
      </c>
      <c r="DD32" s="1" t="s">
        <v>137</v>
      </c>
      <c r="DE32" s="1" t="s">
        <v>137</v>
      </c>
      <c r="DF32">
        <v>0</v>
      </c>
      <c r="DG32" s="1" t="s">
        <v>137</v>
      </c>
      <c r="DH32" s="1" t="s">
        <v>146</v>
      </c>
      <c r="DI32" s="1" t="s">
        <v>137</v>
      </c>
      <c r="DJ32" s="1" t="s">
        <v>137</v>
      </c>
      <c r="DK32" s="1" t="s">
        <v>137</v>
      </c>
      <c r="DL32" s="1" t="s">
        <v>147</v>
      </c>
      <c r="DM32" s="1" t="s">
        <v>130</v>
      </c>
      <c r="DN32" s="1" t="s">
        <v>137</v>
      </c>
      <c r="DO32" s="1" t="s">
        <v>137</v>
      </c>
      <c r="DP32" s="1" t="s">
        <v>137</v>
      </c>
      <c r="DQ32" s="1" t="s">
        <v>137</v>
      </c>
      <c r="DR32" s="1" t="s">
        <v>137</v>
      </c>
      <c r="DS32" s="1" t="s">
        <v>137</v>
      </c>
      <c r="DT32" s="1" t="s">
        <v>137</v>
      </c>
      <c r="DU32" s="1" t="s">
        <v>137</v>
      </c>
    </row>
    <row r="33" spans="2:125" x14ac:dyDescent="0.25">
      <c r="B33">
        <v>2837</v>
      </c>
      <c r="C33" s="3">
        <v>42254</v>
      </c>
      <c r="D33" s="4">
        <v>0</v>
      </c>
      <c r="E33" s="1" t="s">
        <v>122</v>
      </c>
      <c r="F33" s="1" t="s">
        <v>123</v>
      </c>
      <c r="G33" s="1" t="s">
        <v>124</v>
      </c>
      <c r="H33" s="1" t="s">
        <v>155</v>
      </c>
      <c r="I33" s="1" t="s">
        <v>126</v>
      </c>
      <c r="J33" s="1" t="s">
        <v>127</v>
      </c>
      <c r="K33" s="1" t="s">
        <v>128</v>
      </c>
      <c r="L33">
        <v>10</v>
      </c>
      <c r="M33" s="1" t="s">
        <v>129</v>
      </c>
      <c r="N33">
        <v>21830</v>
      </c>
      <c r="O33" s="1" t="s">
        <v>130</v>
      </c>
      <c r="P33">
        <v>-5.2</v>
      </c>
      <c r="Q33">
        <v>2.08</v>
      </c>
      <c r="R33">
        <v>2183</v>
      </c>
      <c r="S33">
        <v>0</v>
      </c>
      <c r="T33">
        <v>0</v>
      </c>
      <c r="U33" s="5"/>
      <c r="V33" s="1" t="s">
        <v>131</v>
      </c>
      <c r="W33" s="8"/>
      <c r="Z33" s="1" t="s">
        <v>132</v>
      </c>
      <c r="AA33" s="1" t="s">
        <v>132</v>
      </c>
      <c r="AB33" s="1" t="s">
        <v>133</v>
      </c>
      <c r="AC33" s="1" t="s">
        <v>134</v>
      </c>
      <c r="AD33" s="1" t="s">
        <v>135</v>
      </c>
      <c r="AE33" s="1" t="s">
        <v>176</v>
      </c>
      <c r="AF33" s="1" t="s">
        <v>137</v>
      </c>
      <c r="AG33" s="1" t="s">
        <v>137</v>
      </c>
      <c r="AH33" s="1" t="s">
        <v>137</v>
      </c>
      <c r="AI33" s="1" t="s">
        <v>137</v>
      </c>
      <c r="AJ33" s="1" t="s">
        <v>137</v>
      </c>
      <c r="AK33" s="3">
        <v>42370</v>
      </c>
      <c r="AL33" s="3">
        <v>42460</v>
      </c>
      <c r="AM33" s="1" t="s">
        <v>138</v>
      </c>
      <c r="AN33">
        <v>2183</v>
      </c>
      <c r="AO33" s="1" t="s">
        <v>137</v>
      </c>
      <c r="AQ33" s="3"/>
      <c r="AR33" s="1" t="s">
        <v>137</v>
      </c>
      <c r="AS33" s="1" t="s">
        <v>137</v>
      </c>
      <c r="AT33" s="1" t="s">
        <v>139</v>
      </c>
      <c r="AU33" s="1" t="s">
        <v>140</v>
      </c>
      <c r="AV33">
        <v>0</v>
      </c>
      <c r="AW33">
        <v>0</v>
      </c>
      <c r="AX33" s="1" t="s">
        <v>134</v>
      </c>
      <c r="AY33">
        <v>0</v>
      </c>
      <c r="AZ33">
        <v>0</v>
      </c>
      <c r="BA33" s="1" t="s">
        <v>134</v>
      </c>
      <c r="BB33">
        <v>0</v>
      </c>
      <c r="BC33">
        <v>0</v>
      </c>
      <c r="BD33" s="1" t="s">
        <v>134</v>
      </c>
      <c r="BE33">
        <v>0</v>
      </c>
      <c r="BF33">
        <v>0</v>
      </c>
      <c r="BG33" s="1" t="s">
        <v>134</v>
      </c>
      <c r="BJ33" s="1" t="s">
        <v>141</v>
      </c>
      <c r="BK33" s="1" t="s">
        <v>137</v>
      </c>
      <c r="BL33" s="1" t="s">
        <v>142</v>
      </c>
      <c r="BO33" s="1" t="s">
        <v>137</v>
      </c>
      <c r="BP33" s="1" t="s">
        <v>137</v>
      </c>
      <c r="BQ33" s="1" t="s">
        <v>137</v>
      </c>
      <c r="BR33" s="1" t="s">
        <v>137</v>
      </c>
      <c r="BS33" s="1" t="s">
        <v>181</v>
      </c>
      <c r="BT33" s="1" t="s">
        <v>144</v>
      </c>
      <c r="BU33" s="1" t="s">
        <v>137</v>
      </c>
      <c r="BV33" s="1" t="s">
        <v>137</v>
      </c>
      <c r="BW33" s="1" t="s">
        <v>137</v>
      </c>
      <c r="BX33" s="1" t="s">
        <v>137</v>
      </c>
      <c r="BY33" s="1" t="s">
        <v>137</v>
      </c>
      <c r="BZ33" s="1" t="s">
        <v>145</v>
      </c>
      <c r="CA33">
        <v>0</v>
      </c>
      <c r="CB33">
        <v>0</v>
      </c>
      <c r="CC33">
        <v>0</v>
      </c>
      <c r="CD33" s="3"/>
      <c r="CE33" s="3"/>
      <c r="CF33" s="1" t="s">
        <v>137</v>
      </c>
      <c r="CG33" s="4"/>
      <c r="CI33" s="1" t="s">
        <v>137</v>
      </c>
      <c r="CL33" s="1" t="s">
        <v>137</v>
      </c>
      <c r="CO33" s="1" t="s">
        <v>137</v>
      </c>
      <c r="CR33" s="1" t="s">
        <v>137</v>
      </c>
      <c r="CS33" s="1" t="s">
        <v>137</v>
      </c>
      <c r="CT33" s="1" t="s">
        <v>137</v>
      </c>
      <c r="CU33" s="1" t="s">
        <v>137</v>
      </c>
      <c r="CV33" s="1" t="s">
        <v>137</v>
      </c>
      <c r="CW33" s="1" t="s">
        <v>137</v>
      </c>
      <c r="CX33" s="3"/>
      <c r="CY33" s="1" t="s">
        <v>137</v>
      </c>
      <c r="CZ33" s="1" t="s">
        <v>137</v>
      </c>
      <c r="DA33" s="1" t="s">
        <v>137</v>
      </c>
      <c r="DB33" s="1" t="s">
        <v>137</v>
      </c>
      <c r="DC33" s="1" t="s">
        <v>137</v>
      </c>
      <c r="DD33" s="1" t="s">
        <v>137</v>
      </c>
      <c r="DE33" s="1" t="s">
        <v>137</v>
      </c>
      <c r="DF33">
        <v>0</v>
      </c>
      <c r="DG33" s="1" t="s">
        <v>137</v>
      </c>
      <c r="DH33" s="1" t="s">
        <v>146</v>
      </c>
      <c r="DI33" s="1" t="s">
        <v>137</v>
      </c>
      <c r="DJ33" s="1" t="s">
        <v>137</v>
      </c>
      <c r="DK33" s="1" t="s">
        <v>137</v>
      </c>
      <c r="DL33" s="1" t="s">
        <v>147</v>
      </c>
      <c r="DM33" s="1" t="s">
        <v>130</v>
      </c>
      <c r="DN33" s="1" t="s">
        <v>137</v>
      </c>
      <c r="DO33" s="1" t="s">
        <v>137</v>
      </c>
      <c r="DP33" s="1" t="s">
        <v>137</v>
      </c>
      <c r="DQ33" s="1" t="s">
        <v>137</v>
      </c>
      <c r="DR33" s="1" t="s">
        <v>137</v>
      </c>
      <c r="DS33" s="1" t="s">
        <v>137</v>
      </c>
      <c r="DT33" s="1" t="s">
        <v>137</v>
      </c>
      <c r="DU33" s="1" t="s">
        <v>137</v>
      </c>
    </row>
    <row r="34" spans="2:125" x14ac:dyDescent="0.25">
      <c r="B34">
        <v>2839</v>
      </c>
      <c r="C34" s="3">
        <v>42264</v>
      </c>
      <c r="D34" s="4">
        <v>0</v>
      </c>
      <c r="E34" s="1" t="s">
        <v>122</v>
      </c>
      <c r="F34" s="1" t="s">
        <v>123</v>
      </c>
      <c r="G34" s="1" t="s">
        <v>124</v>
      </c>
      <c r="H34" s="1" t="s">
        <v>155</v>
      </c>
      <c r="I34" s="1" t="s">
        <v>126</v>
      </c>
      <c r="J34" s="1" t="s">
        <v>127</v>
      </c>
      <c r="K34" s="1" t="s">
        <v>148</v>
      </c>
      <c r="L34">
        <v>-10</v>
      </c>
      <c r="M34" s="1" t="s">
        <v>129</v>
      </c>
      <c r="N34">
        <v>-21830</v>
      </c>
      <c r="O34" s="1" t="s">
        <v>130</v>
      </c>
      <c r="P34">
        <v>-4.2</v>
      </c>
      <c r="Q34">
        <v>2.08</v>
      </c>
      <c r="R34">
        <v>2183</v>
      </c>
      <c r="S34">
        <v>0</v>
      </c>
      <c r="T34">
        <v>0</v>
      </c>
      <c r="U34" s="5"/>
      <c r="V34" s="1" t="s">
        <v>131</v>
      </c>
      <c r="W34" s="8"/>
      <c r="Z34" s="1" t="s">
        <v>132</v>
      </c>
      <c r="AA34" s="1" t="s">
        <v>132</v>
      </c>
      <c r="AB34" s="1" t="s">
        <v>133</v>
      </c>
      <c r="AC34" s="1" t="s">
        <v>134</v>
      </c>
      <c r="AD34" s="1" t="s">
        <v>135</v>
      </c>
      <c r="AE34" s="1" t="s">
        <v>176</v>
      </c>
      <c r="AF34" s="1" t="s">
        <v>137</v>
      </c>
      <c r="AG34" s="1" t="s">
        <v>137</v>
      </c>
      <c r="AH34" s="1" t="s">
        <v>137</v>
      </c>
      <c r="AI34" s="1" t="s">
        <v>137</v>
      </c>
      <c r="AJ34" s="1" t="s">
        <v>137</v>
      </c>
      <c r="AK34" s="3">
        <v>42370</v>
      </c>
      <c r="AL34" s="3">
        <v>42460</v>
      </c>
      <c r="AM34" s="1" t="s">
        <v>138</v>
      </c>
      <c r="AN34">
        <v>2183</v>
      </c>
      <c r="AO34" s="1" t="s">
        <v>137</v>
      </c>
      <c r="AQ34" s="3"/>
      <c r="AR34" s="1" t="s">
        <v>137</v>
      </c>
      <c r="AS34" s="1" t="s">
        <v>137</v>
      </c>
      <c r="AT34" s="1" t="s">
        <v>139</v>
      </c>
      <c r="AU34" s="1" t="s">
        <v>140</v>
      </c>
      <c r="AV34">
        <v>0</v>
      </c>
      <c r="AW34">
        <v>0</v>
      </c>
      <c r="AX34" s="1" t="s">
        <v>134</v>
      </c>
      <c r="AY34">
        <v>0</v>
      </c>
      <c r="AZ34">
        <v>0</v>
      </c>
      <c r="BA34" s="1" t="s">
        <v>134</v>
      </c>
      <c r="BB34">
        <v>0</v>
      </c>
      <c r="BC34">
        <v>0</v>
      </c>
      <c r="BD34" s="1" t="s">
        <v>134</v>
      </c>
      <c r="BE34">
        <v>0</v>
      </c>
      <c r="BF34">
        <v>0</v>
      </c>
      <c r="BG34" s="1" t="s">
        <v>134</v>
      </c>
      <c r="BJ34" s="1" t="s">
        <v>141</v>
      </c>
      <c r="BK34" s="1" t="s">
        <v>137</v>
      </c>
      <c r="BL34" s="1" t="s">
        <v>142</v>
      </c>
      <c r="BO34" s="1" t="s">
        <v>137</v>
      </c>
      <c r="BP34" s="1" t="s">
        <v>137</v>
      </c>
      <c r="BQ34" s="1" t="s">
        <v>137</v>
      </c>
      <c r="BR34" s="1" t="s">
        <v>137</v>
      </c>
      <c r="BS34" s="1" t="s">
        <v>182</v>
      </c>
      <c r="BT34" s="1" t="s">
        <v>144</v>
      </c>
      <c r="BU34" s="1" t="s">
        <v>137</v>
      </c>
      <c r="BV34" s="1" t="s">
        <v>137</v>
      </c>
      <c r="BW34" s="1" t="s">
        <v>137</v>
      </c>
      <c r="BX34" s="1" t="s">
        <v>137</v>
      </c>
      <c r="BY34" s="1" t="s">
        <v>137</v>
      </c>
      <c r="BZ34" s="1" t="s">
        <v>145</v>
      </c>
      <c r="CA34">
        <v>0</v>
      </c>
      <c r="CB34">
        <v>0</v>
      </c>
      <c r="CC34">
        <v>0</v>
      </c>
      <c r="CD34" s="3"/>
      <c r="CE34" s="3"/>
      <c r="CF34" s="1" t="s">
        <v>137</v>
      </c>
      <c r="CG34" s="4"/>
      <c r="CI34" s="1" t="s">
        <v>137</v>
      </c>
      <c r="CL34" s="1" t="s">
        <v>137</v>
      </c>
      <c r="CO34" s="1" t="s">
        <v>137</v>
      </c>
      <c r="CR34" s="1" t="s">
        <v>137</v>
      </c>
      <c r="CS34" s="1" t="s">
        <v>137</v>
      </c>
      <c r="CT34" s="1" t="s">
        <v>137</v>
      </c>
      <c r="CU34" s="1" t="s">
        <v>137</v>
      </c>
      <c r="CV34" s="1" t="s">
        <v>137</v>
      </c>
      <c r="CW34" s="1" t="s">
        <v>137</v>
      </c>
      <c r="CX34" s="3"/>
      <c r="CY34" s="1" t="s">
        <v>137</v>
      </c>
      <c r="CZ34" s="1" t="s">
        <v>137</v>
      </c>
      <c r="DA34" s="1" t="s">
        <v>137</v>
      </c>
      <c r="DB34" s="1" t="s">
        <v>137</v>
      </c>
      <c r="DC34" s="1" t="s">
        <v>137</v>
      </c>
      <c r="DD34" s="1" t="s">
        <v>137</v>
      </c>
      <c r="DE34" s="1" t="s">
        <v>137</v>
      </c>
      <c r="DF34">
        <v>0</v>
      </c>
      <c r="DG34" s="1" t="s">
        <v>137</v>
      </c>
      <c r="DH34" s="1" t="s">
        <v>146</v>
      </c>
      <c r="DI34" s="1" t="s">
        <v>137</v>
      </c>
      <c r="DJ34" s="1" t="s">
        <v>137</v>
      </c>
      <c r="DK34" s="1" t="s">
        <v>137</v>
      </c>
      <c r="DL34" s="1" t="s">
        <v>147</v>
      </c>
      <c r="DM34" s="1" t="s">
        <v>130</v>
      </c>
      <c r="DN34" s="1" t="s">
        <v>137</v>
      </c>
      <c r="DO34" s="1" t="s">
        <v>137</v>
      </c>
      <c r="DP34" s="1" t="s">
        <v>137</v>
      </c>
      <c r="DQ34" s="1" t="s">
        <v>137</v>
      </c>
      <c r="DR34" s="1" t="s">
        <v>137</v>
      </c>
      <c r="DS34" s="1" t="s">
        <v>137</v>
      </c>
      <c r="DT34" s="1" t="s">
        <v>137</v>
      </c>
      <c r="DU34" s="1" t="s">
        <v>137</v>
      </c>
    </row>
    <row r="35" spans="2:125" x14ac:dyDescent="0.25">
      <c r="B35">
        <v>2853</v>
      </c>
      <c r="C35" s="3">
        <v>42254</v>
      </c>
      <c r="D35" s="4">
        <v>0</v>
      </c>
      <c r="E35" s="1" t="s">
        <v>122</v>
      </c>
      <c r="F35" s="1" t="s">
        <v>123</v>
      </c>
      <c r="G35" s="1" t="s">
        <v>124</v>
      </c>
      <c r="H35" s="1" t="s">
        <v>159</v>
      </c>
      <c r="I35" s="1" t="s">
        <v>126</v>
      </c>
      <c r="J35" s="1" t="s">
        <v>127</v>
      </c>
      <c r="K35" s="1" t="s">
        <v>128</v>
      </c>
      <c r="L35">
        <v>10</v>
      </c>
      <c r="M35" s="1" t="s">
        <v>129</v>
      </c>
      <c r="N35">
        <v>87840</v>
      </c>
      <c r="O35" s="1" t="s">
        <v>130</v>
      </c>
      <c r="P35">
        <v>-5.2</v>
      </c>
      <c r="Q35">
        <v>2.35</v>
      </c>
      <c r="R35">
        <v>8784</v>
      </c>
      <c r="S35">
        <v>0</v>
      </c>
      <c r="T35">
        <v>0</v>
      </c>
      <c r="U35" s="5"/>
      <c r="V35" s="1" t="s">
        <v>131</v>
      </c>
      <c r="W35" s="8"/>
      <c r="Z35" s="1" t="s">
        <v>132</v>
      </c>
      <c r="AA35" s="1" t="s">
        <v>132</v>
      </c>
      <c r="AB35" s="1" t="s">
        <v>133</v>
      </c>
      <c r="AC35" s="1" t="s">
        <v>134</v>
      </c>
      <c r="AD35" s="1" t="s">
        <v>135</v>
      </c>
      <c r="AE35" s="1" t="s">
        <v>176</v>
      </c>
      <c r="AF35" s="1" t="s">
        <v>137</v>
      </c>
      <c r="AG35" s="1" t="s">
        <v>137</v>
      </c>
      <c r="AH35" s="1" t="s">
        <v>137</v>
      </c>
      <c r="AI35" s="1" t="s">
        <v>137</v>
      </c>
      <c r="AJ35" s="1" t="s">
        <v>137</v>
      </c>
      <c r="AK35" s="3">
        <v>42370</v>
      </c>
      <c r="AL35" s="3">
        <v>42735</v>
      </c>
      <c r="AM35" s="1" t="s">
        <v>138</v>
      </c>
      <c r="AN35">
        <v>8784</v>
      </c>
      <c r="AO35" s="1" t="s">
        <v>137</v>
      </c>
      <c r="AQ35" s="3"/>
      <c r="AR35" s="1" t="s">
        <v>137</v>
      </c>
      <c r="AS35" s="1" t="s">
        <v>137</v>
      </c>
      <c r="AT35" s="1" t="s">
        <v>139</v>
      </c>
      <c r="AU35" s="1" t="s">
        <v>140</v>
      </c>
      <c r="AV35">
        <v>0</v>
      </c>
      <c r="AW35">
        <v>0</v>
      </c>
      <c r="AX35" s="1" t="s">
        <v>134</v>
      </c>
      <c r="AY35">
        <v>0</v>
      </c>
      <c r="AZ35">
        <v>0</v>
      </c>
      <c r="BA35" s="1" t="s">
        <v>134</v>
      </c>
      <c r="BB35">
        <v>0</v>
      </c>
      <c r="BC35">
        <v>0</v>
      </c>
      <c r="BD35" s="1" t="s">
        <v>134</v>
      </c>
      <c r="BE35">
        <v>0</v>
      </c>
      <c r="BF35">
        <v>0</v>
      </c>
      <c r="BG35" s="1" t="s">
        <v>134</v>
      </c>
      <c r="BJ35" s="1" t="s">
        <v>141</v>
      </c>
      <c r="BK35" s="1" t="s">
        <v>137</v>
      </c>
      <c r="BL35" s="1" t="s">
        <v>142</v>
      </c>
      <c r="BO35" s="1" t="s">
        <v>137</v>
      </c>
      <c r="BP35" s="1" t="s">
        <v>137</v>
      </c>
      <c r="BQ35" s="1" t="s">
        <v>137</v>
      </c>
      <c r="BR35" s="1" t="s">
        <v>137</v>
      </c>
      <c r="BS35" s="1" t="s">
        <v>183</v>
      </c>
      <c r="BT35" s="1" t="s">
        <v>144</v>
      </c>
      <c r="BU35" s="1" t="s">
        <v>137</v>
      </c>
      <c r="BV35" s="1" t="s">
        <v>137</v>
      </c>
      <c r="BW35" s="1" t="s">
        <v>137</v>
      </c>
      <c r="BX35" s="1" t="s">
        <v>137</v>
      </c>
      <c r="BY35" s="1" t="s">
        <v>137</v>
      </c>
      <c r="BZ35" s="1" t="s">
        <v>145</v>
      </c>
      <c r="CA35">
        <v>0</v>
      </c>
      <c r="CB35">
        <v>0</v>
      </c>
      <c r="CC35">
        <v>0</v>
      </c>
      <c r="CD35" s="3"/>
      <c r="CE35" s="3"/>
      <c r="CF35" s="1" t="s">
        <v>137</v>
      </c>
      <c r="CG35" s="4"/>
      <c r="CI35" s="1" t="s">
        <v>137</v>
      </c>
      <c r="CL35" s="1" t="s">
        <v>137</v>
      </c>
      <c r="CO35" s="1" t="s">
        <v>137</v>
      </c>
      <c r="CR35" s="1" t="s">
        <v>137</v>
      </c>
      <c r="CS35" s="1" t="s">
        <v>137</v>
      </c>
      <c r="CT35" s="1" t="s">
        <v>137</v>
      </c>
      <c r="CU35" s="1" t="s">
        <v>137</v>
      </c>
      <c r="CV35" s="1" t="s">
        <v>137</v>
      </c>
      <c r="CW35" s="1" t="s">
        <v>137</v>
      </c>
      <c r="CX35" s="3"/>
      <c r="CY35" s="1" t="s">
        <v>137</v>
      </c>
      <c r="CZ35" s="1" t="s">
        <v>137</v>
      </c>
      <c r="DA35" s="1" t="s">
        <v>137</v>
      </c>
      <c r="DB35" s="1" t="s">
        <v>137</v>
      </c>
      <c r="DC35" s="1" t="s">
        <v>137</v>
      </c>
      <c r="DD35" s="1" t="s">
        <v>137</v>
      </c>
      <c r="DE35" s="1" t="s">
        <v>137</v>
      </c>
      <c r="DF35">
        <v>0</v>
      </c>
      <c r="DG35" s="1" t="s">
        <v>137</v>
      </c>
      <c r="DH35" s="1" t="s">
        <v>146</v>
      </c>
      <c r="DI35" s="1" t="s">
        <v>137</v>
      </c>
      <c r="DJ35" s="1" t="s">
        <v>137</v>
      </c>
      <c r="DK35" s="1" t="s">
        <v>137</v>
      </c>
      <c r="DL35" s="1" t="s">
        <v>147</v>
      </c>
      <c r="DM35" s="1" t="s">
        <v>130</v>
      </c>
      <c r="DN35" s="1" t="s">
        <v>137</v>
      </c>
      <c r="DO35" s="1" t="s">
        <v>137</v>
      </c>
      <c r="DP35" s="1" t="s">
        <v>137</v>
      </c>
      <c r="DQ35" s="1" t="s">
        <v>137</v>
      </c>
      <c r="DR35" s="1" t="s">
        <v>137</v>
      </c>
      <c r="DS35" s="1" t="s">
        <v>137</v>
      </c>
      <c r="DT35" s="1" t="s">
        <v>137</v>
      </c>
      <c r="DU35" s="1" t="s">
        <v>137</v>
      </c>
    </row>
    <row r="36" spans="2:125" x14ac:dyDescent="0.25">
      <c r="B36">
        <v>2855</v>
      </c>
      <c r="C36" s="3">
        <v>42264</v>
      </c>
      <c r="D36" s="4">
        <v>0</v>
      </c>
      <c r="E36" s="1" t="s">
        <v>122</v>
      </c>
      <c r="F36" s="1" t="s">
        <v>123</v>
      </c>
      <c r="G36" s="1" t="s">
        <v>124</v>
      </c>
      <c r="H36" s="1" t="s">
        <v>159</v>
      </c>
      <c r="I36" s="1" t="s">
        <v>126</v>
      </c>
      <c r="J36" s="1" t="s">
        <v>127</v>
      </c>
      <c r="K36" s="1" t="s">
        <v>148</v>
      </c>
      <c r="L36">
        <v>-10</v>
      </c>
      <c r="M36" s="1" t="s">
        <v>129</v>
      </c>
      <c r="N36">
        <v>-87840</v>
      </c>
      <c r="O36" s="1" t="s">
        <v>130</v>
      </c>
      <c r="P36">
        <v>-4.2</v>
      </c>
      <c r="Q36">
        <v>2.35</v>
      </c>
      <c r="R36">
        <v>8784</v>
      </c>
      <c r="S36">
        <v>0</v>
      </c>
      <c r="T36">
        <v>0</v>
      </c>
      <c r="U36" s="5"/>
      <c r="V36" s="1" t="s">
        <v>131</v>
      </c>
      <c r="W36" s="8"/>
      <c r="Z36" s="1" t="s">
        <v>132</v>
      </c>
      <c r="AA36" s="1" t="s">
        <v>132</v>
      </c>
      <c r="AB36" s="1" t="s">
        <v>133</v>
      </c>
      <c r="AC36" s="1" t="s">
        <v>134</v>
      </c>
      <c r="AD36" s="1" t="s">
        <v>135</v>
      </c>
      <c r="AE36" s="1" t="s">
        <v>176</v>
      </c>
      <c r="AF36" s="1" t="s">
        <v>137</v>
      </c>
      <c r="AG36" s="1" t="s">
        <v>137</v>
      </c>
      <c r="AH36" s="1" t="s">
        <v>137</v>
      </c>
      <c r="AI36" s="1" t="s">
        <v>137</v>
      </c>
      <c r="AJ36" s="1" t="s">
        <v>137</v>
      </c>
      <c r="AK36" s="3">
        <v>42370</v>
      </c>
      <c r="AL36" s="3">
        <v>42735</v>
      </c>
      <c r="AM36" s="1" t="s">
        <v>138</v>
      </c>
      <c r="AN36">
        <v>8784</v>
      </c>
      <c r="AO36" s="1" t="s">
        <v>137</v>
      </c>
      <c r="AQ36" s="3"/>
      <c r="AR36" s="1" t="s">
        <v>137</v>
      </c>
      <c r="AS36" s="1" t="s">
        <v>137</v>
      </c>
      <c r="AT36" s="1" t="s">
        <v>139</v>
      </c>
      <c r="AU36" s="1" t="s">
        <v>140</v>
      </c>
      <c r="AV36">
        <v>0</v>
      </c>
      <c r="AW36">
        <v>0</v>
      </c>
      <c r="AX36" s="1" t="s">
        <v>134</v>
      </c>
      <c r="AY36">
        <v>0</v>
      </c>
      <c r="AZ36">
        <v>0</v>
      </c>
      <c r="BA36" s="1" t="s">
        <v>134</v>
      </c>
      <c r="BB36">
        <v>0</v>
      </c>
      <c r="BC36">
        <v>0</v>
      </c>
      <c r="BD36" s="1" t="s">
        <v>134</v>
      </c>
      <c r="BE36">
        <v>0</v>
      </c>
      <c r="BF36">
        <v>0</v>
      </c>
      <c r="BG36" s="1" t="s">
        <v>134</v>
      </c>
      <c r="BJ36" s="1" t="s">
        <v>141</v>
      </c>
      <c r="BK36" s="1" t="s">
        <v>137</v>
      </c>
      <c r="BL36" s="1" t="s">
        <v>142</v>
      </c>
      <c r="BO36" s="1" t="s">
        <v>137</v>
      </c>
      <c r="BP36" s="1" t="s">
        <v>137</v>
      </c>
      <c r="BQ36" s="1" t="s">
        <v>137</v>
      </c>
      <c r="BR36" s="1" t="s">
        <v>137</v>
      </c>
      <c r="BS36" s="1" t="s">
        <v>184</v>
      </c>
      <c r="BT36" s="1" t="s">
        <v>144</v>
      </c>
      <c r="BU36" s="1" t="s">
        <v>137</v>
      </c>
      <c r="BV36" s="1" t="s">
        <v>137</v>
      </c>
      <c r="BW36" s="1" t="s">
        <v>137</v>
      </c>
      <c r="BX36" s="1" t="s">
        <v>137</v>
      </c>
      <c r="BY36" s="1" t="s">
        <v>137</v>
      </c>
      <c r="BZ36" s="1" t="s">
        <v>145</v>
      </c>
      <c r="CA36">
        <v>0</v>
      </c>
      <c r="CB36">
        <v>0</v>
      </c>
      <c r="CC36">
        <v>0</v>
      </c>
      <c r="CD36" s="3"/>
      <c r="CE36" s="3"/>
      <c r="CF36" s="1" t="s">
        <v>137</v>
      </c>
      <c r="CG36" s="4"/>
      <c r="CI36" s="1" t="s">
        <v>137</v>
      </c>
      <c r="CL36" s="1" t="s">
        <v>137</v>
      </c>
      <c r="CO36" s="1" t="s">
        <v>137</v>
      </c>
      <c r="CR36" s="1" t="s">
        <v>137</v>
      </c>
      <c r="CS36" s="1" t="s">
        <v>137</v>
      </c>
      <c r="CT36" s="1" t="s">
        <v>137</v>
      </c>
      <c r="CU36" s="1" t="s">
        <v>137</v>
      </c>
      <c r="CV36" s="1" t="s">
        <v>137</v>
      </c>
      <c r="CW36" s="1" t="s">
        <v>137</v>
      </c>
      <c r="CX36" s="3"/>
      <c r="CY36" s="1" t="s">
        <v>137</v>
      </c>
      <c r="CZ36" s="1" t="s">
        <v>137</v>
      </c>
      <c r="DA36" s="1" t="s">
        <v>137</v>
      </c>
      <c r="DB36" s="1" t="s">
        <v>137</v>
      </c>
      <c r="DC36" s="1" t="s">
        <v>137</v>
      </c>
      <c r="DD36" s="1" t="s">
        <v>137</v>
      </c>
      <c r="DE36" s="1" t="s">
        <v>137</v>
      </c>
      <c r="DF36">
        <v>0</v>
      </c>
      <c r="DG36" s="1" t="s">
        <v>137</v>
      </c>
      <c r="DH36" s="1" t="s">
        <v>146</v>
      </c>
      <c r="DI36" s="1" t="s">
        <v>137</v>
      </c>
      <c r="DJ36" s="1" t="s">
        <v>137</v>
      </c>
      <c r="DK36" s="1" t="s">
        <v>137</v>
      </c>
      <c r="DL36" s="1" t="s">
        <v>147</v>
      </c>
      <c r="DM36" s="1" t="s">
        <v>130</v>
      </c>
      <c r="DN36" s="1" t="s">
        <v>137</v>
      </c>
      <c r="DO36" s="1" t="s">
        <v>137</v>
      </c>
      <c r="DP36" s="1" t="s">
        <v>137</v>
      </c>
      <c r="DQ36" s="1" t="s">
        <v>137</v>
      </c>
      <c r="DR36" s="1" t="s">
        <v>137</v>
      </c>
      <c r="DS36" s="1" t="s">
        <v>137</v>
      </c>
      <c r="DT36" s="1" t="s">
        <v>137</v>
      </c>
      <c r="DU36" s="1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A22" zoomScale="85" zoomScaleNormal="85" workbookViewId="0">
      <selection activeCell="P65" sqref="P65"/>
    </sheetView>
  </sheetViews>
  <sheetFormatPr defaultRowHeight="15" x14ac:dyDescent="0.25"/>
  <cols>
    <col min="1" max="1" width="10.140625" bestFit="1" customWidth="1"/>
    <col min="2" max="2" width="20.28515625" bestFit="1" customWidth="1"/>
    <col min="3" max="3" width="10.140625" bestFit="1" customWidth="1"/>
    <col min="4" max="4" width="6" bestFit="1" customWidth="1"/>
    <col min="10" max="10" width="10.140625" style="16" bestFit="1" customWidth="1"/>
    <col min="11" max="11" width="18.85546875" customWidth="1"/>
    <col min="12" max="12" width="13.140625" customWidth="1"/>
  </cols>
  <sheetData>
    <row r="1" spans="1:16" x14ac:dyDescent="0.25">
      <c r="A1" s="12" t="s">
        <v>1</v>
      </c>
      <c r="B1" s="12" t="s">
        <v>6</v>
      </c>
      <c r="C1" s="12" t="s">
        <v>247</v>
      </c>
      <c r="D1" s="12" t="s">
        <v>14</v>
      </c>
      <c r="E1" s="20" t="s">
        <v>250</v>
      </c>
      <c r="F1" s="12" t="s">
        <v>251</v>
      </c>
      <c r="G1" s="12" t="s">
        <v>252</v>
      </c>
      <c r="J1" s="18" t="s">
        <v>1</v>
      </c>
      <c r="K1" s="18" t="s">
        <v>6</v>
      </c>
      <c r="L1" s="18" t="s">
        <v>247</v>
      </c>
      <c r="M1" s="18" t="s">
        <v>14</v>
      </c>
      <c r="N1" s="20" t="s">
        <v>256</v>
      </c>
      <c r="O1" s="18" t="s">
        <v>257</v>
      </c>
      <c r="P1" s="18" t="s">
        <v>258</v>
      </c>
    </row>
    <row r="2" spans="1:16" x14ac:dyDescent="0.25">
      <c r="A2" s="14">
        <v>42254</v>
      </c>
      <c r="B2" s="11" t="s">
        <v>248</v>
      </c>
      <c r="C2" s="11" t="s">
        <v>249</v>
      </c>
      <c r="D2" s="15">
        <v>23.6</v>
      </c>
      <c r="E2">
        <f>(D2-'TransMon EUR'!P5)*'TransMon EUR'!N5</f>
        <v>24408.000000000004</v>
      </c>
      <c r="F2">
        <f>(D2-'TransMon EUR'!P6)*'TransMon EUR'!N6</f>
        <v>-17208.000000000004</v>
      </c>
      <c r="G2">
        <f>(D2-'TransMon EUR'!P7)*'TransMon EUR'!N7</f>
        <v>-4607.9999999999782</v>
      </c>
      <c r="J2" s="19">
        <v>42254</v>
      </c>
      <c r="K2" s="21" t="s">
        <v>254</v>
      </c>
      <c r="L2" t="s">
        <v>255</v>
      </c>
      <c r="M2" s="22">
        <v>7.01</v>
      </c>
      <c r="N2">
        <f>(M2-'TransMon EUR'!P23)*'TransMon EUR'!N23</f>
        <v>266544.30000000005</v>
      </c>
    </row>
    <row r="3" spans="1:16" x14ac:dyDescent="0.25">
      <c r="A3" s="14">
        <v>42255</v>
      </c>
      <c r="B3" s="11" t="s">
        <v>248</v>
      </c>
      <c r="C3" s="11" t="s">
        <v>249</v>
      </c>
      <c r="D3" s="15">
        <v>23.63</v>
      </c>
      <c r="E3">
        <f>(D3-D2)*'TransMon EUR'!$N$5</f>
        <v>215.99999999998261</v>
      </c>
      <c r="F3">
        <f>(D3-D2)*'TransMon EUR'!$N$6</f>
        <v>-215.99999999998261</v>
      </c>
      <c r="G3">
        <f>(D3-D2)*'TransMon EUR'!$N$7</f>
        <v>215.99999999998261</v>
      </c>
      <c r="J3" s="19">
        <v>42255</v>
      </c>
      <c r="K3" s="21" t="s">
        <v>254</v>
      </c>
      <c r="L3" s="22" t="s">
        <v>255</v>
      </c>
      <c r="M3" s="22">
        <v>6.93</v>
      </c>
      <c r="N3">
        <f>(M3-M2)*'TransMon EUR'!$N$23</f>
        <v>-1746.4000000000015</v>
      </c>
    </row>
    <row r="4" spans="1:16" x14ac:dyDescent="0.25">
      <c r="A4" s="14">
        <v>42256</v>
      </c>
      <c r="B4" s="11" t="s">
        <v>248</v>
      </c>
      <c r="C4" s="11" t="s">
        <v>249</v>
      </c>
      <c r="D4" s="15">
        <v>23.8</v>
      </c>
      <c r="E4" s="10">
        <f>(D4-D3)*'TransMon EUR'!$N$5</f>
        <v>1224.0000000000123</v>
      </c>
      <c r="F4" s="10">
        <f>(D4-D3)*'TransMon EUR'!$N$6</f>
        <v>-1224.0000000000123</v>
      </c>
      <c r="G4" s="10">
        <f>(D4-D3)*'TransMon EUR'!$N$7</f>
        <v>1224.0000000000123</v>
      </c>
      <c r="J4" s="19">
        <v>42256</v>
      </c>
      <c r="K4" s="21" t="s">
        <v>254</v>
      </c>
      <c r="L4" s="22" t="s">
        <v>255</v>
      </c>
      <c r="M4" s="22">
        <v>6.88</v>
      </c>
      <c r="N4" s="22">
        <f>(M4-M3)*'TransMon EUR'!$N$23</f>
        <v>-1091.4999999999961</v>
      </c>
    </row>
    <row r="5" spans="1:16" x14ac:dyDescent="0.25">
      <c r="A5" s="14">
        <v>42257</v>
      </c>
      <c r="B5" s="11" t="s">
        <v>248</v>
      </c>
      <c r="C5" s="11" t="s">
        <v>249</v>
      </c>
      <c r="D5" s="15">
        <v>25.05</v>
      </c>
      <c r="E5" s="10">
        <f>(D5-D4)*'TransMon EUR'!$N$5</f>
        <v>9000</v>
      </c>
      <c r="F5" s="10">
        <f>(D5-D4)*'TransMon EUR'!$N$6</f>
        <v>-9000</v>
      </c>
      <c r="G5" s="10">
        <f>(D5-D4)*'TransMon EUR'!$N$7</f>
        <v>9000</v>
      </c>
      <c r="J5" s="19">
        <v>42257</v>
      </c>
      <c r="K5" s="21" t="s">
        <v>254</v>
      </c>
      <c r="L5" s="22" t="s">
        <v>255</v>
      </c>
      <c r="M5" s="22">
        <v>7.1</v>
      </c>
      <c r="N5" s="22">
        <f>(M5-M4)*'TransMon EUR'!$N$23</f>
        <v>4802.5999999999949</v>
      </c>
    </row>
    <row r="6" spans="1:16" x14ac:dyDescent="0.25">
      <c r="A6" s="14">
        <v>42258</v>
      </c>
      <c r="B6" s="11" t="s">
        <v>248</v>
      </c>
      <c r="C6" s="11" t="s">
        <v>249</v>
      </c>
      <c r="D6" s="15">
        <v>24</v>
      </c>
      <c r="E6" s="10">
        <f>(D6-D5)*'TransMon EUR'!$N$5</f>
        <v>-7560.0000000000055</v>
      </c>
      <c r="F6" s="10">
        <f>(D6-D5)*'TransMon EUR'!$N$6</f>
        <v>7560.0000000000055</v>
      </c>
      <c r="G6" s="10">
        <f>(D6-D5)*'TransMon EUR'!$N$7</f>
        <v>-7560.0000000000055</v>
      </c>
      <c r="J6" s="19">
        <v>42258</v>
      </c>
      <c r="K6" s="21" t="s">
        <v>254</v>
      </c>
      <c r="L6" s="22" t="s">
        <v>255</v>
      </c>
      <c r="M6" s="22">
        <v>6.93</v>
      </c>
      <c r="N6" s="22">
        <f>(M6-M5)*'TransMon EUR'!$N$23</f>
        <v>-3711.0999999999985</v>
      </c>
    </row>
    <row r="7" spans="1:16" x14ac:dyDescent="0.25">
      <c r="A7" s="14">
        <v>42261</v>
      </c>
      <c r="B7" s="11" t="s">
        <v>248</v>
      </c>
      <c r="C7" s="11" t="s">
        <v>249</v>
      </c>
      <c r="D7" s="15">
        <v>24.25</v>
      </c>
      <c r="E7" s="10">
        <f>(D7-D6)*'TransMon EUR'!$N$5</f>
        <v>1800</v>
      </c>
      <c r="F7" s="10">
        <f>(D7-D6)*'TransMon EUR'!$N$6</f>
        <v>-1800</v>
      </c>
      <c r="G7" s="10">
        <f>(D7-D6)*'TransMon EUR'!$N$7</f>
        <v>1800</v>
      </c>
      <c r="J7" s="19">
        <v>42261</v>
      </c>
      <c r="K7" s="21" t="s">
        <v>254</v>
      </c>
      <c r="L7" s="22" t="s">
        <v>255</v>
      </c>
      <c r="M7" s="22">
        <v>7</v>
      </c>
      <c r="N7" s="22">
        <f>(M7-M6)*'TransMon EUR'!$N$23</f>
        <v>1528.1000000000063</v>
      </c>
    </row>
    <row r="8" spans="1:16" x14ac:dyDescent="0.25">
      <c r="A8" s="14">
        <v>42262</v>
      </c>
      <c r="B8" s="11" t="s">
        <v>248</v>
      </c>
      <c r="C8" s="11" t="s">
        <v>249</v>
      </c>
      <c r="D8" s="15">
        <v>23.9</v>
      </c>
      <c r="E8" s="10">
        <f>(D8-D7)*'TransMon EUR'!$N$5</f>
        <v>-2520.00000000001</v>
      </c>
      <c r="F8" s="10">
        <f>(D8-D7)*'TransMon EUR'!$N$6</f>
        <v>2520.00000000001</v>
      </c>
      <c r="G8" s="10">
        <f>(D8-D7)*'TransMon EUR'!$N$7</f>
        <v>-2520.00000000001</v>
      </c>
      <c r="J8" s="19">
        <v>42262</v>
      </c>
      <c r="K8" s="21" t="s">
        <v>254</v>
      </c>
      <c r="L8" s="22" t="s">
        <v>255</v>
      </c>
      <c r="M8" s="22">
        <v>6.9</v>
      </c>
      <c r="N8" s="22">
        <f>(M8-M7)*'TransMon EUR'!$N$23</f>
        <v>-2182.9999999999923</v>
      </c>
    </row>
    <row r="9" spans="1:16" x14ac:dyDescent="0.25">
      <c r="A9" s="14">
        <v>42263</v>
      </c>
      <c r="B9" s="11" t="s">
        <v>248</v>
      </c>
      <c r="C9" s="11" t="s">
        <v>249</v>
      </c>
      <c r="D9" s="15">
        <v>23.9</v>
      </c>
      <c r="E9" s="10">
        <f>(D9-D8)*'TransMon EUR'!$N$5</f>
        <v>0</v>
      </c>
      <c r="F9" s="10">
        <f>(D9-D8)*'TransMon EUR'!$N$6</f>
        <v>0</v>
      </c>
      <c r="G9" s="10">
        <f>(D9-D8)*'TransMon EUR'!$N$7</f>
        <v>0</v>
      </c>
      <c r="J9" s="19">
        <v>42263</v>
      </c>
      <c r="K9" s="21" t="s">
        <v>254</v>
      </c>
      <c r="L9" s="22" t="s">
        <v>255</v>
      </c>
      <c r="M9" s="22">
        <v>6.9</v>
      </c>
      <c r="N9" s="22">
        <f>(M9-M8)*'TransMon EUR'!$N$23</f>
        <v>0</v>
      </c>
    </row>
    <row r="10" spans="1:16" x14ac:dyDescent="0.25">
      <c r="A10" s="14">
        <v>42264</v>
      </c>
      <c r="B10" s="11" t="s">
        <v>248</v>
      </c>
      <c r="C10" s="11" t="s">
        <v>249</v>
      </c>
      <c r="D10" s="15">
        <v>24.18</v>
      </c>
      <c r="E10" s="10">
        <f>(D10-D9)*'TransMon EUR'!$N$5</f>
        <v>2016.0000000000082</v>
      </c>
      <c r="F10" s="10">
        <f>(D10-D9)*'TransMon EUR'!$N$6</f>
        <v>-2016.0000000000082</v>
      </c>
      <c r="G10" s="10">
        <f>(D10-D9)*'TransMon EUR'!$N$7</f>
        <v>2016.0000000000082</v>
      </c>
      <c r="J10" s="19">
        <v>42264</v>
      </c>
      <c r="K10" s="21" t="s">
        <v>254</v>
      </c>
      <c r="L10" s="22" t="s">
        <v>255</v>
      </c>
      <c r="M10" s="22">
        <v>7</v>
      </c>
      <c r="N10" s="22">
        <f>(M10-M9)*'TransMon EUR'!$N$23</f>
        <v>2182.9999999999923</v>
      </c>
      <c r="O10">
        <f>(M10-'TransMon EUR'!P24)*'TransMon EUR'!N24</f>
        <v>-244495.99999999997</v>
      </c>
    </row>
    <row r="11" spans="1:16" x14ac:dyDescent="0.25">
      <c r="A11" s="14">
        <v>42265</v>
      </c>
      <c r="B11" s="11" t="s">
        <v>248</v>
      </c>
      <c r="C11" s="11" t="s">
        <v>249</v>
      </c>
      <c r="D11" s="15">
        <v>23.9</v>
      </c>
      <c r="E11" s="10">
        <f>(D11-D10)*'TransMon EUR'!$N$5</f>
        <v>-2016.0000000000082</v>
      </c>
      <c r="F11" s="10">
        <f>(D11-D10)*'TransMon EUR'!$N$6</f>
        <v>2016.0000000000082</v>
      </c>
      <c r="G11" s="10">
        <f>(D11-D10)*'TransMon EUR'!$N$7</f>
        <v>-2016.0000000000082</v>
      </c>
      <c r="J11" s="19">
        <v>42265</v>
      </c>
      <c r="K11" s="21" t="s">
        <v>254</v>
      </c>
      <c r="L11" s="22" t="s">
        <v>255</v>
      </c>
      <c r="M11" s="22">
        <v>7.15</v>
      </c>
      <c r="N11" s="22">
        <f>(M11-M10)*'TransMon EUR'!$N$23</f>
        <v>3274.5000000000077</v>
      </c>
      <c r="O11">
        <f>(M11-M10)*'TransMon EUR'!$N$24</f>
        <v>-3274.5000000000077</v>
      </c>
    </row>
    <row r="12" spans="1:16" x14ac:dyDescent="0.25">
      <c r="A12" s="14">
        <v>42268</v>
      </c>
      <c r="B12" s="11" t="s">
        <v>248</v>
      </c>
      <c r="C12" s="11" t="s">
        <v>249</v>
      </c>
      <c r="D12" s="15">
        <v>23.4</v>
      </c>
      <c r="E12" s="10">
        <f>(D12-D11)*'TransMon EUR'!$N$5</f>
        <v>-3600</v>
      </c>
      <c r="F12" s="10">
        <f>(D12-D11)*'TransMon EUR'!$N$6</f>
        <v>3600</v>
      </c>
      <c r="G12" s="10">
        <f>(D12-D11)*'TransMon EUR'!$N$7</f>
        <v>-3600</v>
      </c>
      <c r="J12" s="19">
        <v>42268</v>
      </c>
      <c r="K12" s="21" t="s">
        <v>254</v>
      </c>
      <c r="L12" s="22" t="s">
        <v>255</v>
      </c>
      <c r="M12" s="22">
        <v>6.95</v>
      </c>
      <c r="N12" s="22">
        <f>(M12-M11)*'TransMon EUR'!$N$23</f>
        <v>-4366.0000000000036</v>
      </c>
      <c r="O12" s="22">
        <f>(M12-M11)*'TransMon EUR'!$N$24</f>
        <v>4366.0000000000036</v>
      </c>
    </row>
    <row r="13" spans="1:16" x14ac:dyDescent="0.25">
      <c r="A13" s="14">
        <v>42269</v>
      </c>
      <c r="B13" s="11" t="s">
        <v>248</v>
      </c>
      <c r="C13" s="11" t="s">
        <v>249</v>
      </c>
      <c r="D13" s="15">
        <v>23.6</v>
      </c>
      <c r="E13" s="10">
        <f>(D13-D12)*'TransMon EUR'!$N$5</f>
        <v>1440.0000000000205</v>
      </c>
      <c r="F13" s="10">
        <f>(D13-D12)*'TransMon EUR'!$N$6</f>
        <v>-1440.0000000000205</v>
      </c>
      <c r="G13" s="10">
        <f>(D13-D12)*'TransMon EUR'!$N$7</f>
        <v>1440.0000000000205</v>
      </c>
      <c r="J13" s="19">
        <v>42269</v>
      </c>
      <c r="K13" s="21" t="s">
        <v>254</v>
      </c>
      <c r="L13" s="22" t="s">
        <v>255</v>
      </c>
      <c r="M13" s="22">
        <v>6.93</v>
      </c>
      <c r="N13" s="22">
        <f>(M13-M12)*'TransMon EUR'!$N$23</f>
        <v>-436.60000000001008</v>
      </c>
      <c r="O13" s="22">
        <f>(M13-M12)*'TransMon EUR'!$N$24</f>
        <v>436.60000000001008</v>
      </c>
    </row>
    <row r="14" spans="1:16" x14ac:dyDescent="0.25">
      <c r="A14" s="14">
        <v>42270</v>
      </c>
      <c r="B14" s="11" t="s">
        <v>248</v>
      </c>
      <c r="C14" s="11" t="s">
        <v>249</v>
      </c>
      <c r="D14" s="15">
        <v>23.78</v>
      </c>
      <c r="E14" s="10">
        <f>(D14-D13)*'TransMon EUR'!$N$5</f>
        <v>1295.999999999998</v>
      </c>
      <c r="F14" s="10">
        <f>(D14-D13)*'TransMon EUR'!$N$6</f>
        <v>-1295.999999999998</v>
      </c>
      <c r="G14" s="10">
        <f>(D14-D13)*'TransMon EUR'!$N$7</f>
        <v>1295.999999999998</v>
      </c>
      <c r="J14" s="19">
        <v>42270</v>
      </c>
      <c r="K14" s="21" t="s">
        <v>254</v>
      </c>
      <c r="L14" s="22" t="s">
        <v>255</v>
      </c>
      <c r="M14" s="22">
        <v>7</v>
      </c>
      <c r="N14" s="22">
        <f>(M14-M13)*'TransMon EUR'!$N$23</f>
        <v>1528.1000000000063</v>
      </c>
      <c r="O14" s="22">
        <f>(M14-M13)*'TransMon EUR'!$N$24</f>
        <v>-1528.1000000000063</v>
      </c>
    </row>
    <row r="15" spans="1:16" x14ac:dyDescent="0.25">
      <c r="A15" s="14">
        <v>42271</v>
      </c>
      <c r="B15" s="11" t="s">
        <v>248</v>
      </c>
      <c r="C15" s="11" t="s">
        <v>249</v>
      </c>
      <c r="D15" s="15">
        <v>23.45</v>
      </c>
      <c r="E15" s="10">
        <f>(D15-D14)*'TransMon EUR'!$N$5</f>
        <v>-2376.0000000000132</v>
      </c>
      <c r="F15" s="10">
        <f>(D15-D14)*'TransMon EUR'!$N$6</f>
        <v>2376.0000000000132</v>
      </c>
      <c r="G15" s="10">
        <f>(D15-D14)*'TransMon EUR'!$N$7</f>
        <v>-2376.0000000000132</v>
      </c>
      <c r="J15" s="19">
        <v>42271</v>
      </c>
      <c r="K15" s="21" t="s">
        <v>254</v>
      </c>
      <c r="L15" s="22" t="s">
        <v>255</v>
      </c>
      <c r="M15" s="22">
        <v>7.02</v>
      </c>
      <c r="N15" s="22">
        <f>(M15-M14)*'TransMon EUR'!$N$23</f>
        <v>436.5999999999907</v>
      </c>
      <c r="O15" s="22">
        <f>(M15-M14)*'TransMon EUR'!$N$24</f>
        <v>-436.5999999999907</v>
      </c>
    </row>
    <row r="16" spans="1:16" x14ac:dyDescent="0.25">
      <c r="A16" s="14">
        <v>42272</v>
      </c>
      <c r="B16" s="11" t="s">
        <v>248</v>
      </c>
      <c r="C16" s="11" t="s">
        <v>249</v>
      </c>
      <c r="D16" s="15">
        <v>23.85</v>
      </c>
      <c r="E16" s="10">
        <f>(D16-D15)*'TransMon EUR'!$N$5</f>
        <v>2880.0000000000155</v>
      </c>
      <c r="F16" s="10">
        <f>(D16-D15)*'TransMon EUR'!$N$6</f>
        <v>-2880.0000000000155</v>
      </c>
      <c r="G16" s="10">
        <f>(D16-D15)*'TransMon EUR'!$N$7</f>
        <v>2880.0000000000155</v>
      </c>
      <c r="J16" s="19">
        <v>42272</v>
      </c>
      <c r="K16" s="21" t="s">
        <v>254</v>
      </c>
      <c r="L16" s="22" t="s">
        <v>255</v>
      </c>
      <c r="M16" s="22">
        <v>7.03</v>
      </c>
      <c r="N16" s="22">
        <f>(M16-M15)*'TransMon EUR'!$N$23</f>
        <v>218.30000000001473</v>
      </c>
      <c r="O16" s="22">
        <f>(M16-M15)*'TransMon EUR'!$N$24</f>
        <v>-218.30000000001473</v>
      </c>
    </row>
    <row r="17" spans="1:16" x14ac:dyDescent="0.25">
      <c r="A17" s="14">
        <v>42275</v>
      </c>
      <c r="B17" s="11" t="s">
        <v>248</v>
      </c>
      <c r="C17" s="11" t="s">
        <v>249</v>
      </c>
      <c r="D17" s="15">
        <v>22.2</v>
      </c>
      <c r="E17" s="10">
        <f>(D17-D16)*'TransMon EUR'!$N$5</f>
        <v>-11880.000000000015</v>
      </c>
      <c r="F17" s="10">
        <f>(D17-D16)*'TransMon EUR'!$N$6</f>
        <v>11880.000000000015</v>
      </c>
      <c r="G17" s="10">
        <f>(D17-D16)*'TransMon EUR'!$N$7</f>
        <v>-11880.000000000015</v>
      </c>
      <c r="J17" s="19">
        <v>42275</v>
      </c>
      <c r="K17" s="21" t="s">
        <v>254</v>
      </c>
      <c r="L17" s="22" t="s">
        <v>255</v>
      </c>
      <c r="M17" s="22">
        <v>7.1</v>
      </c>
      <c r="N17" s="22">
        <f>(M17-M16)*'TransMon EUR'!$N$23</f>
        <v>1528.0999999999867</v>
      </c>
      <c r="O17" s="22">
        <f>(M17-M16)*'TransMon EUR'!$N$24</f>
        <v>-1528.0999999999867</v>
      </c>
    </row>
    <row r="18" spans="1:16" x14ac:dyDescent="0.25">
      <c r="A18" s="14">
        <v>42276</v>
      </c>
      <c r="B18" s="11" t="s">
        <v>248</v>
      </c>
      <c r="C18" s="11" t="s">
        <v>249</v>
      </c>
      <c r="D18" s="15">
        <v>22.03</v>
      </c>
      <c r="E18" s="10">
        <f>(D18-D17)*'TransMon EUR'!$N$5</f>
        <v>-1223.9999999999868</v>
      </c>
      <c r="F18" s="10">
        <f>(D18-D17)*'TransMon EUR'!$N$6</f>
        <v>1223.9999999999868</v>
      </c>
      <c r="G18" s="10">
        <f>(D18-D17)*'TransMon EUR'!$N$7</f>
        <v>-1223.9999999999868</v>
      </c>
      <c r="J18" s="19">
        <v>42276</v>
      </c>
      <c r="K18" s="21" t="s">
        <v>254</v>
      </c>
      <c r="L18" s="22" t="s">
        <v>255</v>
      </c>
      <c r="M18" s="22">
        <v>7.08</v>
      </c>
      <c r="N18" s="22">
        <f>(M18-M17)*'TransMon EUR'!$N$23</f>
        <v>-436.5999999999907</v>
      </c>
      <c r="O18" s="22">
        <f>(M18-M17)*'TransMon EUR'!$N$24</f>
        <v>436.5999999999907</v>
      </c>
    </row>
    <row r="19" spans="1:16" x14ac:dyDescent="0.25">
      <c r="A19" s="14">
        <v>42277</v>
      </c>
      <c r="B19" s="11" t="s">
        <v>248</v>
      </c>
      <c r="C19" s="11" t="s">
        <v>249</v>
      </c>
      <c r="D19" s="15">
        <v>22.45</v>
      </c>
      <c r="E19" s="10">
        <f>(D19-D18)*'TransMon EUR'!$N$5</f>
        <v>3023.9999999999868</v>
      </c>
      <c r="F19" s="10">
        <f>(D19-D18)*'TransMon EUR'!$N$6</f>
        <v>-3023.9999999999868</v>
      </c>
      <c r="G19" s="10">
        <f>(D19-D18)*'TransMon EUR'!$N$7</f>
        <v>3023.9999999999868</v>
      </c>
      <c r="J19" s="19">
        <v>42277</v>
      </c>
      <c r="K19" s="21" t="s">
        <v>254</v>
      </c>
      <c r="L19" s="22" t="s">
        <v>255</v>
      </c>
      <c r="M19" s="22">
        <v>7.15</v>
      </c>
      <c r="N19" s="22">
        <f>(M19-M18)*'TransMon EUR'!$N$23</f>
        <v>1528.1000000000063</v>
      </c>
      <c r="O19" s="22">
        <f>(M19-M18)*'TransMon EUR'!$N$24</f>
        <v>-1528.1000000000063</v>
      </c>
      <c r="P19">
        <f>('Hist Prices'!M19-'TransMon EUR'!P25)*'TransMon EUR'!N25</f>
        <v>228778.40000000002</v>
      </c>
    </row>
    <row r="20" spans="1:16" x14ac:dyDescent="0.25">
      <c r="A20" s="14">
        <v>42278</v>
      </c>
      <c r="B20" s="11" t="s">
        <v>248</v>
      </c>
      <c r="C20" s="11" t="s">
        <v>249</v>
      </c>
      <c r="D20" s="15">
        <v>22.2</v>
      </c>
      <c r="E20" s="10">
        <f>(D20-D19)*'TransMon EUR'!$N$5</f>
        <v>-1800</v>
      </c>
      <c r="F20" s="10">
        <f>(D20-D19)*'TransMon EUR'!$N$6</f>
        <v>1800</v>
      </c>
      <c r="G20" s="10">
        <f>(D20-D19)*'TransMon EUR'!$N$7</f>
        <v>-1800</v>
      </c>
      <c r="J20" s="19">
        <v>42278</v>
      </c>
      <c r="K20" s="21" t="s">
        <v>254</v>
      </c>
      <c r="L20" s="22" t="s">
        <v>255</v>
      </c>
      <c r="M20" s="22">
        <v>7.23</v>
      </c>
      <c r="N20" s="22">
        <f>(M20-M19)*'TransMon EUR'!$N$23</f>
        <v>1746.4000000000015</v>
      </c>
      <c r="O20" s="22">
        <f>(M20-M19)*'TransMon EUR'!$N$24</f>
        <v>-1746.4000000000015</v>
      </c>
      <c r="P20">
        <f>(M20-M19)*'TransMon EUR'!$N$25</f>
        <v>1746.4000000000015</v>
      </c>
    </row>
    <row r="21" spans="1:16" x14ac:dyDescent="0.25">
      <c r="A21" s="14">
        <v>42279</v>
      </c>
      <c r="B21" s="11" t="s">
        <v>248</v>
      </c>
      <c r="C21" s="11" t="s">
        <v>249</v>
      </c>
      <c r="D21" s="15">
        <v>22.58</v>
      </c>
      <c r="E21" s="10">
        <f>(D21-D20)*'TransMon EUR'!$N$5</f>
        <v>2735.9999999999927</v>
      </c>
      <c r="F21" s="10">
        <f>(D21-D20)*'TransMon EUR'!$N$6</f>
        <v>-2735.9999999999927</v>
      </c>
      <c r="G21" s="10">
        <f>(D21-D20)*'TransMon EUR'!$N$7</f>
        <v>2735.9999999999927</v>
      </c>
      <c r="J21" s="19">
        <v>42279</v>
      </c>
      <c r="K21" s="21" t="s">
        <v>254</v>
      </c>
      <c r="L21" s="22" t="s">
        <v>255</v>
      </c>
      <c r="M21" s="22">
        <v>7.2</v>
      </c>
      <c r="N21" s="22">
        <f>(M21-M20)*'TransMon EUR'!$N$23</f>
        <v>-654.90000000000543</v>
      </c>
      <c r="O21" s="22">
        <f>(M21-M20)*'TransMon EUR'!$N$24</f>
        <v>654.90000000000543</v>
      </c>
      <c r="P21" s="22">
        <f>(M21-M20)*'TransMon EUR'!$N$25</f>
        <v>-654.90000000000543</v>
      </c>
    </row>
    <row r="22" spans="1:16" x14ac:dyDescent="0.25">
      <c r="A22" s="14">
        <v>42282</v>
      </c>
      <c r="B22" s="11" t="s">
        <v>248</v>
      </c>
      <c r="C22" s="11" t="s">
        <v>249</v>
      </c>
      <c r="D22" s="15">
        <v>23.65</v>
      </c>
      <c r="E22" s="10">
        <f>(D22-D21)*'TransMon EUR'!$N$5</f>
        <v>7704.0000000000018</v>
      </c>
      <c r="F22" s="10">
        <f>(D22-D21)*'TransMon EUR'!$N$6</f>
        <v>-7704.0000000000018</v>
      </c>
      <c r="G22" s="10">
        <f>(D22-D21)*'TransMon EUR'!$N$7</f>
        <v>7704.0000000000018</v>
      </c>
      <c r="J22" s="19">
        <v>42282</v>
      </c>
      <c r="K22" s="21" t="s">
        <v>254</v>
      </c>
      <c r="L22" s="22" t="s">
        <v>255</v>
      </c>
      <c r="M22" s="22">
        <v>7.13</v>
      </c>
      <c r="N22" s="22">
        <f>(M22-M21)*'TransMon EUR'!$N$23</f>
        <v>-1528.1000000000063</v>
      </c>
      <c r="O22" s="22">
        <f>(M22-M21)*'TransMon EUR'!$N$24</f>
        <v>1528.1000000000063</v>
      </c>
      <c r="P22" s="22">
        <f>(M22-M21)*'TransMon EUR'!$N$25</f>
        <v>-1528.1000000000063</v>
      </c>
    </row>
    <row r="23" spans="1:16" x14ac:dyDescent="0.25">
      <c r="A23" s="14">
        <v>42283</v>
      </c>
      <c r="B23" s="11" t="s">
        <v>248</v>
      </c>
      <c r="C23" s="11" t="s">
        <v>249</v>
      </c>
      <c r="D23" s="15">
        <v>23.83</v>
      </c>
      <c r="E23" s="10">
        <f>(D23-D22)*'TransMon EUR'!$N$5</f>
        <v>1295.999999999998</v>
      </c>
      <c r="F23" s="10">
        <f>(D23-D22)*'TransMon EUR'!$N$6</f>
        <v>-1295.999999999998</v>
      </c>
      <c r="G23" s="10">
        <f>(D23-D22)*'TransMon EUR'!$N$7</f>
        <v>1295.999999999998</v>
      </c>
      <c r="J23" s="19">
        <v>42283</v>
      </c>
      <c r="K23" s="21" t="s">
        <v>254</v>
      </c>
      <c r="L23" s="22" t="s">
        <v>255</v>
      </c>
      <c r="M23" s="22">
        <v>7.23</v>
      </c>
      <c r="N23" s="22">
        <f>(M23-M22)*'TransMon EUR'!$N$23</f>
        <v>2183.0000000000118</v>
      </c>
      <c r="O23" s="22">
        <f>(M23-M22)*'TransMon EUR'!$N$24</f>
        <v>-2183.0000000000118</v>
      </c>
      <c r="P23" s="22">
        <f>(M23-M22)*'TransMon EUR'!$N$25</f>
        <v>2183.0000000000118</v>
      </c>
    </row>
    <row r="24" spans="1:16" x14ac:dyDescent="0.25">
      <c r="A24" s="14">
        <v>42284</v>
      </c>
      <c r="B24" s="11" t="s">
        <v>248</v>
      </c>
      <c r="C24" s="11" t="s">
        <v>249</v>
      </c>
      <c r="D24" s="15">
        <v>24.35</v>
      </c>
      <c r="E24" s="10">
        <f>(D24-D23)*'TransMon EUR'!$N$5</f>
        <v>3744.0000000000227</v>
      </c>
      <c r="F24" s="10">
        <f>(D24-D23)*'TransMon EUR'!$N$6</f>
        <v>-3744.0000000000227</v>
      </c>
      <c r="G24" s="10">
        <f>(D24-D23)*'TransMon EUR'!$N$7</f>
        <v>3744.0000000000227</v>
      </c>
      <c r="J24" s="19">
        <v>42284</v>
      </c>
      <c r="K24" s="21" t="s">
        <v>254</v>
      </c>
      <c r="L24" s="22" t="s">
        <v>255</v>
      </c>
      <c r="M24" s="22">
        <v>7.25</v>
      </c>
      <c r="N24" s="22">
        <f>(M24-M23)*'TransMon EUR'!$N$23</f>
        <v>436.5999999999907</v>
      </c>
      <c r="O24" s="22">
        <f>(M24-M23)*'TransMon EUR'!$N$24</f>
        <v>-436.5999999999907</v>
      </c>
      <c r="P24" s="22">
        <f>(M24-M23)*'TransMon EUR'!$N$25</f>
        <v>436.5999999999907</v>
      </c>
    </row>
    <row r="25" spans="1:16" x14ac:dyDescent="0.25">
      <c r="A25" s="14">
        <v>42285</v>
      </c>
      <c r="B25" s="11" t="s">
        <v>248</v>
      </c>
      <c r="C25" s="11" t="s">
        <v>249</v>
      </c>
      <c r="D25" s="15">
        <v>24.2</v>
      </c>
      <c r="E25" s="10">
        <f>(D25-D24)*'TransMon EUR'!$N$5</f>
        <v>-1080.0000000000155</v>
      </c>
      <c r="F25" s="10">
        <f>(D25-D24)*'TransMon EUR'!$N$6</f>
        <v>1080.0000000000155</v>
      </c>
      <c r="G25" s="10">
        <f>(D25-D24)*'TransMon EUR'!$N$7</f>
        <v>-1080.0000000000155</v>
      </c>
      <c r="J25" s="19">
        <v>42285</v>
      </c>
      <c r="K25" s="21" t="s">
        <v>254</v>
      </c>
      <c r="L25" s="22" t="s">
        <v>255</v>
      </c>
      <c r="M25" s="22">
        <v>7.3</v>
      </c>
      <c r="N25" s="22">
        <f>(M25-M24)*'TransMon EUR'!$N$23</f>
        <v>1091.4999999999961</v>
      </c>
      <c r="O25" s="22">
        <f>(M25-M24)*'TransMon EUR'!$N$24</f>
        <v>-1091.4999999999961</v>
      </c>
      <c r="P25" s="22">
        <f>(M25-M24)*'TransMon EUR'!$N$25</f>
        <v>1091.4999999999961</v>
      </c>
    </row>
    <row r="26" spans="1:16" x14ac:dyDescent="0.25">
      <c r="A26" s="14">
        <v>42286</v>
      </c>
      <c r="B26" s="11" t="s">
        <v>248</v>
      </c>
      <c r="C26" s="11" t="s">
        <v>249</v>
      </c>
      <c r="D26" s="15">
        <v>24.45</v>
      </c>
      <c r="E26" s="10">
        <f>(D26-D25)*'TransMon EUR'!$N$5</f>
        <v>1800</v>
      </c>
      <c r="F26" s="10">
        <f>(D26-D25)*'TransMon EUR'!$N$6</f>
        <v>-1800</v>
      </c>
      <c r="G26" s="10">
        <f>(D26-D25)*'TransMon EUR'!$N$7</f>
        <v>1800</v>
      </c>
      <c r="J26" s="19">
        <v>42286</v>
      </c>
      <c r="K26" s="21" t="s">
        <v>254</v>
      </c>
      <c r="L26" s="22" t="s">
        <v>255</v>
      </c>
      <c r="M26" s="22">
        <v>7.38</v>
      </c>
      <c r="N26" s="22">
        <f>(M26-M25)*'TransMon EUR'!$N$23</f>
        <v>1746.4000000000015</v>
      </c>
      <c r="O26" s="22">
        <f>(M26-M25)*'TransMon EUR'!$N$24</f>
        <v>-1746.4000000000015</v>
      </c>
      <c r="P26" s="22">
        <f>(M26-M25)*'TransMon EUR'!$N$25</f>
        <v>1746.4000000000015</v>
      </c>
    </row>
    <row r="27" spans="1:16" x14ac:dyDescent="0.25">
      <c r="A27" s="14">
        <v>42289</v>
      </c>
      <c r="B27" s="11" t="s">
        <v>248</v>
      </c>
      <c r="C27" s="11" t="s">
        <v>249</v>
      </c>
      <c r="D27" s="15">
        <v>24.65</v>
      </c>
      <c r="E27" s="10">
        <f>(D27-D26)*'TransMon EUR'!$N$5</f>
        <v>1439.999999999995</v>
      </c>
      <c r="F27" s="10">
        <f>(D27-D26)*'TransMon EUR'!$N$6</f>
        <v>-1439.999999999995</v>
      </c>
      <c r="G27" s="10">
        <f>(D27-D26)*'TransMon EUR'!$N$7</f>
        <v>1439.999999999995</v>
      </c>
      <c r="J27" s="19">
        <v>42289</v>
      </c>
      <c r="K27" s="21" t="s">
        <v>254</v>
      </c>
      <c r="L27" s="22" t="s">
        <v>255</v>
      </c>
      <c r="M27" s="22">
        <v>7.31</v>
      </c>
      <c r="N27" s="22">
        <f>(M27-M26)*'TransMon EUR'!$N$23</f>
        <v>-1528.1000000000063</v>
      </c>
      <c r="O27" s="22">
        <f>(M27-M26)*'TransMon EUR'!$N$24</f>
        <v>1528.1000000000063</v>
      </c>
      <c r="P27" s="22">
        <f>(M27-M26)*'TransMon EUR'!$N$25</f>
        <v>-1528.1000000000063</v>
      </c>
    </row>
    <row r="28" spans="1:16" x14ac:dyDescent="0.25">
      <c r="A28" s="14">
        <v>42290</v>
      </c>
      <c r="B28" s="11" t="s">
        <v>248</v>
      </c>
      <c r="C28" s="11" t="s">
        <v>249</v>
      </c>
      <c r="D28" s="15">
        <v>23.9</v>
      </c>
      <c r="E28" s="10">
        <f>(D28-D27)*'TransMon EUR'!$N$5</f>
        <v>-5400</v>
      </c>
      <c r="F28" s="10">
        <f>(D28-D27)*'TransMon EUR'!$N$6</f>
        <v>5400</v>
      </c>
      <c r="G28" s="10">
        <f>(D28-D27)*'TransMon EUR'!$N$7</f>
        <v>-5400</v>
      </c>
      <c r="J28" s="19">
        <v>42290</v>
      </c>
      <c r="K28" s="21" t="s">
        <v>254</v>
      </c>
      <c r="L28" s="22" t="s">
        <v>255</v>
      </c>
      <c r="M28" s="22">
        <v>7.3</v>
      </c>
      <c r="N28" s="22">
        <f>(M28-M27)*'TransMon EUR'!$N$23</f>
        <v>-218.29999999999535</v>
      </c>
      <c r="O28" s="22">
        <f>(M28-M27)*'TransMon EUR'!$N$24</f>
        <v>218.29999999999535</v>
      </c>
      <c r="P28" s="22">
        <f>(M28-M27)*'TransMon EUR'!$N$25</f>
        <v>-218.29999999999535</v>
      </c>
    </row>
    <row r="29" spans="1:16" x14ac:dyDescent="0.25">
      <c r="A29" s="14">
        <v>42291</v>
      </c>
      <c r="B29" s="11" t="s">
        <v>248</v>
      </c>
      <c r="C29" s="11" t="s">
        <v>249</v>
      </c>
      <c r="D29" s="15">
        <v>24.25</v>
      </c>
      <c r="E29" s="10">
        <f>(D29-D28)*'TransMon EUR'!$N$5</f>
        <v>2520.00000000001</v>
      </c>
      <c r="F29" s="10">
        <f>(D29-D28)*'TransMon EUR'!$N$6</f>
        <v>-2520.00000000001</v>
      </c>
      <c r="G29" s="10">
        <f>(D29-D28)*'TransMon EUR'!$N$7</f>
        <v>2520.00000000001</v>
      </c>
      <c r="J29" s="19">
        <v>42291</v>
      </c>
      <c r="K29" s="21" t="s">
        <v>254</v>
      </c>
      <c r="L29" s="22" t="s">
        <v>255</v>
      </c>
      <c r="M29" s="22">
        <v>7.2</v>
      </c>
      <c r="N29" s="22">
        <f>(M29-M28)*'TransMon EUR'!$N$23</f>
        <v>-2182.9999999999923</v>
      </c>
      <c r="O29" s="22">
        <f>(M29-M28)*'TransMon EUR'!$N$24</f>
        <v>2182.9999999999923</v>
      </c>
      <c r="P29" s="22">
        <f>(M29-M28)*'TransMon EUR'!$N$25</f>
        <v>-2182.9999999999923</v>
      </c>
    </row>
    <row r="30" spans="1:16" x14ac:dyDescent="0.25">
      <c r="A30" s="14">
        <v>42292</v>
      </c>
      <c r="B30" s="11" t="s">
        <v>248</v>
      </c>
      <c r="C30" s="11" t="s">
        <v>249</v>
      </c>
      <c r="D30" s="15">
        <v>23.73</v>
      </c>
      <c r="E30" s="10">
        <f>(D30-D29)*'TransMon EUR'!$N$5</f>
        <v>-3743.9999999999968</v>
      </c>
      <c r="F30" s="10">
        <f>(D30-D29)*'TransMon EUR'!$N$6</f>
        <v>3743.9999999999968</v>
      </c>
      <c r="G30" s="10">
        <f>(D30-D29)*'TransMon EUR'!$N$7</f>
        <v>-3743.9999999999968</v>
      </c>
      <c r="J30" s="19">
        <v>42292</v>
      </c>
      <c r="K30" s="21" t="s">
        <v>254</v>
      </c>
      <c r="L30" s="22" t="s">
        <v>255</v>
      </c>
      <c r="M30" s="22">
        <v>7.18</v>
      </c>
      <c r="N30" s="22">
        <f>(M30-M29)*'TransMon EUR'!$N$23</f>
        <v>-436.60000000001008</v>
      </c>
      <c r="O30" s="22">
        <f>(M30-M29)*'TransMon EUR'!$N$24</f>
        <v>436.60000000001008</v>
      </c>
      <c r="P30" s="22">
        <f>(M30-M29)*'TransMon EUR'!$N$25</f>
        <v>-436.60000000001008</v>
      </c>
    </row>
    <row r="31" spans="1:16" x14ac:dyDescent="0.25">
      <c r="A31" s="14">
        <v>42293</v>
      </c>
      <c r="B31" s="13" t="s">
        <v>248</v>
      </c>
      <c r="C31" s="13" t="s">
        <v>249</v>
      </c>
      <c r="D31" s="15">
        <v>24.13</v>
      </c>
      <c r="E31" s="15">
        <f>(D31-D30)*'TransMon EUR'!$N$5</f>
        <v>2879.99999999999</v>
      </c>
      <c r="F31" s="15">
        <f>(D31-D30)*'TransMon EUR'!$N$6</f>
        <v>-2879.99999999999</v>
      </c>
      <c r="G31" s="15">
        <f>(D31-D30)*'TransMon EUR'!$N$7</f>
        <v>2879.99999999999</v>
      </c>
      <c r="J31" s="19">
        <v>42293</v>
      </c>
      <c r="K31" s="21" t="s">
        <v>254</v>
      </c>
      <c r="L31" s="22" t="s">
        <v>255</v>
      </c>
      <c r="M31" s="22">
        <v>7.3</v>
      </c>
      <c r="N31" s="22">
        <f>(M31-M30)*'TransMon EUR'!$N$23</f>
        <v>2619.6000000000022</v>
      </c>
      <c r="O31" s="22">
        <f>(M31-M30)*'TransMon EUR'!$N$24</f>
        <v>-2619.6000000000022</v>
      </c>
      <c r="P31" s="22">
        <f>(M31-M30)*'TransMon EUR'!$N$25</f>
        <v>2619.6000000000022</v>
      </c>
    </row>
    <row r="32" spans="1:16" x14ac:dyDescent="0.25">
      <c r="A32" s="14">
        <v>42296</v>
      </c>
      <c r="B32" s="13" t="s">
        <v>248</v>
      </c>
      <c r="C32" s="13" t="s">
        <v>249</v>
      </c>
      <c r="D32" s="15">
        <v>25.33</v>
      </c>
      <c r="E32" s="15">
        <f>(D32-D31)*'TransMon EUR'!$N$5</f>
        <v>8639.9999999999945</v>
      </c>
      <c r="F32" s="15">
        <f>(D32-D31)*'TransMon EUR'!$N$6</f>
        <v>-8639.9999999999945</v>
      </c>
      <c r="G32" s="15">
        <f>(D32-D31)*'TransMon EUR'!$N$7</f>
        <v>8639.9999999999945</v>
      </c>
      <c r="J32" s="19">
        <v>42296</v>
      </c>
      <c r="K32" s="21" t="s">
        <v>254</v>
      </c>
      <c r="L32" s="22" t="s">
        <v>255</v>
      </c>
      <c r="M32" s="22">
        <v>7.15</v>
      </c>
      <c r="N32" s="22">
        <f>(M32-M31)*'TransMon EUR'!$N$23</f>
        <v>-3274.4999999999882</v>
      </c>
      <c r="O32" s="22">
        <f>(M32-M31)*'TransMon EUR'!$N$24</f>
        <v>3274.4999999999882</v>
      </c>
      <c r="P32" s="22">
        <f>(M32-M31)*'TransMon EUR'!$N$25</f>
        <v>-3274.4999999999882</v>
      </c>
    </row>
    <row r="33" spans="1:16" x14ac:dyDescent="0.25">
      <c r="A33" s="14">
        <v>42297</v>
      </c>
      <c r="B33" s="13" t="s">
        <v>248</v>
      </c>
      <c r="C33" s="13" t="s">
        <v>249</v>
      </c>
      <c r="D33" s="15">
        <v>25.1</v>
      </c>
      <c r="E33" s="15">
        <f>(D33-D32)*'TransMon EUR'!$N$5</f>
        <v>-1655.9999999999775</v>
      </c>
      <c r="F33" s="15">
        <f>(D33-D32)*'TransMon EUR'!$N$6</f>
        <v>1655.9999999999775</v>
      </c>
      <c r="G33" s="15">
        <f>(D33-D32)*'TransMon EUR'!$N$7</f>
        <v>-1655.9999999999775</v>
      </c>
      <c r="J33" s="19">
        <v>42297</v>
      </c>
      <c r="K33" s="21" t="s">
        <v>254</v>
      </c>
      <c r="L33" s="22" t="s">
        <v>255</v>
      </c>
      <c r="M33" s="22">
        <v>6.98</v>
      </c>
      <c r="N33" s="22">
        <f>(M33-M32)*'TransMon EUR'!$N$23</f>
        <v>-3711.0999999999985</v>
      </c>
      <c r="O33" s="22">
        <f>(M33-M32)*'TransMon EUR'!$N$24</f>
        <v>3711.0999999999985</v>
      </c>
      <c r="P33" s="22">
        <f>(M33-M32)*'TransMon EUR'!$N$25</f>
        <v>-3711.0999999999985</v>
      </c>
    </row>
    <row r="34" spans="1:16" x14ac:dyDescent="0.25">
      <c r="A34" s="14">
        <v>42298</v>
      </c>
      <c r="B34" s="13" t="s">
        <v>248</v>
      </c>
      <c r="C34" s="13" t="s">
        <v>249</v>
      </c>
      <c r="D34" s="15">
        <v>25.88</v>
      </c>
      <c r="E34" s="15">
        <f>(D34-D33)*'TransMon EUR'!$N$5</f>
        <v>5615.9999999999827</v>
      </c>
      <c r="F34" s="15">
        <f>(D34-D33)*'TransMon EUR'!$N$6</f>
        <v>-5615.9999999999827</v>
      </c>
      <c r="G34" s="15">
        <f>(D34-D33)*'TransMon EUR'!$N$7</f>
        <v>5615.9999999999827</v>
      </c>
      <c r="J34" s="19">
        <v>42298</v>
      </c>
      <c r="K34" s="21" t="s">
        <v>254</v>
      </c>
      <c r="L34" s="22" t="s">
        <v>255</v>
      </c>
      <c r="M34" s="22">
        <v>7</v>
      </c>
      <c r="N34" s="22">
        <f>(M34-M33)*'TransMon EUR'!$N$23</f>
        <v>436.5999999999907</v>
      </c>
      <c r="O34" s="22">
        <f>(M34-M33)*'TransMon EUR'!$N$24</f>
        <v>-436.5999999999907</v>
      </c>
      <c r="P34" s="22">
        <f>(M34-M33)*'TransMon EUR'!$N$25</f>
        <v>436.5999999999907</v>
      </c>
    </row>
    <row r="35" spans="1:16" x14ac:dyDescent="0.25">
      <c r="A35" s="14">
        <v>42299</v>
      </c>
      <c r="B35" s="13" t="s">
        <v>248</v>
      </c>
      <c r="C35" s="13" t="s">
        <v>249</v>
      </c>
      <c r="D35" s="15">
        <v>26.05</v>
      </c>
      <c r="E35" s="15">
        <f>(D35-D34)*'TransMon EUR'!$N$5</f>
        <v>1224.0000000000123</v>
      </c>
      <c r="F35" s="15">
        <f>(D35-D34)*'TransMon EUR'!$N$6</f>
        <v>-1224.0000000000123</v>
      </c>
      <c r="G35" s="15">
        <f>(D35-D34)*'TransMon EUR'!$N$7</f>
        <v>1224.0000000000123</v>
      </c>
      <c r="J35" s="19">
        <v>42299</v>
      </c>
      <c r="K35" s="21" t="s">
        <v>254</v>
      </c>
      <c r="L35" s="22" t="s">
        <v>255</v>
      </c>
      <c r="M35" s="22">
        <v>7</v>
      </c>
      <c r="N35" s="22">
        <f>(M35-M34)*'TransMon EUR'!$N$23</f>
        <v>0</v>
      </c>
      <c r="O35" s="22">
        <f>(M35-M34)*'TransMon EUR'!$N$24</f>
        <v>0</v>
      </c>
      <c r="P35" s="22">
        <f>(M35-M34)*'TransMon EUR'!$N$25</f>
        <v>0</v>
      </c>
    </row>
    <row r="36" spans="1:16" x14ac:dyDescent="0.25">
      <c r="A36" s="14">
        <v>42300</v>
      </c>
      <c r="B36" s="13" t="s">
        <v>248</v>
      </c>
      <c r="C36" s="13" t="s">
        <v>249</v>
      </c>
      <c r="D36" s="15">
        <v>26.38</v>
      </c>
      <c r="E36" s="15">
        <f>(D36-D35)*'TransMon EUR'!$N$5</f>
        <v>2375.9999999999877</v>
      </c>
      <c r="F36" s="15">
        <f>(D36-D35)*'TransMon EUR'!$N$6</f>
        <v>-2375.9999999999877</v>
      </c>
      <c r="G36" s="15">
        <f>(D36-D35)*'TransMon EUR'!$N$7</f>
        <v>2375.9999999999877</v>
      </c>
      <c r="J36" s="19">
        <v>42300</v>
      </c>
      <c r="K36" s="21" t="s">
        <v>254</v>
      </c>
      <c r="L36" s="22" t="s">
        <v>255</v>
      </c>
      <c r="M36" s="22">
        <v>7.1</v>
      </c>
      <c r="N36" s="22">
        <f>(M36-M35)*'TransMon EUR'!$N$23</f>
        <v>2182.9999999999923</v>
      </c>
      <c r="O36" s="22">
        <f>(M36-M35)*'TransMon EUR'!$N$24</f>
        <v>-2182.9999999999923</v>
      </c>
      <c r="P36" s="22">
        <f>(M36-M35)*'TransMon EUR'!$N$25</f>
        <v>2182.9999999999923</v>
      </c>
    </row>
    <row r="37" spans="1:16" x14ac:dyDescent="0.25">
      <c r="A37" s="14">
        <v>42303</v>
      </c>
      <c r="B37" s="13" t="s">
        <v>248</v>
      </c>
      <c r="C37" s="13" t="s">
        <v>249</v>
      </c>
      <c r="D37" s="15">
        <v>26.23</v>
      </c>
      <c r="E37" s="15">
        <f>(D37-D36)*'TransMon EUR'!$N$5</f>
        <v>-1079.9999999999898</v>
      </c>
      <c r="F37" s="15">
        <f>(D37-D36)*'TransMon EUR'!$N$6</f>
        <v>1079.9999999999898</v>
      </c>
      <c r="G37" s="15">
        <f>(D37-D36)*'TransMon EUR'!$N$7</f>
        <v>-1079.9999999999898</v>
      </c>
      <c r="J37" s="19">
        <v>42303</v>
      </c>
      <c r="K37" s="21" t="s">
        <v>254</v>
      </c>
      <c r="L37" s="22" t="s">
        <v>255</v>
      </c>
      <c r="M37" s="22">
        <v>7</v>
      </c>
      <c r="N37" s="22">
        <f>(M37-M36)*'TransMon EUR'!$N$23</f>
        <v>-2182.9999999999923</v>
      </c>
      <c r="O37" s="22">
        <f>(M37-M36)*'TransMon EUR'!$N$24</f>
        <v>2182.9999999999923</v>
      </c>
      <c r="P37" s="22">
        <f>(M37-M36)*'TransMon EUR'!$N$25</f>
        <v>-2182.9999999999923</v>
      </c>
    </row>
    <row r="38" spans="1:16" x14ac:dyDescent="0.25">
      <c r="A38" s="14">
        <v>42304</v>
      </c>
      <c r="B38" s="13" t="s">
        <v>248</v>
      </c>
      <c r="C38" s="13" t="s">
        <v>249</v>
      </c>
      <c r="D38" s="15">
        <v>26.58</v>
      </c>
      <c r="E38" s="15">
        <f>(D38-D37)*'TransMon EUR'!$N$5</f>
        <v>2519.9999999999845</v>
      </c>
      <c r="F38" s="15">
        <f>(D38-D37)*'TransMon EUR'!$N$6</f>
        <v>-2519.9999999999845</v>
      </c>
      <c r="G38" s="15">
        <f>(D38-D37)*'TransMon EUR'!$N$7</f>
        <v>2519.9999999999845</v>
      </c>
      <c r="J38" s="19">
        <v>42304</v>
      </c>
      <c r="K38" s="21" t="s">
        <v>254</v>
      </c>
      <c r="L38" s="22" t="s">
        <v>255</v>
      </c>
      <c r="M38" s="22">
        <v>7.02</v>
      </c>
      <c r="N38" s="22">
        <f>(M38-M37)*'TransMon EUR'!$N$23</f>
        <v>436.5999999999907</v>
      </c>
      <c r="O38" s="22">
        <f>(M38-M37)*'TransMon EUR'!$N$24</f>
        <v>-436.5999999999907</v>
      </c>
      <c r="P38" s="22">
        <f>(M38-M37)*'TransMon EUR'!$N$25</f>
        <v>436.5999999999907</v>
      </c>
    </row>
    <row r="39" spans="1:16" x14ac:dyDescent="0.25">
      <c r="A39" s="14">
        <v>42305</v>
      </c>
      <c r="B39" s="13" t="s">
        <v>248</v>
      </c>
      <c r="C39" s="13" t="s">
        <v>249</v>
      </c>
      <c r="D39" s="15">
        <v>26.25</v>
      </c>
      <c r="E39" s="15">
        <f>(D39-D38)*'TransMon EUR'!$N$5</f>
        <v>-2375.9999999999877</v>
      </c>
      <c r="F39" s="15">
        <f>(D39-D38)*'TransMon EUR'!$N$6</f>
        <v>2375.9999999999877</v>
      </c>
      <c r="G39" s="15">
        <f>(D39-D38)*'TransMon EUR'!$N$7</f>
        <v>-2375.9999999999877</v>
      </c>
      <c r="J39" s="19">
        <v>42305</v>
      </c>
      <c r="K39" s="21" t="s">
        <v>254</v>
      </c>
      <c r="L39" s="22" t="s">
        <v>255</v>
      </c>
      <c r="M39" s="22">
        <v>7.08</v>
      </c>
      <c r="N39" s="22">
        <f>(M39-M38)*'TransMon EUR'!$N$23</f>
        <v>1309.8000000000109</v>
      </c>
      <c r="O39" s="22">
        <f>(M39-M38)*'TransMon EUR'!$N$24</f>
        <v>-1309.8000000000109</v>
      </c>
      <c r="P39" s="22">
        <f>(M39-M38)*'TransMon EUR'!$N$25</f>
        <v>1309.8000000000109</v>
      </c>
    </row>
    <row r="40" spans="1:16" x14ac:dyDescent="0.25">
      <c r="A40" s="14">
        <v>42306</v>
      </c>
      <c r="B40" s="13" t="s">
        <v>248</v>
      </c>
      <c r="C40" s="13" t="s">
        <v>249</v>
      </c>
      <c r="D40" s="15">
        <v>26.25</v>
      </c>
      <c r="E40" s="15">
        <f>(D40-D39)*'TransMon EUR'!$N$5</f>
        <v>0</v>
      </c>
      <c r="F40" s="15">
        <f>(D40-D39)*'TransMon EUR'!$N$6</f>
        <v>0</v>
      </c>
      <c r="G40" s="15">
        <f>(D40-D39)*'TransMon EUR'!$N$7</f>
        <v>0</v>
      </c>
      <c r="J40" s="19">
        <v>42306</v>
      </c>
      <c r="K40" s="21" t="s">
        <v>254</v>
      </c>
      <c r="L40" s="22" t="s">
        <v>255</v>
      </c>
      <c r="M40" s="22">
        <v>7.1</v>
      </c>
      <c r="N40" s="22">
        <f>(M40-M39)*'TransMon EUR'!$N$23</f>
        <v>436.5999999999907</v>
      </c>
      <c r="O40" s="22">
        <f>(M40-M39)*'TransMon EUR'!$N$24</f>
        <v>-436.5999999999907</v>
      </c>
      <c r="P40" s="22">
        <f>(M40-M39)*'TransMon EUR'!$N$25</f>
        <v>436.5999999999907</v>
      </c>
    </row>
    <row r="41" spans="1:16" x14ac:dyDescent="0.25">
      <c r="A41" s="14">
        <v>42307</v>
      </c>
      <c r="B41" s="13" t="s">
        <v>248</v>
      </c>
      <c r="C41" s="13" t="s">
        <v>249</v>
      </c>
      <c r="D41" s="15">
        <v>26.3</v>
      </c>
      <c r="E41" s="15">
        <f>(D41-D40)*'TransMon EUR'!$N$5</f>
        <v>360.00000000000512</v>
      </c>
      <c r="F41" s="15">
        <f>(D41-D40)*'TransMon EUR'!$N$6</f>
        <v>-360.00000000000512</v>
      </c>
      <c r="G41" s="15">
        <f>(D41-D40)*'TransMon EUR'!$N$7</f>
        <v>360.00000000000512</v>
      </c>
      <c r="J41" s="19">
        <v>42307</v>
      </c>
      <c r="K41" s="21" t="s">
        <v>254</v>
      </c>
      <c r="L41" s="22" t="s">
        <v>255</v>
      </c>
      <c r="M41" s="22">
        <v>7.1</v>
      </c>
      <c r="N41" s="22">
        <f>(M41-M40)*'TransMon EUR'!$N$23</f>
        <v>0</v>
      </c>
      <c r="O41" s="22">
        <f>(M41-M40)*'TransMon EUR'!$N$24</f>
        <v>0</v>
      </c>
      <c r="P41" s="22">
        <f>(M41-M40)*'TransMon EUR'!$N$25</f>
        <v>0</v>
      </c>
    </row>
    <row r="42" spans="1:16" x14ac:dyDescent="0.25">
      <c r="A42" s="14">
        <v>42310</v>
      </c>
      <c r="B42" s="13" t="s">
        <v>248</v>
      </c>
      <c r="C42" s="13" t="s">
        <v>249</v>
      </c>
      <c r="D42" s="15">
        <v>25.13</v>
      </c>
      <c r="E42" s="15">
        <f>(D42-D41)*'TransMon EUR'!$N$5</f>
        <v>-8424.0000000000127</v>
      </c>
      <c r="F42" s="15">
        <f>(D42-D41)*'TransMon EUR'!$N$6</f>
        <v>8424.0000000000127</v>
      </c>
      <c r="G42" s="15">
        <f>(D42-D41)*'TransMon EUR'!$N$7</f>
        <v>-8424.0000000000127</v>
      </c>
      <c r="J42" s="19">
        <v>42310</v>
      </c>
      <c r="K42" s="21" t="s">
        <v>254</v>
      </c>
      <c r="L42" s="22" t="s">
        <v>255</v>
      </c>
      <c r="M42" s="22">
        <v>7.2</v>
      </c>
      <c r="N42" s="22">
        <f>(M42-M41)*'TransMon EUR'!$N$23</f>
        <v>2183.0000000000118</v>
      </c>
      <c r="O42" s="22">
        <f>(M42-M41)*'TransMon EUR'!$N$24</f>
        <v>-2183.0000000000118</v>
      </c>
      <c r="P42" s="22">
        <f>(M42-M41)*'TransMon EUR'!$N$25</f>
        <v>2183.0000000000118</v>
      </c>
    </row>
    <row r="43" spans="1:16" x14ac:dyDescent="0.25">
      <c r="A43" s="14">
        <v>42311</v>
      </c>
      <c r="B43" s="13" t="s">
        <v>248</v>
      </c>
      <c r="C43" s="13" t="s">
        <v>249</v>
      </c>
      <c r="D43" s="15">
        <v>24.37</v>
      </c>
      <c r="E43" s="15">
        <f>(D43-D42)*'TransMon EUR'!$N$5</f>
        <v>-5471.9999999999854</v>
      </c>
      <c r="F43" s="15">
        <f>(D43-D42)*'TransMon EUR'!$N$6</f>
        <v>5471.9999999999854</v>
      </c>
      <c r="G43" s="15">
        <f>(D43-D42)*'TransMon EUR'!$N$7</f>
        <v>-5471.9999999999854</v>
      </c>
      <c r="J43" s="19">
        <v>42311</v>
      </c>
      <c r="K43" s="21" t="s">
        <v>254</v>
      </c>
      <c r="L43" s="22" t="s">
        <v>255</v>
      </c>
      <c r="M43" s="22">
        <v>7.3</v>
      </c>
      <c r="N43" s="22">
        <f>(M43-M42)*'TransMon EUR'!$N$23</f>
        <v>2182.9999999999923</v>
      </c>
      <c r="O43" s="22">
        <f>(M43-M42)*'TransMon EUR'!$N$24</f>
        <v>-2182.9999999999923</v>
      </c>
      <c r="P43" s="22">
        <f>(M43-M42)*'TransMon EUR'!$N$25</f>
        <v>2182.9999999999923</v>
      </c>
    </row>
    <row r="44" spans="1:16" x14ac:dyDescent="0.25">
      <c r="A44" s="14">
        <v>42312</v>
      </c>
      <c r="B44" s="13" t="s">
        <v>248</v>
      </c>
      <c r="C44" s="13" t="s">
        <v>249</v>
      </c>
      <c r="D44" s="15">
        <v>24.24</v>
      </c>
      <c r="E44" s="15">
        <f>(D44-D43)*'TransMon EUR'!$N$5</f>
        <v>-936.00000000001842</v>
      </c>
      <c r="F44" s="15">
        <f>(D44-D43)*'TransMon EUR'!$N$6</f>
        <v>936.00000000001842</v>
      </c>
      <c r="G44" s="15">
        <f>(D44-D43)*'TransMon EUR'!$N$7</f>
        <v>-936.00000000001842</v>
      </c>
      <c r="J44" s="19">
        <v>42312</v>
      </c>
      <c r="K44" s="21" t="s">
        <v>254</v>
      </c>
      <c r="L44" s="22" t="s">
        <v>255</v>
      </c>
      <c r="M44" s="22">
        <v>7.55</v>
      </c>
      <c r="N44" s="22">
        <f>(M44-M43)*'TransMon EUR'!$N$23</f>
        <v>5457.5</v>
      </c>
      <c r="O44" s="22">
        <f>(M44-M43)*'TransMon EUR'!$N$24</f>
        <v>-5457.5</v>
      </c>
      <c r="P44" s="22">
        <f>(M44-M43)*'TransMon EUR'!$N$25</f>
        <v>5457.5</v>
      </c>
    </row>
    <row r="45" spans="1:16" x14ac:dyDescent="0.25">
      <c r="A45" s="14">
        <v>42313</v>
      </c>
      <c r="B45" s="13" t="s">
        <v>248</v>
      </c>
      <c r="C45" s="13" t="s">
        <v>249</v>
      </c>
      <c r="D45" s="15">
        <v>24.41</v>
      </c>
      <c r="E45" s="15">
        <f>(D45-D44)*'TransMon EUR'!$N$5</f>
        <v>1224.0000000000123</v>
      </c>
      <c r="F45" s="15">
        <f>(D45-D44)*'TransMon EUR'!$N$6</f>
        <v>-1224.0000000000123</v>
      </c>
      <c r="G45" s="15">
        <f>(D45-D44)*'TransMon EUR'!$N$7</f>
        <v>1224.0000000000123</v>
      </c>
      <c r="J45" s="19">
        <v>42313</v>
      </c>
      <c r="K45" s="21" t="s">
        <v>254</v>
      </c>
      <c r="L45" s="22" t="s">
        <v>255</v>
      </c>
      <c r="M45" s="22">
        <v>7.68</v>
      </c>
      <c r="N45" s="22">
        <f>(M45-M44)*'TransMon EUR'!$N$23</f>
        <v>2837.8999999999978</v>
      </c>
      <c r="O45" s="22">
        <f>(M45-M44)*'TransMon EUR'!$N$24</f>
        <v>-2837.8999999999978</v>
      </c>
      <c r="P45" s="22">
        <f>(M45-M44)*'TransMon EUR'!$N$25</f>
        <v>2837.8999999999978</v>
      </c>
    </row>
    <row r="46" spans="1:16" x14ac:dyDescent="0.25">
      <c r="A46" s="14">
        <v>42314</v>
      </c>
      <c r="B46" s="13" t="s">
        <v>248</v>
      </c>
      <c r="C46" s="13" t="s">
        <v>249</v>
      </c>
      <c r="D46" s="15">
        <v>24.83</v>
      </c>
      <c r="E46" s="15">
        <f>(D46-D45)*'TransMon EUR'!$N$5</f>
        <v>3023.9999999999868</v>
      </c>
      <c r="F46" s="15">
        <f>(D46-D45)*'TransMon EUR'!$N$6</f>
        <v>-3023.9999999999868</v>
      </c>
      <c r="G46" s="15">
        <f>(D46-D45)*'TransMon EUR'!$N$7</f>
        <v>3023.9999999999868</v>
      </c>
      <c r="J46" s="19">
        <v>42314</v>
      </c>
      <c r="K46" s="21" t="s">
        <v>254</v>
      </c>
      <c r="L46" s="22" t="s">
        <v>255</v>
      </c>
      <c r="M46" s="22">
        <v>7.8</v>
      </c>
      <c r="N46" s="22">
        <f>(M46-M45)*'TransMon EUR'!$N$23</f>
        <v>2619.6000000000022</v>
      </c>
      <c r="O46" s="22">
        <f>(M46-M45)*'TransMon EUR'!$N$24</f>
        <v>-2619.6000000000022</v>
      </c>
      <c r="P46" s="22">
        <f>(M46-M45)*'TransMon EUR'!$N$25</f>
        <v>2619.6000000000022</v>
      </c>
    </row>
    <row r="47" spans="1:16" x14ac:dyDescent="0.25">
      <c r="A47" s="14">
        <v>42317</v>
      </c>
      <c r="B47" s="13" t="s">
        <v>248</v>
      </c>
      <c r="C47" s="13" t="s">
        <v>249</v>
      </c>
      <c r="D47" s="15">
        <v>24.16</v>
      </c>
      <c r="E47" s="15">
        <f>(D47-D46)*'TransMon EUR'!$N$5</f>
        <v>-4823.9999999999864</v>
      </c>
      <c r="F47" s="15">
        <f>(D47-D46)*'TransMon EUR'!$N$6</f>
        <v>4823.9999999999864</v>
      </c>
      <c r="G47" s="15">
        <f>(D47-D46)*'TransMon EUR'!$N$7</f>
        <v>-4823.9999999999864</v>
      </c>
      <c r="J47" s="19">
        <v>42317</v>
      </c>
      <c r="K47" s="21" t="s">
        <v>254</v>
      </c>
      <c r="L47" s="22" t="s">
        <v>255</v>
      </c>
      <c r="M47" s="22">
        <v>8.35</v>
      </c>
      <c r="N47" s="22">
        <f>(M47-M46)*'TransMon EUR'!$N$23</f>
        <v>12006.499999999996</v>
      </c>
      <c r="O47" s="22">
        <f>(M47-M46)*'TransMon EUR'!$N$24</f>
        <v>-12006.499999999996</v>
      </c>
      <c r="P47" s="22">
        <f>(M47-M46)*'TransMon EUR'!$N$25</f>
        <v>12006.499999999996</v>
      </c>
    </row>
    <row r="48" spans="1:16" x14ac:dyDescent="0.25">
      <c r="A48" s="14">
        <v>42318</v>
      </c>
      <c r="B48" s="13" t="s">
        <v>248</v>
      </c>
      <c r="C48" s="13" t="s">
        <v>249</v>
      </c>
      <c r="D48" s="15">
        <v>24.3</v>
      </c>
      <c r="E48" s="15">
        <f>(D48-D47)*'TransMon EUR'!$N$5</f>
        <v>1008.0000000000041</v>
      </c>
      <c r="F48" s="15">
        <f>(D48-D47)*'TransMon EUR'!$N$6</f>
        <v>-1008.0000000000041</v>
      </c>
      <c r="G48" s="15">
        <f>(D48-D47)*'TransMon EUR'!$N$7</f>
        <v>1008.0000000000041</v>
      </c>
      <c r="J48" s="19">
        <v>42318</v>
      </c>
      <c r="K48" s="21" t="s">
        <v>254</v>
      </c>
      <c r="L48" s="22" t="s">
        <v>255</v>
      </c>
      <c r="M48" s="22">
        <v>8.65</v>
      </c>
      <c r="N48" s="22">
        <f>(M48-M47)*'TransMon EUR'!$N$23</f>
        <v>6549.0000000000155</v>
      </c>
      <c r="O48" s="22">
        <f>(M48-M47)*'TransMon EUR'!$N$24</f>
        <v>-6549.0000000000155</v>
      </c>
      <c r="P48" s="22">
        <f>(M48-M47)*'TransMon EUR'!$N$25</f>
        <v>6549.0000000000155</v>
      </c>
    </row>
    <row r="49" spans="1:16" x14ac:dyDescent="0.25">
      <c r="A49" s="14">
        <v>42319</v>
      </c>
      <c r="B49" s="13" t="s">
        <v>248</v>
      </c>
      <c r="C49" s="13" t="s">
        <v>249</v>
      </c>
      <c r="D49" s="15">
        <v>24.29</v>
      </c>
      <c r="E49" s="15">
        <f>(D49-D48)*'TransMon EUR'!$N$5</f>
        <v>-72.000000000011255</v>
      </c>
      <c r="F49" s="15">
        <f>(D49-D48)*'TransMon EUR'!$N$6</f>
        <v>72.000000000011255</v>
      </c>
      <c r="G49" s="15">
        <f>(D49-D48)*'TransMon EUR'!$N$7</f>
        <v>-72.000000000011255</v>
      </c>
      <c r="J49" s="19">
        <v>42319</v>
      </c>
      <c r="K49" s="21" t="s">
        <v>254</v>
      </c>
      <c r="L49" s="22" t="s">
        <v>255</v>
      </c>
      <c r="M49" s="22">
        <v>9</v>
      </c>
      <c r="N49" s="22">
        <f>(M49-M48)*'TransMon EUR'!$N$23</f>
        <v>7640.4999999999918</v>
      </c>
      <c r="O49" s="22">
        <f>(M49-M48)*'TransMon EUR'!$N$24</f>
        <v>-7640.4999999999918</v>
      </c>
      <c r="P49" s="22">
        <f>(M49-M48)*'TransMon EUR'!$N$25</f>
        <v>7640.4999999999918</v>
      </c>
    </row>
    <row r="50" spans="1:16" x14ac:dyDescent="0.25">
      <c r="A50" s="14">
        <v>42320</v>
      </c>
      <c r="B50" s="13" t="s">
        <v>248</v>
      </c>
      <c r="C50" s="13" t="s">
        <v>249</v>
      </c>
      <c r="D50" s="15">
        <v>24.37</v>
      </c>
      <c r="E50" s="15">
        <f>(D50-D49)*'TransMon EUR'!$N$5</f>
        <v>576.0000000000133</v>
      </c>
      <c r="F50" s="15">
        <f>(D50-D49)*'TransMon EUR'!$N$6</f>
        <v>-576.0000000000133</v>
      </c>
      <c r="G50" s="15">
        <f>(D50-D49)*'TransMon EUR'!$N$7</f>
        <v>576.0000000000133</v>
      </c>
      <c r="J50" s="19">
        <v>42320</v>
      </c>
      <c r="K50" s="21" t="s">
        <v>254</v>
      </c>
      <c r="L50" s="22" t="s">
        <v>255</v>
      </c>
      <c r="M50" s="22">
        <v>9.5</v>
      </c>
      <c r="N50" s="22">
        <f>(M50-M49)*'TransMon EUR'!$N$23</f>
        <v>10915</v>
      </c>
      <c r="O50" s="22">
        <f>(M50-M49)*'TransMon EUR'!$N$24</f>
        <v>-10915</v>
      </c>
      <c r="P50" s="22">
        <f>(M50-M49)*'TransMon EUR'!$N$25</f>
        <v>10915</v>
      </c>
    </row>
    <row r="51" spans="1:16" x14ac:dyDescent="0.25">
      <c r="A51" s="14">
        <v>42321</v>
      </c>
      <c r="B51" s="13" t="s">
        <v>248</v>
      </c>
      <c r="C51" s="13" t="s">
        <v>249</v>
      </c>
      <c r="D51" s="15">
        <v>24.7</v>
      </c>
      <c r="E51" s="15">
        <f>(D51-D50)*'TransMon EUR'!$N$5</f>
        <v>2375.9999999999877</v>
      </c>
      <c r="F51" s="15">
        <f>(D51-D50)*'TransMon EUR'!$N$6</f>
        <v>-2375.9999999999877</v>
      </c>
      <c r="G51" s="15">
        <f>(D51-D50)*'TransMon EUR'!$N$7</f>
        <v>2375.9999999999877</v>
      </c>
      <c r="J51" s="19">
        <v>42321</v>
      </c>
      <c r="K51" s="21" t="s">
        <v>254</v>
      </c>
      <c r="L51" s="22" t="s">
        <v>255</v>
      </c>
      <c r="M51" s="22">
        <v>9.5</v>
      </c>
      <c r="N51" s="22">
        <f>(M51-M50)*'TransMon EUR'!$N$23</f>
        <v>0</v>
      </c>
      <c r="O51" s="22">
        <f>(M51-M50)*'TransMon EUR'!$N$24</f>
        <v>0</v>
      </c>
      <c r="P51" s="22">
        <f>(M51-M50)*'TransMon EUR'!$N$25</f>
        <v>0</v>
      </c>
    </row>
    <row r="52" spans="1:16" x14ac:dyDescent="0.25">
      <c r="A52" s="14">
        <v>42324</v>
      </c>
      <c r="B52" s="13" t="s">
        <v>248</v>
      </c>
      <c r="C52" s="13" t="s">
        <v>249</v>
      </c>
      <c r="D52" s="15">
        <v>25.49</v>
      </c>
      <c r="E52" s="15">
        <f>(D52-D51)*'TransMon EUR'!$N$5</f>
        <v>5687.9999999999936</v>
      </c>
      <c r="F52" s="15">
        <f>(D52-D51)*'TransMon EUR'!$N$6</f>
        <v>-5687.9999999999936</v>
      </c>
      <c r="G52" s="15">
        <f>(D52-D51)*'TransMon EUR'!$N$7</f>
        <v>5687.9999999999936</v>
      </c>
      <c r="J52" s="19">
        <v>42324</v>
      </c>
      <c r="K52" s="21" t="s">
        <v>254</v>
      </c>
      <c r="L52" s="22" t="s">
        <v>255</v>
      </c>
      <c r="M52" s="22">
        <v>9</v>
      </c>
      <c r="N52" s="22">
        <f>(M52-M51)*'TransMon EUR'!$N$23</f>
        <v>-10915</v>
      </c>
      <c r="O52" s="22">
        <f>(M52-M51)*'TransMon EUR'!$N$24</f>
        <v>10915</v>
      </c>
      <c r="P52" s="22">
        <f>(M52-M51)*'TransMon EUR'!$N$25</f>
        <v>-10915</v>
      </c>
    </row>
    <row r="53" spans="1:16" x14ac:dyDescent="0.25">
      <c r="A53" s="14">
        <v>42325</v>
      </c>
      <c r="B53" s="13" t="s">
        <v>248</v>
      </c>
      <c r="C53" s="13" t="s">
        <v>249</v>
      </c>
      <c r="D53" s="15">
        <v>25.43</v>
      </c>
      <c r="E53" s="15">
        <f>(D53-D52)*'TransMon EUR'!$N$5</f>
        <v>-431.99999999999079</v>
      </c>
      <c r="F53" s="15">
        <f>(D53-D52)*'TransMon EUR'!$N$6</f>
        <v>431.99999999999079</v>
      </c>
      <c r="G53" s="15">
        <f>(D53-D52)*'TransMon EUR'!$N$7</f>
        <v>-431.99999999999079</v>
      </c>
      <c r="J53" s="19">
        <v>42325</v>
      </c>
      <c r="K53" s="21" t="s">
        <v>254</v>
      </c>
      <c r="L53" s="22" t="s">
        <v>255</v>
      </c>
      <c r="M53" s="22">
        <v>9.4499999999999993</v>
      </c>
      <c r="N53" s="22">
        <f>(M53-M52)*'TransMon EUR'!$N$23</f>
        <v>9823.4999999999836</v>
      </c>
      <c r="O53" s="22">
        <f>(M53-M52)*'TransMon EUR'!$N$24</f>
        <v>-9823.4999999999836</v>
      </c>
      <c r="P53" s="22">
        <f>(M53-M52)*'TransMon EUR'!$N$25</f>
        <v>9823.4999999999836</v>
      </c>
    </row>
    <row r="54" spans="1:16" x14ac:dyDescent="0.25">
      <c r="A54" s="14">
        <v>42326</v>
      </c>
      <c r="B54" s="13" t="s">
        <v>248</v>
      </c>
      <c r="C54" s="13" t="s">
        <v>249</v>
      </c>
      <c r="D54" s="15">
        <v>25.06</v>
      </c>
      <c r="E54" s="15">
        <f>(D54-D53)*'TransMon EUR'!$N$5</f>
        <v>-2664.0000000000073</v>
      </c>
      <c r="F54" s="15">
        <f>(D54-D53)*'TransMon EUR'!$N$6</f>
        <v>2664.0000000000073</v>
      </c>
      <c r="G54" s="15">
        <f>(D54-D53)*'TransMon EUR'!$N$7</f>
        <v>-2664.0000000000073</v>
      </c>
      <c r="J54" s="19">
        <v>42326</v>
      </c>
      <c r="K54" s="21" t="s">
        <v>254</v>
      </c>
      <c r="L54" s="22" t="s">
        <v>255</v>
      </c>
      <c r="M54" s="22">
        <v>9.9499999999999993</v>
      </c>
      <c r="N54" s="22">
        <f>(M54-M53)*'TransMon EUR'!$N$23</f>
        <v>10915</v>
      </c>
      <c r="O54" s="22">
        <f>(M54-M53)*'TransMon EUR'!$N$24</f>
        <v>-10915</v>
      </c>
      <c r="P54" s="22">
        <f>(M54-M53)*'TransMon EUR'!$N$25</f>
        <v>10915</v>
      </c>
    </row>
    <row r="55" spans="1:16" x14ac:dyDescent="0.25">
      <c r="A55" s="14">
        <v>42327</v>
      </c>
      <c r="B55" s="13" t="s">
        <v>248</v>
      </c>
      <c r="C55" s="13" t="s">
        <v>249</v>
      </c>
      <c r="D55" s="15">
        <v>24.72</v>
      </c>
      <c r="E55" s="15">
        <f>(D55-D54)*'TransMon EUR'!$N$5</f>
        <v>-2447.9999999999991</v>
      </c>
      <c r="F55" s="15">
        <f>(D55-D54)*'TransMon EUR'!$N$6</f>
        <v>2447.9999999999991</v>
      </c>
      <c r="G55" s="15">
        <f>(D55-D54)*'TransMon EUR'!$N$7</f>
        <v>-2447.9999999999991</v>
      </c>
      <c r="J55" s="19">
        <v>42327</v>
      </c>
      <c r="K55" s="21" t="s">
        <v>254</v>
      </c>
      <c r="L55" s="22" t="s">
        <v>255</v>
      </c>
      <c r="M55" s="22">
        <v>10.15</v>
      </c>
      <c r="N55" s="22">
        <f>(M55-M54)*'TransMon EUR'!$N$23</f>
        <v>4366.0000000000236</v>
      </c>
      <c r="O55" s="22">
        <f>(M55-M54)*'TransMon EUR'!$N$24</f>
        <v>-4366.0000000000236</v>
      </c>
      <c r="P55" s="22">
        <f>(M55-M54)*'TransMon EUR'!$N$25</f>
        <v>4366.0000000000236</v>
      </c>
    </row>
    <row r="56" spans="1:16" x14ac:dyDescent="0.25">
      <c r="A56" s="14">
        <v>42328</v>
      </c>
      <c r="B56" s="13" t="s">
        <v>248</v>
      </c>
      <c r="C56" s="13" t="s">
        <v>249</v>
      </c>
      <c r="D56" s="15">
        <v>24.78</v>
      </c>
      <c r="E56" s="15">
        <f>(D56-D55)*'TransMon EUR'!$N$5</f>
        <v>432.00000000001637</v>
      </c>
      <c r="F56" s="15">
        <f>(D56-D55)*'TransMon EUR'!$N$6</f>
        <v>-432.00000000001637</v>
      </c>
      <c r="G56" s="15">
        <f>(D56-D55)*'TransMon EUR'!$N$7</f>
        <v>432.00000000001637</v>
      </c>
      <c r="J56" s="19">
        <v>42328</v>
      </c>
      <c r="K56" s="21" t="s">
        <v>254</v>
      </c>
      <c r="L56" s="22" t="s">
        <v>255</v>
      </c>
      <c r="M56" s="22">
        <v>10.4</v>
      </c>
      <c r="N56" s="22">
        <f>(M56-M55)*'TransMon EUR'!$N$23</f>
        <v>5457.5</v>
      </c>
      <c r="O56" s="22">
        <f>(M56-M55)*'TransMon EUR'!$N$24</f>
        <v>-5457.5</v>
      </c>
      <c r="P56" s="22">
        <f>(M56-M55)*'TransMon EUR'!$N$25</f>
        <v>5457.5</v>
      </c>
    </row>
    <row r="57" spans="1:16" x14ac:dyDescent="0.25">
      <c r="A57" s="14">
        <v>42331</v>
      </c>
      <c r="B57" s="13" t="s">
        <v>248</v>
      </c>
      <c r="C57" s="13" t="s">
        <v>249</v>
      </c>
      <c r="D57" s="15">
        <v>25.3</v>
      </c>
      <c r="E57" s="15">
        <f>(D57-D56)*'TransMon EUR'!$N$5</f>
        <v>3743.9999999999968</v>
      </c>
      <c r="F57" s="15">
        <f>(D57-D56)*'TransMon EUR'!$N$6</f>
        <v>-3743.9999999999968</v>
      </c>
      <c r="G57" s="15">
        <f>(D57-D56)*'TransMon EUR'!$N$7</f>
        <v>3743.9999999999968</v>
      </c>
      <c r="J57" s="19">
        <v>42331</v>
      </c>
      <c r="K57" s="21" t="s">
        <v>254</v>
      </c>
      <c r="L57" s="22" t="s">
        <v>255</v>
      </c>
      <c r="M57" s="22">
        <v>10.5</v>
      </c>
      <c r="N57" s="22">
        <f>(M57-M56)*'TransMon EUR'!$N$23</f>
        <v>2182.9999999999923</v>
      </c>
      <c r="O57" s="22">
        <f>(M57-M56)*'TransMon EUR'!$N$24</f>
        <v>-2182.9999999999923</v>
      </c>
      <c r="P57" s="22">
        <f>(M57-M56)*'TransMon EUR'!$N$25</f>
        <v>2182.9999999999923</v>
      </c>
    </row>
    <row r="58" spans="1:16" x14ac:dyDescent="0.25">
      <c r="A58" s="14">
        <v>42332</v>
      </c>
      <c r="B58" s="13" t="s">
        <v>248</v>
      </c>
      <c r="C58" s="13" t="s">
        <v>249</v>
      </c>
      <c r="D58" s="15">
        <v>25.28</v>
      </c>
      <c r="E58" s="15">
        <f>(D58-D57)*'TransMon EUR'!$N$5</f>
        <v>-143.99999999999693</v>
      </c>
      <c r="F58" s="15">
        <f>(D58-D57)*'TransMon EUR'!$N$6</f>
        <v>143.99999999999693</v>
      </c>
      <c r="G58" s="15">
        <f>(D58-D57)*'TransMon EUR'!$N$7</f>
        <v>-143.99999999999693</v>
      </c>
      <c r="J58" s="19">
        <v>42332</v>
      </c>
      <c r="K58" s="21" t="s">
        <v>254</v>
      </c>
      <c r="L58" s="22" t="s">
        <v>255</v>
      </c>
      <c r="M58" s="22">
        <v>10.8</v>
      </c>
      <c r="N58" s="22">
        <f>(M58-M57)*'TransMon EUR'!$N$23</f>
        <v>6549.0000000000155</v>
      </c>
      <c r="O58" s="22">
        <f>(M58-M57)*'TransMon EUR'!$N$24</f>
        <v>-6549.0000000000155</v>
      </c>
      <c r="P58" s="22">
        <f>(M58-M57)*'TransMon EUR'!$N$25</f>
        <v>6549.0000000000155</v>
      </c>
    </row>
    <row r="59" spans="1:16" x14ac:dyDescent="0.25">
      <c r="A59" s="14">
        <v>42333</v>
      </c>
      <c r="B59" s="13" t="s">
        <v>248</v>
      </c>
      <c r="C59" s="13" t="s">
        <v>249</v>
      </c>
      <c r="D59" s="15">
        <v>25.38</v>
      </c>
      <c r="E59" s="15">
        <f>(D59-D58)*'TransMon EUR'!$N$5</f>
        <v>719.99999999998465</v>
      </c>
      <c r="F59" s="15">
        <f>(D59-D58)*'TransMon EUR'!$N$6</f>
        <v>-719.99999999998465</v>
      </c>
      <c r="G59" s="15">
        <f>(D59-D58)*'TransMon EUR'!$N$7</f>
        <v>719.99999999998465</v>
      </c>
      <c r="J59" s="19">
        <v>42333</v>
      </c>
      <c r="K59" s="21" t="s">
        <v>254</v>
      </c>
      <c r="L59" s="22" t="s">
        <v>255</v>
      </c>
      <c r="M59" s="22">
        <v>11.25</v>
      </c>
      <c r="N59" s="22">
        <f>(M59-M58)*'TransMon EUR'!$N$23</f>
        <v>9823.4999999999836</v>
      </c>
      <c r="O59" s="22">
        <f>(M59-M58)*'TransMon EUR'!$N$24</f>
        <v>-9823.4999999999836</v>
      </c>
      <c r="P59" s="22">
        <f>(M59-M58)*'TransMon EUR'!$N$25</f>
        <v>9823.4999999999836</v>
      </c>
    </row>
    <row r="61" spans="1:16" x14ac:dyDescent="0.25">
      <c r="E61">
        <f>SUM(E2:E59)</f>
        <v>37223.999999999985</v>
      </c>
      <c r="F61" s="15">
        <f t="shared" ref="F61:G61" si="0">SUM(F2:F59)</f>
        <v>-30023.999999999993</v>
      </c>
      <c r="G61" s="15">
        <f t="shared" si="0"/>
        <v>8208.0000000000055</v>
      </c>
      <c r="N61">
        <f>SUM(N2:N59)</f>
        <v>359103.49999999988</v>
      </c>
      <c r="O61">
        <f>SUM(O10:O59)</f>
        <v>-337273.49999999988</v>
      </c>
      <c r="P61" s="22">
        <f>SUM(P10:P59)</f>
        <v>318281.39999999997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F19"/>
  <sheetViews>
    <sheetView topLeftCell="O1" zoomScale="85" zoomScaleNormal="85" workbookViewId="0">
      <selection activeCell="AE20" sqref="AE20"/>
    </sheetView>
  </sheetViews>
  <sheetFormatPr defaultRowHeight="15" x14ac:dyDescent="0.25"/>
  <cols>
    <col min="4" max="4" width="35" bestFit="1" customWidth="1"/>
    <col min="5" max="5" width="10.5703125" bestFit="1" customWidth="1"/>
    <col min="6" max="6" width="10.140625" bestFit="1" customWidth="1"/>
    <col min="7" max="7" width="11.28515625" bestFit="1" customWidth="1"/>
    <col min="8" max="8" width="17" bestFit="1" customWidth="1"/>
    <col min="9" max="10" width="10.140625" bestFit="1" customWidth="1"/>
    <col min="11" max="11" width="9.7109375" bestFit="1" customWidth="1"/>
    <col min="12" max="12" width="4.7109375" bestFit="1" customWidth="1"/>
    <col min="13" max="13" width="4.85546875" bestFit="1" customWidth="1"/>
    <col min="14" max="14" width="10" bestFit="1" customWidth="1"/>
    <col min="15" max="15" width="8" bestFit="1" customWidth="1"/>
    <col min="16" max="16" width="8.28515625" bestFit="1" customWidth="1"/>
    <col min="17" max="17" width="9" bestFit="1" customWidth="1"/>
    <col min="18" max="18" width="6.140625" bestFit="1" customWidth="1"/>
    <col min="19" max="19" width="8.5703125" bestFit="1" customWidth="1"/>
    <col min="20" max="20" width="9.7109375" bestFit="1" customWidth="1"/>
    <col min="21" max="21" width="10.7109375" bestFit="1" customWidth="1"/>
    <col min="22" max="22" width="12" bestFit="1" customWidth="1"/>
    <col min="23" max="23" width="11.85546875" bestFit="1" customWidth="1"/>
    <col min="24" max="24" width="12" bestFit="1" customWidth="1"/>
    <col min="25" max="25" width="12.7109375" bestFit="1" customWidth="1"/>
    <col min="26" max="26" width="15" bestFit="1" customWidth="1"/>
    <col min="27" max="27" width="17.5703125" bestFit="1" customWidth="1"/>
    <col min="28" max="28" width="16.28515625" customWidth="1"/>
    <col min="29" max="29" width="10" bestFit="1" customWidth="1"/>
    <col min="30" max="30" width="12.7109375" bestFit="1" customWidth="1"/>
    <col min="31" max="31" width="12.7109375" style="16" customWidth="1"/>
    <col min="32" max="32" width="12" bestFit="1" customWidth="1"/>
    <col min="33" max="33" width="10.85546875" bestFit="1" customWidth="1"/>
    <col min="34" max="34" width="12.7109375" bestFit="1" customWidth="1"/>
    <col min="35" max="35" width="12" bestFit="1" customWidth="1"/>
    <col min="36" max="36" width="6.42578125" bestFit="1" customWidth="1"/>
    <col min="37" max="37" width="6.140625" bestFit="1" customWidth="1"/>
    <col min="38" max="38" width="7.85546875" bestFit="1" customWidth="1"/>
    <col min="39" max="39" width="6.28515625" bestFit="1" customWidth="1"/>
    <col min="40" max="40" width="5.7109375" bestFit="1" customWidth="1"/>
    <col min="41" max="41" width="7.85546875" bestFit="1" customWidth="1"/>
    <col min="42" max="42" width="6" bestFit="1" customWidth="1"/>
    <col min="43" max="43" width="5.42578125" bestFit="1" customWidth="1"/>
    <col min="44" max="44" width="4.42578125" bestFit="1" customWidth="1"/>
    <col min="45" max="45" width="5.28515625" bestFit="1" customWidth="1"/>
    <col min="46" max="46" width="11.7109375" bestFit="1" customWidth="1"/>
    <col min="47" max="47" width="21.5703125" bestFit="1" customWidth="1"/>
    <col min="48" max="48" width="17.140625" customWidth="1"/>
    <col min="49" max="49" width="9" bestFit="1" customWidth="1"/>
    <col min="50" max="50" width="12" bestFit="1" customWidth="1"/>
    <col min="51" max="51" width="9.5703125" bestFit="1" customWidth="1"/>
    <col min="52" max="52" width="9.42578125" bestFit="1" customWidth="1"/>
    <col min="53" max="53" width="8.85546875" bestFit="1" customWidth="1"/>
    <col min="54" max="54" width="7.42578125" bestFit="1" customWidth="1"/>
    <col min="55" max="55" width="13.28515625" bestFit="1" customWidth="1"/>
    <col min="56" max="56" width="9.85546875" bestFit="1" customWidth="1"/>
    <col min="57" max="57" width="16.140625" bestFit="1" customWidth="1"/>
  </cols>
  <sheetData>
    <row r="4" spans="3:58" x14ac:dyDescent="0.25">
      <c r="C4" s="18" t="s">
        <v>137</v>
      </c>
      <c r="D4" s="18" t="s">
        <v>4</v>
      </c>
      <c r="E4" s="18" t="s">
        <v>187</v>
      </c>
      <c r="F4" s="18" t="s">
        <v>188</v>
      </c>
      <c r="G4" s="18" t="s">
        <v>3</v>
      </c>
      <c r="H4" s="18" t="s">
        <v>189</v>
      </c>
      <c r="I4" s="18" t="s">
        <v>33</v>
      </c>
      <c r="J4" s="18" t="s">
        <v>34</v>
      </c>
      <c r="K4" s="18" t="s">
        <v>35</v>
      </c>
      <c r="L4" s="18" t="s">
        <v>190</v>
      </c>
      <c r="M4" s="18" t="s">
        <v>191</v>
      </c>
      <c r="N4" s="18" t="s">
        <v>192</v>
      </c>
      <c r="O4" s="18" t="s">
        <v>193</v>
      </c>
      <c r="P4" s="18" t="s">
        <v>194</v>
      </c>
      <c r="Q4" s="18" t="s">
        <v>195</v>
      </c>
      <c r="R4" s="18" t="s">
        <v>196</v>
      </c>
      <c r="S4" s="18" t="s">
        <v>197</v>
      </c>
      <c r="T4" s="18" t="s">
        <v>198</v>
      </c>
      <c r="U4" s="18" t="s">
        <v>199</v>
      </c>
      <c r="V4" s="18" t="s">
        <v>15</v>
      </c>
      <c r="W4" s="18" t="s">
        <v>200</v>
      </c>
      <c r="X4" s="18" t="s">
        <v>201</v>
      </c>
      <c r="Y4" s="18" t="s">
        <v>17</v>
      </c>
      <c r="Z4" s="18" t="s">
        <v>202</v>
      </c>
      <c r="AA4" s="18" t="s">
        <v>203</v>
      </c>
      <c r="AB4" s="18" t="s">
        <v>245</v>
      </c>
      <c r="AC4" s="18" t="s">
        <v>204</v>
      </c>
      <c r="AD4" s="18" t="s">
        <v>205</v>
      </c>
      <c r="AE4" s="18" t="s">
        <v>253</v>
      </c>
      <c r="AF4" s="18" t="s">
        <v>18</v>
      </c>
      <c r="AG4" s="18" t="s">
        <v>206</v>
      </c>
      <c r="AH4" s="18" t="s">
        <v>207</v>
      </c>
      <c r="AI4" s="18" t="s">
        <v>208</v>
      </c>
      <c r="AJ4" s="18" t="s">
        <v>209</v>
      </c>
      <c r="AK4" s="18" t="s">
        <v>39</v>
      </c>
      <c r="AL4" s="18" t="s">
        <v>38</v>
      </c>
      <c r="AM4" s="18" t="s">
        <v>210</v>
      </c>
      <c r="AN4" s="18" t="s">
        <v>211</v>
      </c>
      <c r="AO4" s="18" t="s">
        <v>212</v>
      </c>
      <c r="AP4" s="18" t="s">
        <v>213</v>
      </c>
      <c r="AQ4" s="18" t="s">
        <v>214</v>
      </c>
      <c r="AR4" s="18" t="s">
        <v>215</v>
      </c>
      <c r="AS4" s="18" t="s">
        <v>216</v>
      </c>
      <c r="AT4" s="18" t="s">
        <v>217</v>
      </c>
      <c r="AU4" s="18" t="s">
        <v>218</v>
      </c>
      <c r="AV4" s="18" t="s">
        <v>219</v>
      </c>
      <c r="AW4" s="18" t="s">
        <v>220</v>
      </c>
      <c r="AX4" s="18" t="s">
        <v>221</v>
      </c>
      <c r="AY4" s="18" t="s">
        <v>222</v>
      </c>
      <c r="AZ4" s="18" t="s">
        <v>223</v>
      </c>
      <c r="BA4" s="18" t="s">
        <v>224</v>
      </c>
      <c r="BB4" s="18" t="s">
        <v>107</v>
      </c>
      <c r="BC4" s="18" t="s">
        <v>225</v>
      </c>
      <c r="BD4" s="18" t="s">
        <v>226</v>
      </c>
      <c r="BE4" s="18" t="s">
        <v>227</v>
      </c>
      <c r="BF4" s="18" t="s">
        <v>228</v>
      </c>
    </row>
    <row r="5" spans="3:58" x14ac:dyDescent="0.25">
      <c r="C5" s="17" t="s">
        <v>137</v>
      </c>
      <c r="D5" s="17" t="s">
        <v>229</v>
      </c>
      <c r="E5" s="17" t="s">
        <v>137</v>
      </c>
      <c r="F5" s="16"/>
      <c r="G5" s="17" t="s">
        <v>137</v>
      </c>
      <c r="H5" s="17" t="s">
        <v>137</v>
      </c>
      <c r="I5" s="19"/>
      <c r="J5" s="19"/>
      <c r="K5" s="16"/>
      <c r="L5" s="16"/>
      <c r="M5" s="17" t="s">
        <v>137</v>
      </c>
      <c r="N5" s="17" t="s">
        <v>137</v>
      </c>
      <c r="O5" s="16"/>
      <c r="P5" s="16"/>
      <c r="Q5" s="16"/>
      <c r="R5" s="16"/>
      <c r="S5" s="16"/>
      <c r="T5" s="17" t="s">
        <v>137</v>
      </c>
      <c r="U5" s="16">
        <v>-3294890.7</v>
      </c>
      <c r="V5" s="16"/>
      <c r="W5" s="17" t="s">
        <v>137</v>
      </c>
      <c r="X5" s="16">
        <v>3785404.26</v>
      </c>
      <c r="Y5" s="16">
        <v>-7332.44</v>
      </c>
      <c r="Z5" s="16">
        <v>58350</v>
      </c>
      <c r="AA5" s="16">
        <v>358530</v>
      </c>
      <c r="AB5" s="5"/>
      <c r="AC5" s="16">
        <v>416880</v>
      </c>
      <c r="AD5" s="16">
        <v>1946630</v>
      </c>
      <c r="AE5" s="5"/>
      <c r="AF5" s="16">
        <v>-7332.44</v>
      </c>
      <c r="AG5" s="16">
        <v>1939297.56</v>
      </c>
      <c r="AH5" s="16">
        <v>1946630</v>
      </c>
      <c r="AI5" s="16">
        <v>-7332.44</v>
      </c>
      <c r="AJ5" s="16">
        <v>1939297.56</v>
      </c>
      <c r="AK5" s="19"/>
      <c r="AL5" s="16"/>
      <c r="AM5" s="16"/>
      <c r="AN5" s="16"/>
      <c r="AO5" s="16"/>
      <c r="AP5" s="16"/>
      <c r="AQ5" s="16"/>
      <c r="AR5" s="16"/>
      <c r="AS5" s="16"/>
      <c r="AT5" s="17" t="s">
        <v>137</v>
      </c>
      <c r="AU5" s="17" t="s">
        <v>137</v>
      </c>
      <c r="AV5" s="17" t="s">
        <v>137</v>
      </c>
      <c r="AW5" s="17" t="s">
        <v>137</v>
      </c>
      <c r="AX5" s="17" t="s">
        <v>137</v>
      </c>
      <c r="AY5" s="16">
        <v>2.2738</v>
      </c>
      <c r="AZ5" s="16">
        <v>239020</v>
      </c>
      <c r="BA5" s="16">
        <v>0</v>
      </c>
      <c r="BB5" s="17" t="s">
        <v>137</v>
      </c>
      <c r="BC5" s="17" t="s">
        <v>137</v>
      </c>
      <c r="BD5" s="17" t="s">
        <v>137</v>
      </c>
      <c r="BE5" s="16"/>
      <c r="BF5" s="17" t="s">
        <v>137</v>
      </c>
    </row>
    <row r="6" spans="3:58" x14ac:dyDescent="0.25">
      <c r="C6" s="17" t="s">
        <v>137</v>
      </c>
      <c r="D6" s="17" t="s">
        <v>230</v>
      </c>
      <c r="E6" s="17" t="s">
        <v>137</v>
      </c>
      <c r="F6" s="16"/>
      <c r="G6" s="17" t="s">
        <v>137</v>
      </c>
      <c r="H6" s="17" t="s">
        <v>137</v>
      </c>
      <c r="I6" s="19"/>
      <c r="J6" s="19"/>
      <c r="K6" s="16"/>
      <c r="L6" s="16"/>
      <c r="M6" s="17" t="s">
        <v>137</v>
      </c>
      <c r="N6" s="17" t="s">
        <v>137</v>
      </c>
      <c r="O6" s="16"/>
      <c r="P6" s="16"/>
      <c r="Q6" s="16"/>
      <c r="R6" s="16"/>
      <c r="S6" s="16"/>
      <c r="T6" s="17" t="s">
        <v>137</v>
      </c>
      <c r="U6" s="16">
        <v>-3294890.7</v>
      </c>
      <c r="V6" s="16"/>
      <c r="W6" s="17" t="s">
        <v>137</v>
      </c>
      <c r="X6" s="16">
        <v>3785404.26</v>
      </c>
      <c r="Y6" s="16">
        <v>-7332.44</v>
      </c>
      <c r="Z6" s="16">
        <v>58350</v>
      </c>
      <c r="AA6" s="16">
        <v>358530</v>
      </c>
      <c r="AB6" s="5"/>
      <c r="AC6" s="16">
        <v>416880</v>
      </c>
      <c r="AD6" s="16">
        <v>1946630</v>
      </c>
      <c r="AE6" s="5"/>
      <c r="AF6" s="16">
        <v>-7332.44</v>
      </c>
      <c r="AG6" s="16">
        <v>1939297.56</v>
      </c>
      <c r="AH6" s="16">
        <v>1946630</v>
      </c>
      <c r="AI6" s="16">
        <v>-7332.44</v>
      </c>
      <c r="AJ6" s="16">
        <v>1939297.56</v>
      </c>
      <c r="AK6" s="19"/>
      <c r="AL6" s="16"/>
      <c r="AM6" s="16"/>
      <c r="AN6" s="16"/>
      <c r="AO6" s="16"/>
      <c r="AP6" s="16"/>
      <c r="AQ6" s="16"/>
      <c r="AR6" s="16"/>
      <c r="AS6" s="16"/>
      <c r="AT6" s="17" t="s">
        <v>137</v>
      </c>
      <c r="AU6" s="17" t="s">
        <v>137</v>
      </c>
      <c r="AV6" s="17" t="s">
        <v>137</v>
      </c>
      <c r="AW6" s="17" t="s">
        <v>137</v>
      </c>
      <c r="AX6" s="17" t="s">
        <v>137</v>
      </c>
      <c r="AY6" s="16">
        <v>2.2738</v>
      </c>
      <c r="AZ6" s="16">
        <v>239020</v>
      </c>
      <c r="BA6" s="16">
        <v>0</v>
      </c>
      <c r="BB6" s="17" t="s">
        <v>137</v>
      </c>
      <c r="BC6" s="17" t="s">
        <v>137</v>
      </c>
      <c r="BD6" s="17" t="s">
        <v>137</v>
      </c>
      <c r="BE6" s="16"/>
      <c r="BF6" s="17" t="s">
        <v>137</v>
      </c>
    </row>
    <row r="7" spans="3:58" x14ac:dyDescent="0.25">
      <c r="C7" s="17" t="s">
        <v>137</v>
      </c>
      <c r="D7" s="17" t="s">
        <v>231</v>
      </c>
      <c r="E7" s="17" t="s">
        <v>137</v>
      </c>
      <c r="F7" s="16"/>
      <c r="G7" s="17" t="s">
        <v>137</v>
      </c>
      <c r="H7" s="17" t="s">
        <v>137</v>
      </c>
      <c r="I7" s="19"/>
      <c r="J7" s="19"/>
      <c r="K7" s="16"/>
      <c r="L7" s="16"/>
      <c r="M7" s="17" t="s">
        <v>137</v>
      </c>
      <c r="N7" s="17" t="s">
        <v>137</v>
      </c>
      <c r="O7" s="16"/>
      <c r="P7" s="16"/>
      <c r="Q7" s="16"/>
      <c r="R7" s="16"/>
      <c r="S7" s="16"/>
      <c r="T7" s="17" t="s">
        <v>137</v>
      </c>
      <c r="U7" s="16">
        <v>-3294890.7</v>
      </c>
      <c r="V7" s="16"/>
      <c r="W7" s="17" t="s">
        <v>137</v>
      </c>
      <c r="X7" s="16">
        <v>3785404.26</v>
      </c>
      <c r="Y7" s="16">
        <v>-7332.44</v>
      </c>
      <c r="Z7" s="16">
        <v>58350</v>
      </c>
      <c r="AA7" s="16">
        <v>358530</v>
      </c>
      <c r="AB7" s="5"/>
      <c r="AC7" s="16">
        <v>416880</v>
      </c>
      <c r="AD7" s="16">
        <v>1946630</v>
      </c>
      <c r="AE7" s="5"/>
      <c r="AF7" s="16">
        <v>-7332.44</v>
      </c>
      <c r="AG7" s="16">
        <v>1939297.56</v>
      </c>
      <c r="AH7" s="16">
        <v>1946630</v>
      </c>
      <c r="AI7" s="16">
        <v>-7332.44</v>
      </c>
      <c r="AJ7" s="16">
        <v>1939297.56</v>
      </c>
      <c r="AK7" s="19"/>
      <c r="AL7" s="16"/>
      <c r="AM7" s="16"/>
      <c r="AN7" s="16"/>
      <c r="AO7" s="16"/>
      <c r="AP7" s="16"/>
      <c r="AQ7" s="16"/>
      <c r="AR7" s="16"/>
      <c r="AS7" s="16"/>
      <c r="AT7" s="17" t="s">
        <v>137</v>
      </c>
      <c r="AU7" s="17" t="s">
        <v>137</v>
      </c>
      <c r="AV7" s="17" t="s">
        <v>137</v>
      </c>
      <c r="AW7" s="17" t="s">
        <v>137</v>
      </c>
      <c r="AX7" s="17" t="s">
        <v>137</v>
      </c>
      <c r="AY7" s="16">
        <v>2.2738</v>
      </c>
      <c r="AZ7" s="16">
        <v>239020</v>
      </c>
      <c r="BA7" s="16">
        <v>0</v>
      </c>
      <c r="BB7" s="17" t="s">
        <v>137</v>
      </c>
      <c r="BC7" s="17" t="s">
        <v>137</v>
      </c>
      <c r="BD7" s="17" t="s">
        <v>137</v>
      </c>
      <c r="BE7" s="16"/>
      <c r="BF7" s="17" t="s">
        <v>137</v>
      </c>
    </row>
    <row r="8" spans="3:58" x14ac:dyDescent="0.25">
      <c r="C8" s="17" t="s">
        <v>137</v>
      </c>
      <c r="D8" s="17" t="s">
        <v>232</v>
      </c>
      <c r="E8" s="17" t="s">
        <v>133</v>
      </c>
      <c r="F8" s="16">
        <v>114</v>
      </c>
      <c r="G8" s="17" t="s">
        <v>122</v>
      </c>
      <c r="H8" s="17" t="s">
        <v>233</v>
      </c>
      <c r="I8" s="19">
        <v>42278</v>
      </c>
      <c r="J8" s="19">
        <v>42369</v>
      </c>
      <c r="K8" s="16" t="s">
        <v>138</v>
      </c>
      <c r="L8" s="16">
        <v>10</v>
      </c>
      <c r="M8" s="17" t="s">
        <v>129</v>
      </c>
      <c r="N8" s="17" t="s">
        <v>126</v>
      </c>
      <c r="O8" s="16"/>
      <c r="P8" s="16"/>
      <c r="Q8" s="16">
        <v>13450</v>
      </c>
      <c r="R8" s="16">
        <v>864</v>
      </c>
      <c r="S8" s="16">
        <v>24.24</v>
      </c>
      <c r="T8" s="17" t="s">
        <v>130</v>
      </c>
      <c r="U8" s="16">
        <v>-209433.60000000001</v>
      </c>
      <c r="V8" s="16">
        <v>23.176567840515801</v>
      </c>
      <c r="W8" s="17" t="s">
        <v>131</v>
      </c>
      <c r="X8" s="16">
        <v>200245.54614205699</v>
      </c>
      <c r="Y8" s="16">
        <v>14917.546142056601</v>
      </c>
      <c r="Z8" s="16">
        <v>13450</v>
      </c>
      <c r="AA8" s="16">
        <v>8640</v>
      </c>
      <c r="AB8" s="5">
        <f>('TransMon EUR'!P9-'TransMon EUR'!P8)*'TransMon EUR'!N8</f>
        <v>22090</v>
      </c>
      <c r="AC8" s="16">
        <v>22090</v>
      </c>
      <c r="AD8" s="16">
        <v>-11396.7</v>
      </c>
      <c r="AE8" s="5"/>
      <c r="AF8" s="16">
        <v>14917.546142056601</v>
      </c>
      <c r="AG8" s="16">
        <v>3520.84614205654</v>
      </c>
      <c r="AH8" s="16">
        <v>-11396.7</v>
      </c>
      <c r="AI8" s="16">
        <v>14917.546142056601</v>
      </c>
      <c r="AJ8" s="16">
        <v>3520.84614205654</v>
      </c>
      <c r="AK8" s="19"/>
      <c r="AL8" s="16"/>
      <c r="AM8" s="16"/>
      <c r="AN8" s="16"/>
      <c r="AO8" s="16"/>
      <c r="AP8" s="16"/>
      <c r="AQ8" s="16"/>
      <c r="AR8" s="16"/>
      <c r="AS8" s="16"/>
      <c r="AT8" s="17" t="s">
        <v>134</v>
      </c>
      <c r="AU8" s="17" t="s">
        <v>135</v>
      </c>
      <c r="AV8" s="17" t="s">
        <v>136</v>
      </c>
      <c r="AW8" s="17" t="s">
        <v>142</v>
      </c>
      <c r="AX8" s="17" t="s">
        <v>127</v>
      </c>
      <c r="AY8" s="16">
        <v>0.98630136986301398</v>
      </c>
      <c r="AZ8" s="16">
        <v>8640</v>
      </c>
      <c r="BA8" s="16">
        <v>0</v>
      </c>
      <c r="BB8" s="17" t="s">
        <v>137</v>
      </c>
      <c r="BC8" s="17" t="s">
        <v>234</v>
      </c>
      <c r="BD8" s="17" t="s">
        <v>235</v>
      </c>
      <c r="BE8" s="16">
        <v>10</v>
      </c>
      <c r="BF8" s="17" t="s">
        <v>145</v>
      </c>
    </row>
    <row r="9" spans="3:58" x14ac:dyDescent="0.25">
      <c r="C9" s="17" t="s">
        <v>137</v>
      </c>
      <c r="D9" s="17" t="s">
        <v>232</v>
      </c>
      <c r="E9" s="17" t="s">
        <v>133</v>
      </c>
      <c r="F9" s="16">
        <v>114</v>
      </c>
      <c r="G9" s="17" t="s">
        <v>122</v>
      </c>
      <c r="H9" s="17" t="s">
        <v>233</v>
      </c>
      <c r="I9" s="19">
        <v>42278</v>
      </c>
      <c r="J9" s="19">
        <v>42369</v>
      </c>
      <c r="K9" s="16" t="s">
        <v>138</v>
      </c>
      <c r="L9" s="16">
        <v>10</v>
      </c>
      <c r="M9" s="17" t="s">
        <v>129</v>
      </c>
      <c r="N9" s="17" t="s">
        <v>126</v>
      </c>
      <c r="O9" s="16"/>
      <c r="P9" s="16"/>
      <c r="Q9" s="16">
        <v>13450</v>
      </c>
      <c r="R9" s="16">
        <v>864</v>
      </c>
      <c r="S9" s="16">
        <v>3.33</v>
      </c>
      <c r="T9" s="17" t="s">
        <v>130</v>
      </c>
      <c r="U9" s="16">
        <v>-28771.200000000001</v>
      </c>
      <c r="V9" s="16">
        <v>7.9747695665020801</v>
      </c>
      <c r="W9" s="17" t="s">
        <v>131</v>
      </c>
      <c r="X9" s="16">
        <v>68902.009054577997</v>
      </c>
      <c r="Y9" s="16">
        <v>-22249.990945422</v>
      </c>
      <c r="Z9" s="16">
        <v>13450</v>
      </c>
      <c r="AA9" s="16">
        <v>8640</v>
      </c>
      <c r="AB9" s="5">
        <f>('TransMon EUR'!P21-'TransMon EUR'!P20)*'TransMon EUR'!N20</f>
        <v>22090</v>
      </c>
      <c r="AC9" s="16">
        <v>22090</v>
      </c>
      <c r="AD9" s="16">
        <v>315661.7</v>
      </c>
      <c r="AE9" s="5"/>
      <c r="AF9" s="16">
        <v>-22249.990945422</v>
      </c>
      <c r="AG9" s="16">
        <v>293411.70905457798</v>
      </c>
      <c r="AH9" s="16">
        <v>315661.7</v>
      </c>
      <c r="AI9" s="16">
        <v>-22249.990945422</v>
      </c>
      <c r="AJ9" s="16">
        <v>293411.70905457798</v>
      </c>
      <c r="AK9" s="19"/>
      <c r="AL9" s="16"/>
      <c r="AM9" s="16"/>
      <c r="AN9" s="16"/>
      <c r="AO9" s="16"/>
      <c r="AP9" s="16"/>
      <c r="AQ9" s="16"/>
      <c r="AR9" s="16"/>
      <c r="AS9" s="16"/>
      <c r="AT9" s="17" t="s">
        <v>134</v>
      </c>
      <c r="AU9" s="17" t="s">
        <v>135</v>
      </c>
      <c r="AV9" s="17" t="s">
        <v>163</v>
      </c>
      <c r="AW9" s="17" t="s">
        <v>142</v>
      </c>
      <c r="AX9" s="17" t="s">
        <v>127</v>
      </c>
      <c r="AY9" s="16">
        <v>0.98630136986301398</v>
      </c>
      <c r="AZ9" s="16">
        <v>8640</v>
      </c>
      <c r="BA9" s="16">
        <v>0</v>
      </c>
      <c r="BB9" s="17" t="s">
        <v>137</v>
      </c>
      <c r="BC9" s="17" t="s">
        <v>234</v>
      </c>
      <c r="BD9" s="17" t="s">
        <v>235</v>
      </c>
      <c r="BE9" s="16">
        <v>10</v>
      </c>
      <c r="BF9" s="17" t="s">
        <v>145</v>
      </c>
    </row>
    <row r="10" spans="3:58" x14ac:dyDescent="0.25">
      <c r="C10" s="17" t="s">
        <v>137</v>
      </c>
      <c r="D10" s="17" t="s">
        <v>232</v>
      </c>
      <c r="E10" s="17" t="s">
        <v>133</v>
      </c>
      <c r="F10" s="16">
        <v>114</v>
      </c>
      <c r="G10" s="17" t="s">
        <v>122</v>
      </c>
      <c r="H10" s="17" t="s">
        <v>233</v>
      </c>
      <c r="I10" s="19">
        <v>42278</v>
      </c>
      <c r="J10" s="19">
        <v>42369</v>
      </c>
      <c r="K10" s="16" t="s">
        <v>138</v>
      </c>
      <c r="L10" s="16">
        <v>0</v>
      </c>
      <c r="M10" s="17" t="s">
        <v>129</v>
      </c>
      <c r="N10" s="17" t="s">
        <v>126</v>
      </c>
      <c r="O10" s="16"/>
      <c r="P10" s="16"/>
      <c r="Q10" s="16">
        <v>0</v>
      </c>
      <c r="R10" s="16">
        <v>864</v>
      </c>
      <c r="S10" s="16">
        <v>0</v>
      </c>
      <c r="T10" s="17" t="s">
        <v>130</v>
      </c>
      <c r="U10" s="16">
        <v>0</v>
      </c>
      <c r="V10" s="16">
        <v>1.3583174187981499</v>
      </c>
      <c r="W10" s="17" t="s">
        <v>131</v>
      </c>
      <c r="X10" s="16">
        <v>0</v>
      </c>
      <c r="Y10" s="16">
        <v>0</v>
      </c>
      <c r="Z10" s="16">
        <v>13450</v>
      </c>
      <c r="AA10" s="16">
        <v>8640</v>
      </c>
      <c r="AB10" s="5">
        <f>('TransMon EUR'!P32-'TransMon EUR'!P31)*'TransMon EUR'!N31</f>
        <v>22090</v>
      </c>
      <c r="AC10" s="16">
        <v>22090</v>
      </c>
      <c r="AD10" s="16">
        <v>22090</v>
      </c>
      <c r="AE10" s="5"/>
      <c r="AF10" s="16">
        <v>0</v>
      </c>
      <c r="AG10" s="16">
        <v>22090</v>
      </c>
      <c r="AH10" s="16">
        <v>22090</v>
      </c>
      <c r="AI10" s="16">
        <v>0</v>
      </c>
      <c r="AJ10" s="16">
        <v>22090</v>
      </c>
      <c r="AK10" s="19"/>
      <c r="AL10" s="16"/>
      <c r="AM10" s="16"/>
      <c r="AN10" s="16"/>
      <c r="AO10" s="16"/>
      <c r="AP10" s="16"/>
      <c r="AQ10" s="16"/>
      <c r="AR10" s="16"/>
      <c r="AS10" s="16"/>
      <c r="AT10" s="17" t="s">
        <v>134</v>
      </c>
      <c r="AU10" s="17" t="s">
        <v>135</v>
      </c>
      <c r="AV10" s="17" t="s">
        <v>176</v>
      </c>
      <c r="AW10" s="17" t="s">
        <v>142</v>
      </c>
      <c r="AX10" s="17" t="s">
        <v>127</v>
      </c>
      <c r="AY10" s="16">
        <v>0</v>
      </c>
      <c r="AZ10" s="16">
        <v>0</v>
      </c>
      <c r="BA10" s="16">
        <v>0</v>
      </c>
      <c r="BB10" s="17" t="s">
        <v>137</v>
      </c>
      <c r="BC10" s="17" t="s">
        <v>234</v>
      </c>
      <c r="BD10" s="17" t="s">
        <v>235</v>
      </c>
      <c r="BE10" s="16">
        <v>0</v>
      </c>
      <c r="BF10" s="17" t="s">
        <v>145</v>
      </c>
    </row>
    <row r="11" spans="3:58" x14ac:dyDescent="0.25">
      <c r="C11" s="17" t="s">
        <v>137</v>
      </c>
      <c r="D11" s="17" t="s">
        <v>232</v>
      </c>
      <c r="E11" s="17" t="s">
        <v>133</v>
      </c>
      <c r="F11" s="16">
        <v>113</v>
      </c>
      <c r="G11" s="17" t="s">
        <v>122</v>
      </c>
      <c r="H11" s="17" t="s">
        <v>236</v>
      </c>
      <c r="I11" s="19">
        <v>42309</v>
      </c>
      <c r="J11" s="19">
        <v>42338</v>
      </c>
      <c r="K11" s="16" t="s">
        <v>138</v>
      </c>
      <c r="L11" s="16">
        <v>10</v>
      </c>
      <c r="M11" s="17" t="s">
        <v>129</v>
      </c>
      <c r="N11" s="17" t="s">
        <v>126</v>
      </c>
      <c r="O11" s="16"/>
      <c r="P11" s="16"/>
      <c r="Q11" s="16">
        <v>6000</v>
      </c>
      <c r="R11" s="16">
        <v>120</v>
      </c>
      <c r="S11" s="16">
        <v>24.24</v>
      </c>
      <c r="T11" s="17" t="s">
        <v>130</v>
      </c>
      <c r="U11" s="16">
        <v>-29088</v>
      </c>
      <c r="V11" s="16">
        <v>25.38</v>
      </c>
      <c r="W11" s="17" t="s">
        <v>131</v>
      </c>
      <c r="X11" s="16">
        <v>30456</v>
      </c>
      <c r="Y11" s="16">
        <v>0</v>
      </c>
      <c r="Z11" s="16">
        <v>6000</v>
      </c>
      <c r="AA11" s="16">
        <v>1200</v>
      </c>
      <c r="AB11" s="5">
        <f>('TransMon EUR'!P6-'TransMon EUR'!P5)*'TransMon EUR'!N5</f>
        <v>7200</v>
      </c>
      <c r="AC11" s="16">
        <v>7200</v>
      </c>
      <c r="AD11" s="16">
        <v>15408</v>
      </c>
      <c r="AE11" s="5">
        <f>SUM('Hist Prices'!E61:G61)</f>
        <v>15407.999999999998</v>
      </c>
      <c r="AF11" s="16">
        <v>0</v>
      </c>
      <c r="AG11" s="16">
        <v>15408</v>
      </c>
      <c r="AH11" s="16">
        <v>15408</v>
      </c>
      <c r="AI11" s="16">
        <v>0</v>
      </c>
      <c r="AJ11" s="16">
        <v>15408</v>
      </c>
      <c r="AK11" s="19"/>
      <c r="AL11" s="16"/>
      <c r="AM11" s="16"/>
      <c r="AN11" s="16"/>
      <c r="AO11" s="16"/>
      <c r="AP11" s="16"/>
      <c r="AQ11" s="16"/>
      <c r="AR11" s="16"/>
      <c r="AS11" s="16"/>
      <c r="AT11" s="17" t="s">
        <v>134</v>
      </c>
      <c r="AU11" s="17" t="s">
        <v>135</v>
      </c>
      <c r="AV11" s="17" t="s">
        <v>136</v>
      </c>
      <c r="AW11" s="17" t="s">
        <v>142</v>
      </c>
      <c r="AX11" s="17" t="s">
        <v>127</v>
      </c>
      <c r="AY11" s="16">
        <v>0.13698630136986301</v>
      </c>
      <c r="AZ11" s="16">
        <v>1200</v>
      </c>
      <c r="BA11" s="16">
        <v>0</v>
      </c>
      <c r="BB11" s="17" t="s">
        <v>137</v>
      </c>
      <c r="BC11" s="17" t="s">
        <v>237</v>
      </c>
      <c r="BD11" s="17" t="s">
        <v>238</v>
      </c>
      <c r="BE11" s="16">
        <v>10</v>
      </c>
      <c r="BF11" s="17" t="s">
        <v>145</v>
      </c>
    </row>
    <row r="12" spans="3:58" x14ac:dyDescent="0.25">
      <c r="C12" s="17" t="s">
        <v>137</v>
      </c>
      <c r="D12" s="17" t="s">
        <v>232</v>
      </c>
      <c r="E12" s="17" t="s">
        <v>133</v>
      </c>
      <c r="F12" s="16">
        <v>113</v>
      </c>
      <c r="G12" s="17" t="s">
        <v>122</v>
      </c>
      <c r="H12" s="17" t="s">
        <v>236</v>
      </c>
      <c r="I12" s="19">
        <v>42309</v>
      </c>
      <c r="J12" s="19">
        <v>42338</v>
      </c>
      <c r="K12" s="16" t="s">
        <v>138</v>
      </c>
      <c r="L12" s="16">
        <v>10</v>
      </c>
      <c r="M12" s="17" t="s">
        <v>129</v>
      </c>
      <c r="N12" s="17" t="s">
        <v>126</v>
      </c>
      <c r="O12" s="16"/>
      <c r="P12" s="16"/>
      <c r="Q12" s="16">
        <v>6000</v>
      </c>
      <c r="R12" s="16">
        <v>120</v>
      </c>
      <c r="S12" s="16">
        <v>3.33</v>
      </c>
      <c r="T12" s="17" t="s">
        <v>130</v>
      </c>
      <c r="U12" s="16">
        <v>-3996</v>
      </c>
      <c r="V12" s="16">
        <v>7.48</v>
      </c>
      <c r="W12" s="17" t="s">
        <v>131</v>
      </c>
      <c r="X12" s="16">
        <v>8976</v>
      </c>
      <c r="Y12" s="16">
        <v>0</v>
      </c>
      <c r="Z12" s="16">
        <v>6000</v>
      </c>
      <c r="AA12" s="16">
        <v>1200</v>
      </c>
      <c r="AB12" s="5"/>
      <c r="AC12" s="16">
        <v>7200</v>
      </c>
      <c r="AD12" s="16">
        <v>85032</v>
      </c>
      <c r="AE12" s="5"/>
      <c r="AF12" s="16">
        <v>0</v>
      </c>
      <c r="AG12" s="16">
        <v>85032</v>
      </c>
      <c r="AH12" s="16">
        <v>85032</v>
      </c>
      <c r="AI12" s="16">
        <v>0</v>
      </c>
      <c r="AJ12" s="16">
        <v>85032</v>
      </c>
      <c r="AK12" s="19"/>
      <c r="AL12" s="16"/>
      <c r="AM12" s="16"/>
      <c r="AN12" s="16"/>
      <c r="AO12" s="16"/>
      <c r="AP12" s="16"/>
      <c r="AQ12" s="16"/>
      <c r="AR12" s="16"/>
      <c r="AS12" s="16"/>
      <c r="AT12" s="17" t="s">
        <v>134</v>
      </c>
      <c r="AU12" s="17" t="s">
        <v>135</v>
      </c>
      <c r="AV12" s="17" t="s">
        <v>163</v>
      </c>
      <c r="AW12" s="17" t="s">
        <v>142</v>
      </c>
      <c r="AX12" s="17" t="s">
        <v>127</v>
      </c>
      <c r="AY12" s="16">
        <v>0.13698630136986301</v>
      </c>
      <c r="AZ12" s="16">
        <v>1200</v>
      </c>
      <c r="BA12" s="16">
        <v>0</v>
      </c>
      <c r="BB12" s="17" t="s">
        <v>137</v>
      </c>
      <c r="BC12" s="17" t="s">
        <v>237</v>
      </c>
      <c r="BD12" s="17" t="s">
        <v>238</v>
      </c>
      <c r="BE12" s="16">
        <v>10</v>
      </c>
      <c r="BF12" s="17" t="s">
        <v>145</v>
      </c>
    </row>
    <row r="13" spans="3:58" x14ac:dyDescent="0.25">
      <c r="C13" s="17" t="s">
        <v>137</v>
      </c>
      <c r="D13" s="17" t="s">
        <v>232</v>
      </c>
      <c r="E13" s="17" t="s">
        <v>133</v>
      </c>
      <c r="F13" s="16">
        <v>113</v>
      </c>
      <c r="G13" s="17" t="s">
        <v>122</v>
      </c>
      <c r="H13" s="17" t="s">
        <v>236</v>
      </c>
      <c r="I13" s="19">
        <v>42309</v>
      </c>
      <c r="J13" s="19">
        <v>42338</v>
      </c>
      <c r="K13" s="16" t="s">
        <v>138</v>
      </c>
      <c r="L13" s="16">
        <v>0</v>
      </c>
      <c r="M13" s="17" t="s">
        <v>129</v>
      </c>
      <c r="N13" s="17" t="s">
        <v>126</v>
      </c>
      <c r="O13" s="16"/>
      <c r="P13" s="16"/>
      <c r="Q13" s="16">
        <v>0</v>
      </c>
      <c r="R13" s="16">
        <v>120</v>
      </c>
      <c r="S13" s="16">
        <v>0</v>
      </c>
      <c r="T13" s="17" t="s">
        <v>130</v>
      </c>
      <c r="U13" s="16">
        <v>0</v>
      </c>
      <c r="V13" s="16">
        <v>0.97</v>
      </c>
      <c r="W13" s="17" t="s">
        <v>131</v>
      </c>
      <c r="X13" s="16">
        <v>0</v>
      </c>
      <c r="Y13" s="16">
        <v>0</v>
      </c>
      <c r="Z13" s="16">
        <v>6000</v>
      </c>
      <c r="AA13" s="16">
        <v>1200</v>
      </c>
      <c r="AB13" s="5"/>
      <c r="AC13" s="16">
        <v>7200</v>
      </c>
      <c r="AD13" s="16">
        <v>7200</v>
      </c>
      <c r="AE13" s="5"/>
      <c r="AF13" s="16">
        <v>0</v>
      </c>
      <c r="AG13" s="16">
        <v>7200</v>
      </c>
      <c r="AH13" s="16">
        <v>7200</v>
      </c>
      <c r="AI13" s="16">
        <v>0</v>
      </c>
      <c r="AJ13" s="16">
        <v>7200</v>
      </c>
      <c r="AK13" s="19"/>
      <c r="AL13" s="16"/>
      <c r="AM13" s="16"/>
      <c r="AN13" s="16"/>
      <c r="AO13" s="16"/>
      <c r="AP13" s="16"/>
      <c r="AQ13" s="16"/>
      <c r="AR13" s="16"/>
      <c r="AS13" s="16"/>
      <c r="AT13" s="17" t="s">
        <v>134</v>
      </c>
      <c r="AU13" s="17" t="s">
        <v>135</v>
      </c>
      <c r="AV13" s="17" t="s">
        <v>176</v>
      </c>
      <c r="AW13" s="17" t="s">
        <v>142</v>
      </c>
      <c r="AX13" s="17" t="s">
        <v>127</v>
      </c>
      <c r="AY13" s="16">
        <v>0</v>
      </c>
      <c r="AZ13" s="16">
        <v>0</v>
      </c>
      <c r="BA13" s="16">
        <v>0</v>
      </c>
      <c r="BB13" s="17" t="s">
        <v>137</v>
      </c>
      <c r="BC13" s="17" t="s">
        <v>237</v>
      </c>
      <c r="BD13" s="17" t="s">
        <v>238</v>
      </c>
      <c r="BE13" s="16">
        <v>0</v>
      </c>
      <c r="BF13" s="17" t="s">
        <v>145</v>
      </c>
    </row>
    <row r="14" spans="3:58" x14ac:dyDescent="0.25">
      <c r="C14" s="17" t="s">
        <v>137</v>
      </c>
      <c r="D14" s="17" t="s">
        <v>232</v>
      </c>
      <c r="E14" s="17" t="s">
        <v>133</v>
      </c>
      <c r="F14" s="16">
        <v>114</v>
      </c>
      <c r="G14" s="17" t="s">
        <v>122</v>
      </c>
      <c r="H14" s="17" t="s">
        <v>239</v>
      </c>
      <c r="I14" s="19">
        <v>42370</v>
      </c>
      <c r="J14" s="19">
        <v>42460</v>
      </c>
      <c r="K14" s="16" t="s">
        <v>138</v>
      </c>
      <c r="L14" s="16">
        <v>10</v>
      </c>
      <c r="M14" s="17" t="s">
        <v>129</v>
      </c>
      <c r="N14" s="17" t="s">
        <v>126</v>
      </c>
      <c r="O14" s="16"/>
      <c r="P14" s="16"/>
      <c r="Q14" s="16">
        <v>0</v>
      </c>
      <c r="R14" s="16">
        <v>2183</v>
      </c>
      <c r="S14" s="16">
        <v>24.24</v>
      </c>
      <c r="T14" s="17" t="s">
        <v>130</v>
      </c>
      <c r="U14" s="16">
        <v>-529159.19999999995</v>
      </c>
      <c r="V14" s="16">
        <v>23.32</v>
      </c>
      <c r="W14" s="17" t="s">
        <v>131</v>
      </c>
      <c r="X14" s="16">
        <v>509075.6</v>
      </c>
      <c r="Y14" s="16">
        <v>0</v>
      </c>
      <c r="Z14" s="16">
        <v>0</v>
      </c>
      <c r="AA14" s="16">
        <v>21830</v>
      </c>
      <c r="AB14" s="5"/>
      <c r="AC14" s="16">
        <v>21830</v>
      </c>
      <c r="AD14" s="16">
        <v>1746.40000000596</v>
      </c>
      <c r="AE14" s="5"/>
      <c r="AF14" s="16">
        <v>0</v>
      </c>
      <c r="AG14" s="16">
        <v>1746.40000000596</v>
      </c>
      <c r="AH14" s="16">
        <v>1746.40000000596</v>
      </c>
      <c r="AI14" s="16">
        <v>0</v>
      </c>
      <c r="AJ14" s="16">
        <v>1746.40000000596</v>
      </c>
      <c r="AK14" s="19"/>
      <c r="AL14" s="16"/>
      <c r="AM14" s="16"/>
      <c r="AN14" s="16"/>
      <c r="AO14" s="16"/>
      <c r="AP14" s="16"/>
      <c r="AQ14" s="16"/>
      <c r="AR14" s="16"/>
      <c r="AS14" s="16"/>
      <c r="AT14" s="17" t="s">
        <v>134</v>
      </c>
      <c r="AU14" s="17" t="s">
        <v>135</v>
      </c>
      <c r="AV14" s="17" t="s">
        <v>136</v>
      </c>
      <c r="AW14" s="17" t="s">
        <v>142</v>
      </c>
      <c r="AX14" s="17" t="s">
        <v>127</v>
      </c>
      <c r="AY14" s="16">
        <v>2.4920091324200899</v>
      </c>
      <c r="AZ14" s="16">
        <v>21830</v>
      </c>
      <c r="BA14" s="16">
        <v>0</v>
      </c>
      <c r="BB14" s="17" t="s">
        <v>137</v>
      </c>
      <c r="BC14" s="17" t="s">
        <v>240</v>
      </c>
      <c r="BD14" s="17" t="s">
        <v>241</v>
      </c>
      <c r="BE14" s="16">
        <v>10</v>
      </c>
      <c r="BF14" s="17" t="s">
        <v>145</v>
      </c>
    </row>
    <row r="15" spans="3:58" x14ac:dyDescent="0.25">
      <c r="C15" s="17" t="s">
        <v>137</v>
      </c>
      <c r="D15" s="17" t="s">
        <v>232</v>
      </c>
      <c r="E15" s="17" t="s">
        <v>133</v>
      </c>
      <c r="F15" s="16">
        <v>114</v>
      </c>
      <c r="G15" s="17" t="s">
        <v>122</v>
      </c>
      <c r="H15" s="17" t="s">
        <v>239</v>
      </c>
      <c r="I15" s="19">
        <v>42370</v>
      </c>
      <c r="J15" s="19">
        <v>42460</v>
      </c>
      <c r="K15" s="16" t="s">
        <v>138</v>
      </c>
      <c r="L15" s="16">
        <v>10</v>
      </c>
      <c r="M15" s="17" t="s">
        <v>129</v>
      </c>
      <c r="N15" s="17" t="s">
        <v>126</v>
      </c>
      <c r="O15" s="16"/>
      <c r="P15" s="16"/>
      <c r="Q15" s="16">
        <v>0</v>
      </c>
      <c r="R15" s="16">
        <v>2183</v>
      </c>
      <c r="S15" s="16">
        <v>3.33</v>
      </c>
      <c r="T15" s="17" t="s">
        <v>130</v>
      </c>
      <c r="U15" s="16">
        <v>-72693.899999999994</v>
      </c>
      <c r="V15" s="16">
        <v>11.25</v>
      </c>
      <c r="W15" s="17" t="s">
        <v>131</v>
      </c>
      <c r="X15" s="16">
        <v>245587.5</v>
      </c>
      <c r="Y15" s="16">
        <v>0</v>
      </c>
      <c r="Z15" s="16">
        <v>0</v>
      </c>
      <c r="AA15" s="16">
        <v>21830</v>
      </c>
      <c r="AB15" s="5"/>
      <c r="AC15" s="16">
        <v>21830</v>
      </c>
      <c r="AD15" s="16">
        <v>340111.4</v>
      </c>
      <c r="AE15" s="5">
        <f>SUM('Hist Prices'!N61:P61)</f>
        <v>340111.39999999997</v>
      </c>
      <c r="AF15" s="16">
        <v>0</v>
      </c>
      <c r="AG15" s="16">
        <v>340111.4</v>
      </c>
      <c r="AH15" s="16">
        <v>340111.4</v>
      </c>
      <c r="AI15" s="16">
        <v>0</v>
      </c>
      <c r="AJ15" s="16">
        <v>340111.4</v>
      </c>
      <c r="AK15" s="19"/>
      <c r="AL15" s="16"/>
      <c r="AM15" s="16"/>
      <c r="AN15" s="16"/>
      <c r="AO15" s="16"/>
      <c r="AP15" s="16"/>
      <c r="AQ15" s="16"/>
      <c r="AR15" s="16"/>
      <c r="AS15" s="16"/>
      <c r="AT15" s="17" t="s">
        <v>134</v>
      </c>
      <c r="AU15" s="17" t="s">
        <v>135</v>
      </c>
      <c r="AV15" s="17" t="s">
        <v>163</v>
      </c>
      <c r="AW15" s="17" t="s">
        <v>142</v>
      </c>
      <c r="AX15" s="17" t="s">
        <v>127</v>
      </c>
      <c r="AY15" s="16">
        <v>2.4920091324200899</v>
      </c>
      <c r="AZ15" s="16">
        <v>21830</v>
      </c>
      <c r="BA15" s="16">
        <v>0</v>
      </c>
      <c r="BB15" s="17" t="s">
        <v>137</v>
      </c>
      <c r="BC15" s="17" t="s">
        <v>240</v>
      </c>
      <c r="BD15" s="17" t="s">
        <v>241</v>
      </c>
      <c r="BE15" s="16">
        <v>10</v>
      </c>
      <c r="BF15" s="17" t="s">
        <v>145</v>
      </c>
    </row>
    <row r="16" spans="3:58" x14ac:dyDescent="0.25">
      <c r="C16" s="17" t="s">
        <v>137</v>
      </c>
      <c r="D16" s="17" t="s">
        <v>232</v>
      </c>
      <c r="E16" s="17" t="s">
        <v>133</v>
      </c>
      <c r="F16" s="16">
        <v>114</v>
      </c>
      <c r="G16" s="17" t="s">
        <v>122</v>
      </c>
      <c r="H16" s="17" t="s">
        <v>239</v>
      </c>
      <c r="I16" s="19">
        <v>42370</v>
      </c>
      <c r="J16" s="19">
        <v>42460</v>
      </c>
      <c r="K16" s="16" t="s">
        <v>138</v>
      </c>
      <c r="L16" s="16">
        <v>0</v>
      </c>
      <c r="M16" s="17" t="s">
        <v>129</v>
      </c>
      <c r="N16" s="17" t="s">
        <v>126</v>
      </c>
      <c r="O16" s="16"/>
      <c r="P16" s="16"/>
      <c r="Q16" s="16">
        <v>0</v>
      </c>
      <c r="R16" s="16">
        <v>2183</v>
      </c>
      <c r="S16" s="16">
        <v>0</v>
      </c>
      <c r="T16" s="17" t="s">
        <v>130</v>
      </c>
      <c r="U16" s="16">
        <v>0</v>
      </c>
      <c r="V16" s="16">
        <v>1.95</v>
      </c>
      <c r="W16" s="17" t="s">
        <v>131</v>
      </c>
      <c r="X16" s="16">
        <v>0</v>
      </c>
      <c r="Y16" s="16">
        <v>0</v>
      </c>
      <c r="Z16" s="16">
        <v>0</v>
      </c>
      <c r="AA16" s="16">
        <v>21830</v>
      </c>
      <c r="AB16" s="5">
        <f>('TransMon EUR'!P34-'TransMon EUR'!P33)*'TransMon EUR'!N33</f>
        <v>21830</v>
      </c>
      <c r="AC16" s="16">
        <v>21830</v>
      </c>
      <c r="AD16" s="16">
        <v>21830</v>
      </c>
      <c r="AE16" s="5">
        <f>SUM('Hist Prices'!N61:O61)</f>
        <v>21830</v>
      </c>
      <c r="AF16" s="16">
        <v>0</v>
      </c>
      <c r="AG16" s="16">
        <v>21830</v>
      </c>
      <c r="AH16" s="16">
        <v>21830</v>
      </c>
      <c r="AI16" s="16">
        <v>0</v>
      </c>
      <c r="AJ16" s="16">
        <v>21830</v>
      </c>
      <c r="AK16" s="19"/>
      <c r="AL16" s="16"/>
      <c r="AM16" s="16"/>
      <c r="AN16" s="16"/>
      <c r="AO16" s="16"/>
      <c r="AP16" s="16"/>
      <c r="AQ16" s="16"/>
      <c r="AR16" s="16"/>
      <c r="AS16" s="16"/>
      <c r="AT16" s="17" t="s">
        <v>134</v>
      </c>
      <c r="AU16" s="17" t="s">
        <v>135</v>
      </c>
      <c r="AV16" s="17" t="s">
        <v>176</v>
      </c>
      <c r="AW16" s="17" t="s">
        <v>142</v>
      </c>
      <c r="AX16" s="17" t="s">
        <v>127</v>
      </c>
      <c r="AY16" s="16">
        <v>0</v>
      </c>
      <c r="AZ16" s="16">
        <v>0</v>
      </c>
      <c r="BA16" s="16">
        <v>0</v>
      </c>
      <c r="BB16" s="17" t="s">
        <v>137</v>
      </c>
      <c r="BC16" s="17" t="s">
        <v>240</v>
      </c>
      <c r="BD16" s="17" t="s">
        <v>241</v>
      </c>
      <c r="BE16" s="16">
        <v>0</v>
      </c>
      <c r="BF16" s="17" t="s">
        <v>145</v>
      </c>
    </row>
    <row r="17" spans="3:58" x14ac:dyDescent="0.25">
      <c r="C17" s="17" t="s">
        <v>137</v>
      </c>
      <c r="D17" s="17" t="s">
        <v>232</v>
      </c>
      <c r="E17" s="17" t="s">
        <v>133</v>
      </c>
      <c r="F17" s="16">
        <v>115</v>
      </c>
      <c r="G17" s="17" t="s">
        <v>122</v>
      </c>
      <c r="H17" s="17" t="s">
        <v>242</v>
      </c>
      <c r="I17" s="19">
        <v>42370</v>
      </c>
      <c r="J17" s="19">
        <v>42735</v>
      </c>
      <c r="K17" s="16" t="s">
        <v>138</v>
      </c>
      <c r="L17" s="16">
        <v>10</v>
      </c>
      <c r="M17" s="17" t="s">
        <v>129</v>
      </c>
      <c r="N17" s="17" t="s">
        <v>126</v>
      </c>
      <c r="O17" s="16"/>
      <c r="P17" s="16"/>
      <c r="Q17" s="16">
        <v>0</v>
      </c>
      <c r="R17" s="16">
        <v>8784</v>
      </c>
      <c r="S17" s="16">
        <v>24.24</v>
      </c>
      <c r="T17" s="17" t="s">
        <v>130</v>
      </c>
      <c r="U17" s="16">
        <v>-2129241.6</v>
      </c>
      <c r="V17" s="16">
        <v>20.239999999999998</v>
      </c>
      <c r="W17" s="17" t="s">
        <v>131</v>
      </c>
      <c r="X17" s="16">
        <v>1777881.6</v>
      </c>
      <c r="Y17" s="16">
        <v>0</v>
      </c>
      <c r="Z17" s="16">
        <v>0</v>
      </c>
      <c r="AA17" s="16">
        <v>87840</v>
      </c>
      <c r="AB17" s="5"/>
      <c r="AC17" s="16">
        <v>87840</v>
      </c>
      <c r="AD17" s="16">
        <v>-263520</v>
      </c>
      <c r="AE17" s="5"/>
      <c r="AF17" s="16">
        <v>0</v>
      </c>
      <c r="AG17" s="16">
        <v>-263520</v>
      </c>
      <c r="AH17" s="16">
        <v>-263520</v>
      </c>
      <c r="AI17" s="16">
        <v>0</v>
      </c>
      <c r="AJ17" s="16">
        <v>-263520</v>
      </c>
      <c r="AK17" s="19"/>
      <c r="AL17" s="16"/>
      <c r="AM17" s="16"/>
      <c r="AN17" s="16"/>
      <c r="AO17" s="16"/>
      <c r="AP17" s="16"/>
      <c r="AQ17" s="16"/>
      <c r="AR17" s="16"/>
      <c r="AS17" s="16"/>
      <c r="AT17" s="17" t="s">
        <v>134</v>
      </c>
      <c r="AU17" s="17" t="s">
        <v>135</v>
      </c>
      <c r="AV17" s="17" t="s">
        <v>136</v>
      </c>
      <c r="AW17" s="17" t="s">
        <v>142</v>
      </c>
      <c r="AX17" s="17" t="s">
        <v>127</v>
      </c>
      <c r="AY17" s="16">
        <v>10.027397260274</v>
      </c>
      <c r="AZ17" s="16">
        <v>87840</v>
      </c>
      <c r="BA17" s="16">
        <v>0</v>
      </c>
      <c r="BB17" s="17" t="s">
        <v>137</v>
      </c>
      <c r="BC17" s="17" t="s">
        <v>243</v>
      </c>
      <c r="BD17" s="17" t="s">
        <v>244</v>
      </c>
      <c r="BE17" s="16">
        <v>10</v>
      </c>
      <c r="BF17" s="17" t="s">
        <v>145</v>
      </c>
    </row>
    <row r="18" spans="3:58" x14ac:dyDescent="0.25">
      <c r="C18" s="17" t="s">
        <v>137</v>
      </c>
      <c r="D18" s="17" t="s">
        <v>232</v>
      </c>
      <c r="E18" s="17" t="s">
        <v>133</v>
      </c>
      <c r="F18" s="16">
        <v>115</v>
      </c>
      <c r="G18" s="17" t="s">
        <v>122</v>
      </c>
      <c r="H18" s="17" t="s">
        <v>242</v>
      </c>
      <c r="I18" s="19">
        <v>42370</v>
      </c>
      <c r="J18" s="19">
        <v>42735</v>
      </c>
      <c r="K18" s="16" t="s">
        <v>138</v>
      </c>
      <c r="L18" s="16">
        <v>10</v>
      </c>
      <c r="M18" s="17" t="s">
        <v>129</v>
      </c>
      <c r="N18" s="17" t="s">
        <v>126</v>
      </c>
      <c r="O18" s="16"/>
      <c r="P18" s="16"/>
      <c r="Q18" s="16">
        <v>0</v>
      </c>
      <c r="R18" s="16">
        <v>8784</v>
      </c>
      <c r="S18" s="16">
        <v>3.33</v>
      </c>
      <c r="T18" s="17" t="s">
        <v>130</v>
      </c>
      <c r="U18" s="16">
        <v>-292507.2</v>
      </c>
      <c r="V18" s="16">
        <v>10.75</v>
      </c>
      <c r="W18" s="17" t="s">
        <v>131</v>
      </c>
      <c r="X18" s="16">
        <v>944280</v>
      </c>
      <c r="Y18" s="16">
        <v>0</v>
      </c>
      <c r="Z18" s="16">
        <v>0</v>
      </c>
      <c r="AA18" s="16">
        <v>87840</v>
      </c>
      <c r="AB18" s="5">
        <f>('TransMon EUR'!P27-'TransMon EUR'!P26)*'TransMon EUR'!N26</f>
        <v>87840</v>
      </c>
      <c r="AC18" s="16">
        <v>87840</v>
      </c>
      <c r="AD18" s="16">
        <v>1324627.2</v>
      </c>
      <c r="AE18" s="5"/>
      <c r="AF18" s="16">
        <v>0</v>
      </c>
      <c r="AG18" s="16">
        <v>1324627.2</v>
      </c>
      <c r="AH18" s="16">
        <v>1324627.2</v>
      </c>
      <c r="AI18" s="16">
        <v>0</v>
      </c>
      <c r="AJ18" s="16">
        <v>1324627.2</v>
      </c>
      <c r="AK18" s="19"/>
      <c r="AL18" s="16"/>
      <c r="AM18" s="16"/>
      <c r="AN18" s="16"/>
      <c r="AO18" s="16"/>
      <c r="AP18" s="16"/>
      <c r="AQ18" s="16"/>
      <c r="AR18" s="16"/>
      <c r="AS18" s="16"/>
      <c r="AT18" s="17" t="s">
        <v>134</v>
      </c>
      <c r="AU18" s="17" t="s">
        <v>135</v>
      </c>
      <c r="AV18" s="17" t="s">
        <v>163</v>
      </c>
      <c r="AW18" s="17" t="s">
        <v>142</v>
      </c>
      <c r="AX18" s="17" t="s">
        <v>127</v>
      </c>
      <c r="AY18" s="16">
        <v>10.027397260274</v>
      </c>
      <c r="AZ18" s="16">
        <v>87840</v>
      </c>
      <c r="BA18" s="16">
        <v>0</v>
      </c>
      <c r="BB18" s="17" t="s">
        <v>137</v>
      </c>
      <c r="BC18" s="17" t="s">
        <v>243</v>
      </c>
      <c r="BD18" s="17" t="s">
        <v>244</v>
      </c>
      <c r="BE18" s="16">
        <v>10</v>
      </c>
      <c r="BF18" s="17" t="s">
        <v>145</v>
      </c>
    </row>
    <row r="19" spans="3:58" x14ac:dyDescent="0.25">
      <c r="C19" s="17" t="s">
        <v>137</v>
      </c>
      <c r="D19" s="17" t="s">
        <v>232</v>
      </c>
      <c r="E19" s="17" t="s">
        <v>133</v>
      </c>
      <c r="F19" s="16">
        <v>115</v>
      </c>
      <c r="G19" s="17" t="s">
        <v>122</v>
      </c>
      <c r="H19" s="17" t="s">
        <v>242</v>
      </c>
      <c r="I19" s="19">
        <v>42370</v>
      </c>
      <c r="J19" s="19">
        <v>42735</v>
      </c>
      <c r="K19" s="16" t="s">
        <v>138</v>
      </c>
      <c r="L19" s="16">
        <v>0</v>
      </c>
      <c r="M19" s="17" t="s">
        <v>129</v>
      </c>
      <c r="N19" s="17" t="s">
        <v>126</v>
      </c>
      <c r="O19" s="16"/>
      <c r="P19" s="16"/>
      <c r="Q19" s="16">
        <v>0</v>
      </c>
      <c r="R19" s="16">
        <v>8784</v>
      </c>
      <c r="S19" s="16">
        <v>0</v>
      </c>
      <c r="T19" s="17" t="s">
        <v>130</v>
      </c>
      <c r="U19" s="16">
        <v>0</v>
      </c>
      <c r="V19" s="16">
        <v>2.37</v>
      </c>
      <c r="W19" s="17" t="s">
        <v>131</v>
      </c>
      <c r="X19" s="16">
        <v>0</v>
      </c>
      <c r="Y19" s="16">
        <v>0</v>
      </c>
      <c r="Z19" s="16">
        <v>0</v>
      </c>
      <c r="AA19" s="16">
        <v>87840</v>
      </c>
      <c r="AB19" s="5"/>
      <c r="AC19" s="16">
        <v>87840</v>
      </c>
      <c r="AD19" s="16">
        <v>87840</v>
      </c>
      <c r="AE19" s="5"/>
      <c r="AF19" s="16">
        <v>0</v>
      </c>
      <c r="AG19" s="16">
        <v>87840</v>
      </c>
      <c r="AH19" s="16">
        <v>87840</v>
      </c>
      <c r="AI19" s="16">
        <v>0</v>
      </c>
      <c r="AJ19" s="16">
        <v>87840</v>
      </c>
      <c r="AK19" s="19"/>
      <c r="AL19" s="16"/>
      <c r="AM19" s="16"/>
      <c r="AN19" s="16"/>
      <c r="AO19" s="16"/>
      <c r="AP19" s="16"/>
      <c r="AQ19" s="16"/>
      <c r="AR19" s="16"/>
      <c r="AS19" s="16"/>
      <c r="AT19" s="17" t="s">
        <v>134</v>
      </c>
      <c r="AU19" s="17" t="s">
        <v>135</v>
      </c>
      <c r="AV19" s="17" t="s">
        <v>176</v>
      </c>
      <c r="AW19" s="17" t="s">
        <v>142</v>
      </c>
      <c r="AX19" s="17" t="s">
        <v>127</v>
      </c>
      <c r="AY19" s="16">
        <v>0</v>
      </c>
      <c r="AZ19" s="16">
        <v>0</v>
      </c>
      <c r="BA19" s="16">
        <v>0</v>
      </c>
      <c r="BB19" s="17" t="s">
        <v>137</v>
      </c>
      <c r="BC19" s="17" t="s">
        <v>243</v>
      </c>
      <c r="BD19" s="17" t="s">
        <v>244</v>
      </c>
      <c r="BE19" s="16">
        <v>0</v>
      </c>
      <c r="BF19" s="17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0"/>
  <sheetViews>
    <sheetView workbookViewId="0">
      <selection activeCell="I38" sqref="I38"/>
    </sheetView>
  </sheetViews>
  <sheetFormatPr defaultRowHeight="15" x14ac:dyDescent="0.25"/>
  <cols>
    <col min="2" max="2" width="1.42578125" bestFit="1" customWidth="1"/>
    <col min="3" max="3" width="34.7109375" bestFit="1" customWidth="1"/>
    <col min="4" max="4" width="5" bestFit="1" customWidth="1"/>
    <col min="5" max="5" width="11" bestFit="1" customWidth="1"/>
    <col min="6" max="6" width="1.42578125" bestFit="1" customWidth="1"/>
  </cols>
  <sheetData>
    <row r="4" spans="2:7" x14ac:dyDescent="0.25">
      <c r="B4" s="25" t="s">
        <v>259</v>
      </c>
      <c r="C4" s="25" t="s">
        <v>189</v>
      </c>
      <c r="D4" s="25" t="s">
        <v>0</v>
      </c>
      <c r="E4" s="25" t="s">
        <v>260</v>
      </c>
      <c r="F4" s="25" t="s">
        <v>259</v>
      </c>
    </row>
    <row r="5" spans="2:7" x14ac:dyDescent="0.25">
      <c r="B5" s="23"/>
      <c r="C5" s="24" t="s">
        <v>261</v>
      </c>
      <c r="D5" s="23"/>
      <c r="E5" s="23">
        <v>1939297.56</v>
      </c>
      <c r="F5" s="23"/>
    </row>
    <row r="6" spans="2:7" x14ac:dyDescent="0.25">
      <c r="B6" s="23"/>
      <c r="C6" s="24" t="s">
        <v>262</v>
      </c>
      <c r="D6" s="23"/>
      <c r="E6" s="23">
        <v>1939297.56</v>
      </c>
      <c r="F6" s="23"/>
    </row>
    <row r="7" spans="2:7" x14ac:dyDescent="0.25">
      <c r="B7" s="23"/>
      <c r="C7" s="24" t="s">
        <v>125</v>
      </c>
      <c r="D7" s="23">
        <v>2793</v>
      </c>
      <c r="E7" s="23">
        <v>37224</v>
      </c>
      <c r="F7" s="23"/>
      <c r="G7" s="26">
        <f>'Hist Prices'!E61</f>
        <v>37223.999999999985</v>
      </c>
    </row>
    <row r="8" spans="2:7" x14ac:dyDescent="0.25">
      <c r="B8" s="23"/>
      <c r="C8" s="24" t="s">
        <v>125</v>
      </c>
      <c r="D8" s="23">
        <v>2795</v>
      </c>
      <c r="E8" s="23">
        <v>-30024</v>
      </c>
      <c r="F8" s="23"/>
      <c r="G8" s="26">
        <f>'Hist Prices'!F61</f>
        <v>-30023.999999999993</v>
      </c>
    </row>
    <row r="9" spans="2:7" x14ac:dyDescent="0.25">
      <c r="B9" s="23"/>
      <c r="C9" s="24" t="s">
        <v>125</v>
      </c>
      <c r="D9" s="23">
        <v>2797</v>
      </c>
      <c r="E9" s="23">
        <v>8208</v>
      </c>
      <c r="F9" s="23"/>
      <c r="G9" s="26">
        <f>'Hist Prices'!G61</f>
        <v>8208.0000000000055</v>
      </c>
    </row>
    <row r="10" spans="2:7" x14ac:dyDescent="0.25">
      <c r="B10" s="23"/>
      <c r="C10" s="24" t="s">
        <v>125</v>
      </c>
      <c r="D10" s="23">
        <v>2799</v>
      </c>
      <c r="E10" s="23">
        <v>91296</v>
      </c>
      <c r="F10" s="23"/>
    </row>
    <row r="11" spans="2:7" x14ac:dyDescent="0.25">
      <c r="B11" s="23"/>
      <c r="C11" s="24" t="s">
        <v>125</v>
      </c>
      <c r="D11" s="23">
        <v>2801</v>
      </c>
      <c r="E11" s="23">
        <v>-84096</v>
      </c>
      <c r="F11" s="23"/>
    </row>
    <row r="12" spans="2:7" x14ac:dyDescent="0.25">
      <c r="B12" s="23"/>
      <c r="C12" s="24" t="s">
        <v>125</v>
      </c>
      <c r="D12" s="23">
        <v>2803</v>
      </c>
      <c r="E12" s="23">
        <v>77832</v>
      </c>
      <c r="F12" s="23"/>
    </row>
    <row r="13" spans="2:7" x14ac:dyDescent="0.25">
      <c r="B13" s="23"/>
      <c r="C13" s="24" t="s">
        <v>125</v>
      </c>
      <c r="D13" s="23">
        <v>2805</v>
      </c>
      <c r="E13" s="23">
        <v>44424</v>
      </c>
      <c r="F13" s="23"/>
    </row>
    <row r="14" spans="2:7" x14ac:dyDescent="0.25">
      <c r="B14" s="23"/>
      <c r="C14" s="24" t="s">
        <v>125</v>
      </c>
      <c r="D14" s="23">
        <v>2807</v>
      </c>
      <c r="E14" s="23">
        <v>-37224</v>
      </c>
      <c r="F14" s="23"/>
    </row>
    <row r="15" spans="2:7" x14ac:dyDescent="0.25">
      <c r="B15" s="23"/>
      <c r="C15" s="24" t="s">
        <v>151</v>
      </c>
      <c r="D15" s="23">
        <v>2809</v>
      </c>
      <c r="E15" s="23">
        <v>70453.55</v>
      </c>
      <c r="F15" s="23"/>
    </row>
    <row r="16" spans="2:7" x14ac:dyDescent="0.25">
      <c r="B16" s="23"/>
      <c r="C16" s="24" t="s">
        <v>151</v>
      </c>
      <c r="D16" s="23">
        <v>2811</v>
      </c>
      <c r="E16" s="23">
        <v>-48363.55</v>
      </c>
      <c r="F16" s="23"/>
    </row>
    <row r="17" spans="3:7" x14ac:dyDescent="0.25">
      <c r="C17" s="24" t="s">
        <v>151</v>
      </c>
      <c r="D17" s="23">
        <v>2813</v>
      </c>
      <c r="E17" s="23">
        <v>-18569.150000000001</v>
      </c>
    </row>
    <row r="18" spans="3:7" x14ac:dyDescent="0.25">
      <c r="C18" s="24" t="s">
        <v>151</v>
      </c>
      <c r="D18" s="23">
        <v>2815</v>
      </c>
      <c r="E18" s="23">
        <v>312630.01</v>
      </c>
    </row>
    <row r="19" spans="3:7" x14ac:dyDescent="0.25">
      <c r="C19" s="24" t="s">
        <v>151</v>
      </c>
      <c r="D19" s="23">
        <v>2817</v>
      </c>
      <c r="E19" s="23">
        <v>-290540.01</v>
      </c>
    </row>
    <row r="20" spans="3:7" x14ac:dyDescent="0.25">
      <c r="C20" s="24" t="s">
        <v>151</v>
      </c>
      <c r="D20" s="23">
        <v>2819</v>
      </c>
      <c r="E20" s="23">
        <v>271321.71000000002</v>
      </c>
    </row>
    <row r="21" spans="3:7" x14ac:dyDescent="0.25">
      <c r="C21" s="24" t="s">
        <v>151</v>
      </c>
      <c r="D21" s="23">
        <v>2821</v>
      </c>
      <c r="E21" s="23">
        <v>142983.06</v>
      </c>
    </row>
    <row r="22" spans="3:7" x14ac:dyDescent="0.25">
      <c r="C22" s="24" t="s">
        <v>151</v>
      </c>
      <c r="D22" s="23">
        <v>2823</v>
      </c>
      <c r="E22" s="23">
        <v>-120893.06</v>
      </c>
    </row>
    <row r="23" spans="3:7" x14ac:dyDescent="0.25">
      <c r="C23" s="24" t="s">
        <v>155</v>
      </c>
      <c r="D23" s="23">
        <v>2825</v>
      </c>
      <c r="E23" s="23">
        <v>67891.3</v>
      </c>
    </row>
    <row r="24" spans="3:7" x14ac:dyDescent="0.25">
      <c r="C24" s="24" t="s">
        <v>155</v>
      </c>
      <c r="D24" s="23">
        <v>2827</v>
      </c>
      <c r="E24" s="23">
        <v>-46061.3</v>
      </c>
    </row>
    <row r="25" spans="3:7" x14ac:dyDescent="0.25">
      <c r="C25" s="24" t="s">
        <v>155</v>
      </c>
      <c r="D25" s="23">
        <v>2829</v>
      </c>
      <c r="E25" s="23">
        <v>-20083.599999999999</v>
      </c>
    </row>
    <row r="26" spans="3:7" x14ac:dyDescent="0.25">
      <c r="C26" s="24" t="s">
        <v>155</v>
      </c>
      <c r="D26" s="23">
        <v>2831</v>
      </c>
      <c r="E26" s="23">
        <v>359103.5</v>
      </c>
      <c r="G26" s="26">
        <f>'Hist Prices'!N61</f>
        <v>359103.49999999988</v>
      </c>
    </row>
    <row r="27" spans="3:7" x14ac:dyDescent="0.25">
      <c r="C27" s="24" t="s">
        <v>155</v>
      </c>
      <c r="D27" s="23">
        <v>2833</v>
      </c>
      <c r="E27" s="23">
        <v>-337273.5</v>
      </c>
      <c r="G27" s="26">
        <f>'Hist Prices'!O61</f>
        <v>-337273.49999999988</v>
      </c>
    </row>
    <row r="28" spans="3:7" x14ac:dyDescent="0.25">
      <c r="C28" s="24" t="s">
        <v>155</v>
      </c>
      <c r="D28" s="23">
        <v>2835</v>
      </c>
      <c r="E28" s="23">
        <v>318281.40000000002</v>
      </c>
      <c r="G28" s="26">
        <f>'Hist Prices'!P61</f>
        <v>318281.39999999997</v>
      </c>
    </row>
    <row r="29" spans="3:7" x14ac:dyDescent="0.25">
      <c r="C29" s="24" t="s">
        <v>155</v>
      </c>
      <c r="D29" s="23">
        <v>2837</v>
      </c>
      <c r="E29" s="23">
        <v>156084.5</v>
      </c>
    </row>
    <row r="30" spans="3:7" x14ac:dyDescent="0.25">
      <c r="C30" s="24" t="s">
        <v>155</v>
      </c>
      <c r="D30" s="23">
        <v>2839</v>
      </c>
      <c r="E30" s="23">
        <v>-134254.5</v>
      </c>
    </row>
    <row r="31" spans="3:7" x14ac:dyDescent="0.25">
      <c r="C31" s="24" t="s">
        <v>159</v>
      </c>
      <c r="D31" s="23">
        <v>2841</v>
      </c>
      <c r="E31" s="23">
        <v>2635.2</v>
      </c>
    </row>
    <row r="32" spans="3:7" x14ac:dyDescent="0.25">
      <c r="C32" s="24" t="s">
        <v>159</v>
      </c>
      <c r="D32" s="23">
        <v>2843</v>
      </c>
      <c r="E32" s="23">
        <v>85204.800000000003</v>
      </c>
    </row>
    <row r="33" spans="3:5" x14ac:dyDescent="0.25">
      <c r="C33" s="24" t="s">
        <v>159</v>
      </c>
      <c r="D33" s="23">
        <v>2845</v>
      </c>
      <c r="E33" s="23">
        <v>-351360</v>
      </c>
    </row>
    <row r="34" spans="3:5" x14ac:dyDescent="0.25">
      <c r="C34" s="24" t="s">
        <v>159</v>
      </c>
      <c r="D34" s="23">
        <v>2847</v>
      </c>
      <c r="E34" s="23">
        <v>1401048</v>
      </c>
    </row>
    <row r="35" spans="3:5" x14ac:dyDescent="0.25">
      <c r="C35" s="24" t="s">
        <v>159</v>
      </c>
      <c r="D35" s="23">
        <v>2849</v>
      </c>
      <c r="E35" s="23">
        <v>-1313208</v>
      </c>
    </row>
    <row r="36" spans="3:5" x14ac:dyDescent="0.25">
      <c r="C36" s="24" t="s">
        <v>159</v>
      </c>
      <c r="D36" s="23">
        <v>2851</v>
      </c>
      <c r="E36" s="23">
        <v>1236787.2</v>
      </c>
    </row>
    <row r="37" spans="3:5" x14ac:dyDescent="0.25">
      <c r="C37" s="24" t="s">
        <v>159</v>
      </c>
      <c r="D37" s="23">
        <v>2853</v>
      </c>
      <c r="E37" s="23">
        <v>664948.80000000005</v>
      </c>
    </row>
    <row r="38" spans="3:5" x14ac:dyDescent="0.25">
      <c r="C38" s="24" t="s">
        <v>159</v>
      </c>
      <c r="D38" s="23">
        <v>2855</v>
      </c>
      <c r="E38" s="23">
        <v>-577108.80000000005</v>
      </c>
    </row>
    <row r="39" spans="3:5" x14ac:dyDescent="0.25">
      <c r="C39" s="24" t="s">
        <v>137</v>
      </c>
      <c r="D39" s="23"/>
      <c r="E39" s="23"/>
    </row>
    <row r="40" spans="3:5" x14ac:dyDescent="0.25">
      <c r="C40" s="24" t="s">
        <v>229</v>
      </c>
      <c r="D40" s="23"/>
      <c r="E40" s="23">
        <v>1939297.56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0"/>
  <sheetViews>
    <sheetView workbookViewId="0">
      <selection activeCell="K30" sqref="K30"/>
    </sheetView>
  </sheetViews>
  <sheetFormatPr defaultRowHeight="15" x14ac:dyDescent="0.25"/>
  <cols>
    <col min="3" max="3" width="22.85546875" customWidth="1"/>
    <col min="4" max="4" width="19.7109375" customWidth="1"/>
    <col min="5" max="5" width="16.5703125" customWidth="1"/>
  </cols>
  <sheetData>
    <row r="4" spans="2:8" x14ac:dyDescent="0.25">
      <c r="B4" s="29" t="s">
        <v>259</v>
      </c>
      <c r="C4" s="29" t="s">
        <v>189</v>
      </c>
      <c r="D4" s="29" t="s">
        <v>0</v>
      </c>
      <c r="E4" s="29" t="s">
        <v>263</v>
      </c>
      <c r="F4" s="29" t="s">
        <v>264</v>
      </c>
      <c r="G4" s="29" t="s">
        <v>259</v>
      </c>
    </row>
    <row r="5" spans="2:8" x14ac:dyDescent="0.25">
      <c r="B5" s="27"/>
      <c r="C5" s="28" t="s">
        <v>261</v>
      </c>
      <c r="D5" s="27"/>
      <c r="E5" s="27">
        <v>1946630</v>
      </c>
      <c r="F5" s="27">
        <v>-7332.44</v>
      </c>
      <c r="G5" s="27"/>
    </row>
    <row r="6" spans="2:8" x14ac:dyDescent="0.25">
      <c r="B6" s="27"/>
      <c r="C6" s="28" t="s">
        <v>262</v>
      </c>
      <c r="D6" s="27"/>
      <c r="E6" s="27">
        <v>1946630</v>
      </c>
      <c r="F6" s="27">
        <v>-7332.44</v>
      </c>
      <c r="G6" s="27"/>
    </row>
    <row r="7" spans="2:8" x14ac:dyDescent="0.25">
      <c r="B7" s="27"/>
      <c r="C7" s="28" t="s">
        <v>125</v>
      </c>
      <c r="D7" s="27">
        <v>2793</v>
      </c>
      <c r="E7" s="27">
        <v>37224</v>
      </c>
      <c r="F7" s="27">
        <v>0</v>
      </c>
      <c r="G7" s="27">
        <f>'Actual CF EUR'!E7</f>
        <v>37224</v>
      </c>
      <c r="H7" s="26">
        <f>E7-G7</f>
        <v>0</v>
      </c>
    </row>
    <row r="8" spans="2:8" x14ac:dyDescent="0.25">
      <c r="B8" s="27"/>
      <c r="C8" s="28" t="s">
        <v>125</v>
      </c>
      <c r="D8" s="27">
        <v>2795</v>
      </c>
      <c r="E8" s="27">
        <v>-30024</v>
      </c>
      <c r="F8" s="27">
        <v>0</v>
      </c>
      <c r="G8" s="27">
        <f>'Actual CF EUR'!E8</f>
        <v>-30024</v>
      </c>
      <c r="H8" s="26">
        <f t="shared" ref="H8:H40" si="0">E8-G8</f>
        <v>0</v>
      </c>
    </row>
    <row r="9" spans="2:8" x14ac:dyDescent="0.25">
      <c r="B9" s="27"/>
      <c r="C9" s="28" t="s">
        <v>125</v>
      </c>
      <c r="D9" s="27">
        <v>2797</v>
      </c>
      <c r="E9" s="27">
        <v>8208</v>
      </c>
      <c r="F9" s="27">
        <v>0</v>
      </c>
      <c r="G9" s="27">
        <f>'Actual CF EUR'!E9</f>
        <v>8208</v>
      </c>
      <c r="H9" s="26">
        <f t="shared" si="0"/>
        <v>0</v>
      </c>
    </row>
    <row r="10" spans="2:8" x14ac:dyDescent="0.25">
      <c r="B10" s="27"/>
      <c r="C10" s="28" t="s">
        <v>125</v>
      </c>
      <c r="D10" s="27">
        <v>2799</v>
      </c>
      <c r="E10" s="27">
        <v>91296</v>
      </c>
      <c r="F10" s="27">
        <v>0</v>
      </c>
      <c r="G10" s="27">
        <f>'Actual CF EUR'!E10</f>
        <v>91296</v>
      </c>
      <c r="H10" s="26">
        <f t="shared" si="0"/>
        <v>0</v>
      </c>
    </row>
    <row r="11" spans="2:8" x14ac:dyDescent="0.25">
      <c r="B11" s="27"/>
      <c r="C11" s="28" t="s">
        <v>125</v>
      </c>
      <c r="D11" s="27">
        <v>2801</v>
      </c>
      <c r="E11" s="27">
        <v>-84096</v>
      </c>
      <c r="F11" s="27">
        <v>0</v>
      </c>
      <c r="G11" s="27">
        <f>'Actual CF EUR'!E11</f>
        <v>-84096</v>
      </c>
      <c r="H11" s="26">
        <f t="shared" si="0"/>
        <v>0</v>
      </c>
    </row>
    <row r="12" spans="2:8" x14ac:dyDescent="0.25">
      <c r="B12" s="27"/>
      <c r="C12" s="28" t="s">
        <v>125</v>
      </c>
      <c r="D12" s="27">
        <v>2803</v>
      </c>
      <c r="E12" s="27">
        <v>77832</v>
      </c>
      <c r="F12" s="27">
        <v>0</v>
      </c>
      <c r="G12" s="27">
        <f>'Actual CF EUR'!E12</f>
        <v>77832</v>
      </c>
      <c r="H12" s="26">
        <f t="shared" si="0"/>
        <v>0</v>
      </c>
    </row>
    <row r="13" spans="2:8" x14ac:dyDescent="0.25">
      <c r="B13" s="27"/>
      <c r="C13" s="28" t="s">
        <v>125</v>
      </c>
      <c r="D13" s="27">
        <v>2805</v>
      </c>
      <c r="E13" s="27">
        <v>44424</v>
      </c>
      <c r="F13" s="27">
        <v>0</v>
      </c>
      <c r="G13" s="27">
        <f>'Actual CF EUR'!E13</f>
        <v>44424</v>
      </c>
      <c r="H13" s="26">
        <f t="shared" si="0"/>
        <v>0</v>
      </c>
    </row>
    <row r="14" spans="2:8" x14ac:dyDescent="0.25">
      <c r="B14" s="27"/>
      <c r="C14" s="28" t="s">
        <v>125</v>
      </c>
      <c r="D14" s="27">
        <v>2807</v>
      </c>
      <c r="E14" s="27">
        <v>-37224</v>
      </c>
      <c r="F14" s="27">
        <v>0</v>
      </c>
      <c r="G14" s="27">
        <f>'Actual CF EUR'!E14</f>
        <v>-37224</v>
      </c>
      <c r="H14" s="26">
        <f t="shared" si="0"/>
        <v>0</v>
      </c>
    </row>
    <row r="15" spans="2:8" x14ac:dyDescent="0.25">
      <c r="B15" s="27"/>
      <c r="C15" s="28" t="s">
        <v>151</v>
      </c>
      <c r="D15" s="27">
        <v>2809</v>
      </c>
      <c r="E15" s="27">
        <v>55536</v>
      </c>
      <c r="F15" s="27">
        <v>14917.55</v>
      </c>
      <c r="G15" s="27"/>
      <c r="H15" s="26"/>
    </row>
    <row r="16" spans="2:8" x14ac:dyDescent="0.25">
      <c r="B16" s="27"/>
      <c r="C16" s="28" t="s">
        <v>151</v>
      </c>
      <c r="D16" s="27">
        <v>2811</v>
      </c>
      <c r="E16" s="27">
        <v>-33446</v>
      </c>
      <c r="F16" s="27">
        <v>-14917.55</v>
      </c>
      <c r="G16" s="27"/>
      <c r="H16" s="26"/>
    </row>
    <row r="17" spans="3:8" x14ac:dyDescent="0.25">
      <c r="C17" s="28" t="s">
        <v>151</v>
      </c>
      <c r="D17" s="27">
        <v>2813</v>
      </c>
      <c r="E17" s="27">
        <v>-33486.699999999997</v>
      </c>
      <c r="F17" s="27">
        <v>14917.55</v>
      </c>
      <c r="G17" s="27"/>
      <c r="H17" s="26"/>
    </row>
    <row r="18" spans="3:8" x14ac:dyDescent="0.25">
      <c r="C18" s="28" t="s">
        <v>151</v>
      </c>
      <c r="D18" s="27">
        <v>2815</v>
      </c>
      <c r="E18" s="27">
        <v>334880</v>
      </c>
      <c r="F18" s="27">
        <v>-22249.99</v>
      </c>
      <c r="G18" s="27"/>
      <c r="H18" s="26"/>
    </row>
    <row r="19" spans="3:8" x14ac:dyDescent="0.25">
      <c r="C19" s="28" t="s">
        <v>151</v>
      </c>
      <c r="D19" s="27">
        <v>2817</v>
      </c>
      <c r="E19" s="27">
        <v>-312790</v>
      </c>
      <c r="F19" s="27">
        <v>22249.99</v>
      </c>
      <c r="G19" s="27"/>
      <c r="H19" s="26"/>
    </row>
    <row r="20" spans="3:8" x14ac:dyDescent="0.25">
      <c r="C20" s="28" t="s">
        <v>151</v>
      </c>
      <c r="D20" s="27">
        <v>2819</v>
      </c>
      <c r="E20" s="27">
        <v>293571.7</v>
      </c>
      <c r="F20" s="27">
        <v>-22249.99</v>
      </c>
      <c r="G20" s="27"/>
      <c r="H20" s="26"/>
    </row>
    <row r="21" spans="3:8" x14ac:dyDescent="0.25">
      <c r="C21" s="28" t="s">
        <v>151</v>
      </c>
      <c r="D21" s="27">
        <v>2821</v>
      </c>
      <c r="E21" s="27">
        <v>143343.20000000001</v>
      </c>
      <c r="F21" s="27">
        <v>-360.14</v>
      </c>
      <c r="G21" s="27"/>
      <c r="H21" s="26"/>
    </row>
    <row r="22" spans="3:8" x14ac:dyDescent="0.25">
      <c r="C22" s="28" t="s">
        <v>151</v>
      </c>
      <c r="D22" s="27">
        <v>2823</v>
      </c>
      <c r="E22" s="27">
        <v>-121253.2</v>
      </c>
      <c r="F22" s="27">
        <v>360.14</v>
      </c>
      <c r="G22" s="27"/>
      <c r="H22" s="26"/>
    </row>
    <row r="23" spans="3:8" x14ac:dyDescent="0.25">
      <c r="C23" s="28" t="s">
        <v>155</v>
      </c>
      <c r="D23" s="27">
        <v>2825</v>
      </c>
      <c r="E23" s="27">
        <v>67891.3</v>
      </c>
      <c r="F23" s="27">
        <v>0</v>
      </c>
      <c r="G23" s="27">
        <f>'Actual CF EUR'!E23</f>
        <v>67891.3</v>
      </c>
      <c r="H23" s="26">
        <f t="shared" si="0"/>
        <v>0</v>
      </c>
    </row>
    <row r="24" spans="3:8" x14ac:dyDescent="0.25">
      <c r="C24" s="28" t="s">
        <v>155</v>
      </c>
      <c r="D24" s="27">
        <v>2827</v>
      </c>
      <c r="E24" s="27">
        <v>-46061.3</v>
      </c>
      <c r="F24" s="27">
        <v>0</v>
      </c>
      <c r="G24" s="27">
        <f>'Actual CF EUR'!E24</f>
        <v>-46061.3</v>
      </c>
      <c r="H24" s="26">
        <f t="shared" si="0"/>
        <v>0</v>
      </c>
    </row>
    <row r="25" spans="3:8" x14ac:dyDescent="0.25">
      <c r="C25" s="28" t="s">
        <v>155</v>
      </c>
      <c r="D25" s="27">
        <v>2829</v>
      </c>
      <c r="E25" s="27">
        <v>-20083.599999999999</v>
      </c>
      <c r="F25" s="27">
        <v>0</v>
      </c>
      <c r="G25" s="27">
        <f>'Actual CF EUR'!E25</f>
        <v>-20083.599999999999</v>
      </c>
      <c r="H25" s="26">
        <f t="shared" si="0"/>
        <v>0</v>
      </c>
    </row>
    <row r="26" spans="3:8" x14ac:dyDescent="0.25">
      <c r="C26" s="28" t="s">
        <v>155</v>
      </c>
      <c r="D26" s="27">
        <v>2831</v>
      </c>
      <c r="E26" s="27">
        <v>359103.5</v>
      </c>
      <c r="F26" s="27">
        <v>0</v>
      </c>
      <c r="G26" s="27">
        <f>'Actual CF EUR'!E26</f>
        <v>359103.5</v>
      </c>
      <c r="H26" s="26">
        <f t="shared" si="0"/>
        <v>0</v>
      </c>
    </row>
    <row r="27" spans="3:8" x14ac:dyDescent="0.25">
      <c r="C27" s="28" t="s">
        <v>155</v>
      </c>
      <c r="D27" s="27">
        <v>2833</v>
      </c>
      <c r="E27" s="27">
        <v>-337273.5</v>
      </c>
      <c r="F27" s="27">
        <v>0</v>
      </c>
      <c r="G27" s="27">
        <f>'Actual CF EUR'!E27</f>
        <v>-337273.5</v>
      </c>
      <c r="H27" s="26">
        <f t="shared" si="0"/>
        <v>0</v>
      </c>
    </row>
    <row r="28" spans="3:8" x14ac:dyDescent="0.25">
      <c r="C28" s="28" t="s">
        <v>155</v>
      </c>
      <c r="D28" s="27">
        <v>2835</v>
      </c>
      <c r="E28" s="27">
        <v>318281.40000000002</v>
      </c>
      <c r="F28" s="27">
        <v>0</v>
      </c>
      <c r="G28" s="27">
        <f>'Actual CF EUR'!E28</f>
        <v>318281.40000000002</v>
      </c>
      <c r="H28" s="26">
        <f t="shared" si="0"/>
        <v>0</v>
      </c>
    </row>
    <row r="29" spans="3:8" x14ac:dyDescent="0.25">
      <c r="C29" s="28" t="s">
        <v>155</v>
      </c>
      <c r="D29" s="27">
        <v>2837</v>
      </c>
      <c r="E29" s="27">
        <v>156084.5</v>
      </c>
      <c r="F29" s="27">
        <v>0</v>
      </c>
      <c r="G29" s="27">
        <f>'Actual CF EUR'!E29</f>
        <v>156084.5</v>
      </c>
      <c r="H29" s="26">
        <f t="shared" si="0"/>
        <v>0</v>
      </c>
    </row>
    <row r="30" spans="3:8" x14ac:dyDescent="0.25">
      <c r="C30" s="28" t="s">
        <v>155</v>
      </c>
      <c r="D30" s="27">
        <v>2839</v>
      </c>
      <c r="E30" s="27">
        <v>-134254.5</v>
      </c>
      <c r="F30" s="27">
        <v>0</v>
      </c>
      <c r="G30" s="27">
        <f>'Actual CF EUR'!E30</f>
        <v>-134254.5</v>
      </c>
      <c r="H30" s="26">
        <f t="shared" si="0"/>
        <v>0</v>
      </c>
    </row>
    <row r="31" spans="3:8" x14ac:dyDescent="0.25">
      <c r="C31" s="28" t="s">
        <v>159</v>
      </c>
      <c r="D31" s="27">
        <v>2841</v>
      </c>
      <c r="E31" s="27">
        <v>2635.2</v>
      </c>
      <c r="F31" s="27">
        <v>0</v>
      </c>
      <c r="G31" s="27">
        <f>'Actual CF EUR'!E31</f>
        <v>2635.2</v>
      </c>
      <c r="H31" s="26">
        <f t="shared" si="0"/>
        <v>0</v>
      </c>
    </row>
    <row r="32" spans="3:8" x14ac:dyDescent="0.25">
      <c r="C32" s="28" t="s">
        <v>159</v>
      </c>
      <c r="D32" s="27">
        <v>2843</v>
      </c>
      <c r="E32" s="27">
        <v>85204.800000000003</v>
      </c>
      <c r="F32" s="27">
        <v>0</v>
      </c>
      <c r="G32" s="27">
        <f>'Actual CF EUR'!E32</f>
        <v>85204.800000000003</v>
      </c>
      <c r="H32" s="26">
        <f t="shared" si="0"/>
        <v>0</v>
      </c>
    </row>
    <row r="33" spans="3:8" x14ac:dyDescent="0.25">
      <c r="C33" s="28" t="s">
        <v>159</v>
      </c>
      <c r="D33" s="27">
        <v>2845</v>
      </c>
      <c r="E33" s="27">
        <v>-351360</v>
      </c>
      <c r="F33" s="27">
        <v>0</v>
      </c>
      <c r="G33" s="27">
        <f>'Actual CF EUR'!E33</f>
        <v>-351360</v>
      </c>
      <c r="H33" s="26">
        <f t="shared" si="0"/>
        <v>0</v>
      </c>
    </row>
    <row r="34" spans="3:8" x14ac:dyDescent="0.25">
      <c r="C34" s="28" t="s">
        <v>159</v>
      </c>
      <c r="D34" s="27">
        <v>2847</v>
      </c>
      <c r="E34" s="27">
        <v>1401048</v>
      </c>
      <c r="F34" s="27">
        <v>0</v>
      </c>
      <c r="G34" s="27">
        <f>'Actual CF EUR'!E34</f>
        <v>1401048</v>
      </c>
      <c r="H34" s="26">
        <f t="shared" si="0"/>
        <v>0</v>
      </c>
    </row>
    <row r="35" spans="3:8" x14ac:dyDescent="0.25">
      <c r="C35" s="28" t="s">
        <v>159</v>
      </c>
      <c r="D35" s="27">
        <v>2849</v>
      </c>
      <c r="E35" s="27">
        <v>-1313208</v>
      </c>
      <c r="F35" s="27">
        <v>0</v>
      </c>
      <c r="G35" s="27">
        <f>'Actual CF EUR'!E35</f>
        <v>-1313208</v>
      </c>
      <c r="H35" s="26">
        <f t="shared" si="0"/>
        <v>0</v>
      </c>
    </row>
    <row r="36" spans="3:8" x14ac:dyDescent="0.25">
      <c r="C36" s="28" t="s">
        <v>159</v>
      </c>
      <c r="D36" s="27">
        <v>2851</v>
      </c>
      <c r="E36" s="27">
        <v>1236787.2</v>
      </c>
      <c r="F36" s="27">
        <v>0</v>
      </c>
      <c r="G36" s="27">
        <f>'Actual CF EUR'!E36</f>
        <v>1236787.2</v>
      </c>
      <c r="H36" s="26">
        <f t="shared" si="0"/>
        <v>0</v>
      </c>
    </row>
    <row r="37" spans="3:8" x14ac:dyDescent="0.25">
      <c r="C37" s="28" t="s">
        <v>159</v>
      </c>
      <c r="D37" s="27">
        <v>2853</v>
      </c>
      <c r="E37" s="27">
        <v>664948.80000000005</v>
      </c>
      <c r="F37" s="27">
        <v>0</v>
      </c>
      <c r="G37" s="27">
        <f>'Actual CF EUR'!E37</f>
        <v>664948.80000000005</v>
      </c>
      <c r="H37" s="26">
        <f t="shared" si="0"/>
        <v>0</v>
      </c>
    </row>
    <row r="38" spans="3:8" x14ac:dyDescent="0.25">
      <c r="C38" s="28" t="s">
        <v>159</v>
      </c>
      <c r="D38" s="27">
        <v>2855</v>
      </c>
      <c r="E38" s="27">
        <v>-577108.80000000005</v>
      </c>
      <c r="F38" s="27">
        <v>0</v>
      </c>
      <c r="G38" s="27">
        <f>'Actual CF EUR'!E38</f>
        <v>-577108.80000000005</v>
      </c>
      <c r="H38" s="26">
        <f t="shared" si="0"/>
        <v>0</v>
      </c>
    </row>
    <row r="39" spans="3:8" x14ac:dyDescent="0.25">
      <c r="C39" s="28" t="s">
        <v>137</v>
      </c>
      <c r="D39" s="27"/>
      <c r="E39" s="27"/>
      <c r="F39" s="27"/>
      <c r="G39" s="27"/>
      <c r="H39" s="27"/>
    </row>
    <row r="40" spans="3:8" x14ac:dyDescent="0.25">
      <c r="C40" s="28" t="s">
        <v>229</v>
      </c>
      <c r="D40" s="27"/>
      <c r="E40" s="27">
        <v>1946630</v>
      </c>
      <c r="F40" s="27">
        <v>-7332.44</v>
      </c>
      <c r="G40" s="27">
        <f>'Actual CF EUR'!E40</f>
        <v>1939297.56</v>
      </c>
      <c r="H40" s="27">
        <f t="shared" si="0"/>
        <v>7332.4399999999441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21" sqref="G21"/>
    </sheetView>
  </sheetViews>
  <sheetFormatPr defaultRowHeight="15" x14ac:dyDescent="0.25"/>
  <cols>
    <col min="1" max="2" width="10.140625" style="27" bestFit="1" customWidth="1"/>
    <col min="3" max="3" width="21.5703125" style="27" bestFit="1" customWidth="1"/>
    <col min="4" max="4" width="4.42578125" style="27" customWidth="1"/>
    <col min="5" max="5" width="20.42578125" style="27" bestFit="1" customWidth="1"/>
    <col min="6" max="6" width="19.5703125" style="27" bestFit="1" customWidth="1"/>
    <col min="7" max="7" width="23.85546875" style="27" customWidth="1"/>
    <col min="8" max="8" width="19" style="27" customWidth="1"/>
    <col min="9" max="16384" width="9.140625" style="27"/>
  </cols>
  <sheetData>
    <row r="1" spans="1:8" x14ac:dyDescent="0.25">
      <c r="A1" s="20" t="s">
        <v>271</v>
      </c>
      <c r="B1" s="20"/>
      <c r="C1" s="20"/>
      <c r="D1" s="20"/>
      <c r="E1" s="20"/>
      <c r="F1" s="20"/>
    </row>
    <row r="2" spans="1:8" x14ac:dyDescent="0.25">
      <c r="A2" s="20" t="s">
        <v>265</v>
      </c>
      <c r="B2" s="20" t="s">
        <v>266</v>
      </c>
      <c r="C2" s="20" t="s">
        <v>136</v>
      </c>
      <c r="D2" s="20"/>
      <c r="E2" s="20" t="s">
        <v>267</v>
      </c>
      <c r="F2" s="20" t="s">
        <v>268</v>
      </c>
      <c r="G2" s="20" t="s">
        <v>269</v>
      </c>
      <c r="H2" s="20" t="s">
        <v>270</v>
      </c>
    </row>
    <row r="3" spans="1:8" x14ac:dyDescent="0.25">
      <c r="A3" s="20"/>
      <c r="B3" s="20"/>
      <c r="C3" s="20"/>
      <c r="D3" s="20"/>
      <c r="E3" s="20"/>
      <c r="F3" s="20"/>
    </row>
    <row r="4" spans="1:8" x14ac:dyDescent="0.25">
      <c r="A4" s="30">
        <v>42333</v>
      </c>
      <c r="B4" s="30">
        <v>42339</v>
      </c>
      <c r="C4" s="27">
        <v>24.101073709761309</v>
      </c>
      <c r="D4" s="27" t="s">
        <v>134</v>
      </c>
      <c r="E4" s="27">
        <v>2880</v>
      </c>
      <c r="F4" s="27">
        <v>2880</v>
      </c>
      <c r="G4" s="27">
        <f>E4+F4</f>
        <v>5760</v>
      </c>
      <c r="H4" s="27">
        <f>'[1]3-NordPool System Price -Peak'!D12</f>
        <v>5760</v>
      </c>
    </row>
    <row r="5" spans="1:8" x14ac:dyDescent="0.25">
      <c r="A5" s="30">
        <v>42339</v>
      </c>
      <c r="B5" s="30">
        <v>42370</v>
      </c>
      <c r="C5" s="27">
        <v>23.250000000000068</v>
      </c>
      <c r="D5" s="27" t="s">
        <v>134</v>
      </c>
      <c r="E5" s="27">
        <v>7440</v>
      </c>
      <c r="F5" s="27">
        <v>7440</v>
      </c>
      <c r="G5" s="27">
        <f t="shared" ref="G5:G17" si="0">E5+F5</f>
        <v>14880</v>
      </c>
      <c r="H5" s="27">
        <f>'[1]3-NordPool System Price -Peak'!E12</f>
        <v>14880</v>
      </c>
    </row>
    <row r="6" spans="1:8" x14ac:dyDescent="0.25">
      <c r="A6" s="30">
        <v>42370</v>
      </c>
      <c r="B6" s="30">
        <v>42401</v>
      </c>
      <c r="C6" s="27">
        <v>24.150000000000144</v>
      </c>
      <c r="D6" s="27" t="s">
        <v>134</v>
      </c>
      <c r="E6" s="27">
        <v>14880</v>
      </c>
      <c r="F6" s="27">
        <v>14880</v>
      </c>
      <c r="G6" s="27">
        <f t="shared" si="0"/>
        <v>29760</v>
      </c>
      <c r="H6" s="27">
        <f>'[1]3-NordPool System Price -Peak'!F12</f>
        <v>29760</v>
      </c>
    </row>
    <row r="7" spans="1:8" x14ac:dyDescent="0.25">
      <c r="A7" s="30">
        <v>42401</v>
      </c>
      <c r="B7" s="30">
        <v>42430</v>
      </c>
      <c r="C7" s="27">
        <v>25.049999999999873</v>
      </c>
      <c r="D7" s="27" t="s">
        <v>134</v>
      </c>
      <c r="E7" s="27">
        <v>13920</v>
      </c>
      <c r="F7" s="27">
        <v>13920</v>
      </c>
      <c r="G7" s="27">
        <f t="shared" si="0"/>
        <v>27840</v>
      </c>
      <c r="H7" s="27">
        <f>'[1]3-NordPool System Price -Peak'!G12</f>
        <v>27840</v>
      </c>
    </row>
    <row r="8" spans="1:8" x14ac:dyDescent="0.25">
      <c r="A8" s="30">
        <v>42430</v>
      </c>
      <c r="B8" s="30">
        <v>42461</v>
      </c>
      <c r="C8" s="27">
        <v>20.994603852035674</v>
      </c>
      <c r="D8" s="27" t="s">
        <v>134</v>
      </c>
      <c r="E8" s="27">
        <v>14860</v>
      </c>
      <c r="F8" s="27">
        <v>14860</v>
      </c>
      <c r="G8" s="27">
        <f t="shared" si="0"/>
        <v>29720</v>
      </c>
      <c r="H8" s="27">
        <f>'[1]3-NordPool System Price -Peak'!H12</f>
        <v>29720</v>
      </c>
    </row>
    <row r="9" spans="1:8" x14ac:dyDescent="0.25">
      <c r="A9" s="30">
        <v>42461</v>
      </c>
      <c r="B9" s="30">
        <v>42491</v>
      </c>
      <c r="C9" s="27">
        <v>20.349999999999731</v>
      </c>
      <c r="D9" s="27" t="s">
        <v>134</v>
      </c>
      <c r="E9" s="27">
        <v>7200</v>
      </c>
      <c r="F9" s="27">
        <v>7200</v>
      </c>
      <c r="G9" s="27">
        <f t="shared" si="0"/>
        <v>14400</v>
      </c>
      <c r="H9" s="27">
        <f>'[1]3-NordPool System Price -Peak'!I12</f>
        <v>14400</v>
      </c>
    </row>
    <row r="10" spans="1:8" x14ac:dyDescent="0.25">
      <c r="A10" s="30">
        <v>42491</v>
      </c>
      <c r="B10" s="30">
        <v>42522</v>
      </c>
      <c r="C10" s="27">
        <v>18.280000000000147</v>
      </c>
      <c r="D10" s="27" t="s">
        <v>134</v>
      </c>
      <c r="E10" s="27">
        <v>7440</v>
      </c>
      <c r="F10" s="27">
        <v>7440</v>
      </c>
      <c r="G10" s="27">
        <f t="shared" si="0"/>
        <v>14880</v>
      </c>
      <c r="H10" s="27">
        <f>'[1]3-NordPool System Price -Peak'!J12</f>
        <v>14880</v>
      </c>
    </row>
    <row r="11" spans="1:8" x14ac:dyDescent="0.25">
      <c r="A11" s="30">
        <v>42522</v>
      </c>
      <c r="B11" s="30">
        <v>42552</v>
      </c>
      <c r="C11" s="27">
        <v>16.422333333332691</v>
      </c>
      <c r="D11" s="27" t="s">
        <v>134</v>
      </c>
      <c r="E11" s="27">
        <v>7200</v>
      </c>
      <c r="F11" s="27">
        <v>7200</v>
      </c>
      <c r="G11" s="27">
        <f t="shared" si="0"/>
        <v>14400</v>
      </c>
      <c r="H11" s="27">
        <f>'[1]3-NordPool System Price -Peak'!K12</f>
        <v>14400</v>
      </c>
    </row>
    <row r="12" spans="1:8" x14ac:dyDescent="0.25">
      <c r="A12" s="30">
        <v>42552</v>
      </c>
      <c r="B12" s="30">
        <v>42583</v>
      </c>
      <c r="C12" s="27">
        <v>15.637376175421318</v>
      </c>
      <c r="D12" s="27" t="s">
        <v>134</v>
      </c>
      <c r="E12" s="27">
        <v>7440</v>
      </c>
      <c r="F12" s="27">
        <v>7440</v>
      </c>
      <c r="G12" s="27">
        <f t="shared" si="0"/>
        <v>14880</v>
      </c>
      <c r="H12" s="27">
        <f>'[1]3-NordPool System Price -Peak'!L12</f>
        <v>14880</v>
      </c>
    </row>
    <row r="13" spans="1:8" x14ac:dyDescent="0.25">
      <c r="A13" s="30">
        <v>42583</v>
      </c>
      <c r="B13" s="30">
        <v>42614</v>
      </c>
      <c r="C13" s="27">
        <v>17.049060919695815</v>
      </c>
      <c r="D13" s="27" t="s">
        <v>134</v>
      </c>
      <c r="E13" s="27">
        <v>7440</v>
      </c>
      <c r="F13" s="27">
        <v>7440</v>
      </c>
      <c r="G13" s="27">
        <f t="shared" si="0"/>
        <v>14880</v>
      </c>
      <c r="H13" s="27">
        <f>'[1]3-NordPool System Price -Peak'!M12</f>
        <v>14880</v>
      </c>
    </row>
    <row r="14" spans="1:8" x14ac:dyDescent="0.25">
      <c r="A14" s="30">
        <v>42614</v>
      </c>
      <c r="B14" s="30">
        <v>42644</v>
      </c>
      <c r="C14" s="27">
        <v>18.510681668378751</v>
      </c>
      <c r="D14" s="27" t="s">
        <v>134</v>
      </c>
      <c r="E14" s="27">
        <v>7200</v>
      </c>
      <c r="F14" s="27">
        <v>7200</v>
      </c>
      <c r="G14" s="27">
        <f t="shared" si="0"/>
        <v>14400</v>
      </c>
      <c r="H14" s="27">
        <f>'[1]3-NordPool System Price -Peak'!N12</f>
        <v>14400</v>
      </c>
    </row>
    <row r="15" spans="1:8" x14ac:dyDescent="0.25">
      <c r="A15" s="30">
        <v>42644</v>
      </c>
      <c r="B15" s="30">
        <v>42675</v>
      </c>
      <c r="C15" s="27">
        <v>19.908617351240846</v>
      </c>
      <c r="D15" s="27" t="s">
        <v>134</v>
      </c>
      <c r="E15" s="27">
        <v>7450</v>
      </c>
      <c r="F15" s="27">
        <v>7450</v>
      </c>
      <c r="G15" s="27">
        <f t="shared" si="0"/>
        <v>14900</v>
      </c>
      <c r="H15" s="27">
        <f>'[1]3-NordPool System Price -Peak'!O12</f>
        <v>14900</v>
      </c>
    </row>
    <row r="16" spans="1:8" x14ac:dyDescent="0.25">
      <c r="A16" s="30">
        <v>42675</v>
      </c>
      <c r="B16" s="30">
        <v>42705</v>
      </c>
      <c r="C16" s="27">
        <v>22.798251523913613</v>
      </c>
      <c r="D16" s="27" t="s">
        <v>134</v>
      </c>
      <c r="E16" s="27">
        <v>7200</v>
      </c>
      <c r="F16" s="27">
        <v>7200</v>
      </c>
      <c r="G16" s="27">
        <f t="shared" si="0"/>
        <v>14400</v>
      </c>
      <c r="H16" s="27">
        <f>'[1]3-NordPool System Price -Peak'!P12</f>
        <v>14400</v>
      </c>
    </row>
    <row r="17" spans="1:8" x14ac:dyDescent="0.25">
      <c r="A17" s="30">
        <v>42705</v>
      </c>
      <c r="B17" s="30">
        <v>42736</v>
      </c>
      <c r="C17" s="27">
        <v>24.518231075369979</v>
      </c>
      <c r="D17" s="27" t="s">
        <v>134</v>
      </c>
      <c r="E17" s="27">
        <v>7440</v>
      </c>
      <c r="F17" s="27">
        <v>7440</v>
      </c>
      <c r="G17" s="27">
        <f t="shared" si="0"/>
        <v>14880</v>
      </c>
      <c r="H17" s="27">
        <f>'[1]3-NordPool System Price -Peak'!Q12</f>
        <v>14880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TransMon EUR</vt:lpstr>
      <vt:lpstr>Hist Prices</vt:lpstr>
      <vt:lpstr>PosMon EUR</vt:lpstr>
      <vt:lpstr>Actual CF EUR</vt:lpstr>
      <vt:lpstr>Actual PL EUR</vt:lpstr>
      <vt:lpstr>Exposure Volume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Eikanger</dc:creator>
  <cp:lastModifiedBy>Harald Eikanger</cp:lastModifiedBy>
  <dcterms:created xsi:type="dcterms:W3CDTF">2015-12-22T12:58:45Z</dcterms:created>
  <dcterms:modified xsi:type="dcterms:W3CDTF">2016-02-09T14:57:21Z</dcterms:modified>
</cp:coreProperties>
</file>