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FS\Development\QA\Regression\Bin\TestWCFReportEngine\TestFiles\PLExplanation\ExcelVerification\"/>
    </mc:Choice>
  </mc:AlternateContent>
  <bookViews>
    <workbookView xWindow="0" yWindow="0" windowWidth="24000" windowHeight="9510" firstSheet="1" activeTab="5"/>
  </bookViews>
  <sheets>
    <sheet name="Totalområde per curve" sheetId="1" r:id="rId1"/>
    <sheet name="Calc price basis per curve" sheetId="2" r:id="rId2"/>
    <sheet name="Capacity per curve" sheetId="3" r:id="rId3"/>
    <sheet name="Index, CD vs RD" sheetId="11" r:id="rId4"/>
    <sheet name="Index per curve" sheetId="12" r:id="rId5"/>
    <sheet name="Index per Currency NOK" sheetId="16" r:id="rId6"/>
    <sheet name="Currency forward" sheetId="9" r:id="rId7"/>
    <sheet name="Curr fut, not act day spot rate" sheetId="10" r:id="rId8"/>
    <sheet name="AvgRateForward" sheetId="13" r:id="rId9"/>
    <sheet name="FX outright" sheetId="15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2" i="16" l="1"/>
  <c r="S47" i="16" s="1"/>
  <c r="S48" i="16" s="1"/>
  <c r="S43" i="16"/>
  <c r="S49" i="16" s="1"/>
  <c r="T49" i="16" s="1"/>
  <c r="S55" i="16" s="1"/>
  <c r="S41" i="16"/>
  <c r="R54" i="16"/>
  <c r="T52" i="16"/>
  <c r="R49" i="16"/>
  <c r="Q49" i="16"/>
  <c r="P49" i="16"/>
  <c r="R55" i="16" s="1"/>
  <c r="P48" i="16"/>
  <c r="R47" i="16"/>
  <c r="R48" i="16" s="1"/>
  <c r="Q47" i="16"/>
  <c r="Q48" i="16" s="1"/>
  <c r="P41" i="16"/>
  <c r="P47" i="16" s="1"/>
  <c r="R53" i="16" s="1"/>
  <c r="L49" i="16"/>
  <c r="K49" i="16"/>
  <c r="J49" i="16"/>
  <c r="I49" i="16"/>
  <c r="K55" i="16" s="1"/>
  <c r="E49" i="16"/>
  <c r="D49" i="16"/>
  <c r="C49" i="16"/>
  <c r="B49" i="16"/>
  <c r="D55" i="16" s="1"/>
  <c r="I48" i="16"/>
  <c r="K54" i="16" s="1"/>
  <c r="B48" i="16"/>
  <c r="D54" i="16" s="1"/>
  <c r="I41" i="16"/>
  <c r="I47" i="16" s="1"/>
  <c r="K53" i="16" s="1"/>
  <c r="B41" i="16"/>
  <c r="B47" i="16" s="1"/>
  <c r="D53" i="16" s="1"/>
  <c r="F31" i="16"/>
  <c r="G31" i="16" s="1"/>
  <c r="F30" i="16"/>
  <c r="G30" i="16" s="1"/>
  <c r="F29" i="16"/>
  <c r="G29" i="16" s="1"/>
  <c r="F28" i="16"/>
  <c r="G28" i="16" s="1"/>
  <c r="F27" i="16"/>
  <c r="G27" i="16" s="1"/>
  <c r="L26" i="16"/>
  <c r="K26" i="16"/>
  <c r="J26" i="16"/>
  <c r="J47" i="16" s="1"/>
  <c r="F26" i="16"/>
  <c r="G26" i="16" s="1"/>
  <c r="F25" i="16"/>
  <c r="G25" i="16" s="1"/>
  <c r="B20" i="16"/>
  <c r="T55" i="16" l="1"/>
  <c r="V55" i="16" s="1"/>
  <c r="T48" i="16"/>
  <c r="S54" i="16" s="1"/>
  <c r="T54" i="16" s="1"/>
  <c r="V54" i="16" s="1"/>
  <c r="V58" i="16" s="1"/>
  <c r="T58" i="16"/>
  <c r="T47" i="16"/>
  <c r="S53" i="16" s="1"/>
  <c r="T53" i="16" s="1"/>
  <c r="F52" i="16"/>
  <c r="C47" i="16"/>
  <c r="C48" i="16" s="1"/>
  <c r="K47" i="16"/>
  <c r="K48" i="16" s="1"/>
  <c r="F49" i="16"/>
  <c r="E55" i="16" s="1"/>
  <c r="F55" i="16" s="1"/>
  <c r="H55" i="16" s="1"/>
  <c r="M49" i="16"/>
  <c r="L55" i="16" s="1"/>
  <c r="M55" i="16" s="1"/>
  <c r="O55" i="16" s="1"/>
  <c r="H25" i="16"/>
  <c r="J48" i="16"/>
  <c r="D47" i="16"/>
  <c r="D48" i="16" s="1"/>
  <c r="L47" i="16"/>
  <c r="L48" i="16" s="1"/>
  <c r="E47" i="16"/>
  <c r="E48" i="16" s="1"/>
  <c r="M52" i="16"/>
  <c r="G4" i="15"/>
  <c r="H13" i="15" s="1"/>
  <c r="H14" i="15"/>
  <c r="G14" i="15"/>
  <c r="F14" i="15"/>
  <c r="E14" i="15"/>
  <c r="G13" i="15"/>
  <c r="G15" i="15" s="1"/>
  <c r="H12" i="15"/>
  <c r="G12" i="15"/>
  <c r="F12" i="15"/>
  <c r="F13" i="15" s="1"/>
  <c r="F15" i="15" s="1"/>
  <c r="E12" i="15"/>
  <c r="E13" i="15" s="1"/>
  <c r="K50" i="13"/>
  <c r="G14" i="13" s="1"/>
  <c r="G15" i="13" s="1"/>
  <c r="J30" i="13"/>
  <c r="J50" i="13" s="1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29" i="13"/>
  <c r="H50" i="13"/>
  <c r="I50" i="13"/>
  <c r="V53" i="16" l="1"/>
  <c r="V57" i="16" s="1"/>
  <c r="T57" i="16"/>
  <c r="T59" i="16" s="1"/>
  <c r="V59" i="16"/>
  <c r="V61" i="16" s="1"/>
  <c r="M48" i="16"/>
  <c r="L54" i="16" s="1"/>
  <c r="M54" i="16" s="1"/>
  <c r="F48" i="16"/>
  <c r="E54" i="16" s="1"/>
  <c r="F54" i="16" s="1"/>
  <c r="M47" i="16"/>
  <c r="L53" i="16" s="1"/>
  <c r="M53" i="16" s="1"/>
  <c r="F47" i="16"/>
  <c r="E53" i="16" s="1"/>
  <c r="F53" i="16" s="1"/>
  <c r="E15" i="15"/>
  <c r="H15" i="15"/>
  <c r="G50" i="13"/>
  <c r="F14" i="13" s="1"/>
  <c r="F15" i="13" s="1"/>
  <c r="F50" i="13"/>
  <c r="E14" i="13" s="1"/>
  <c r="E15" i="13" s="1"/>
  <c r="M57" i="16" l="1"/>
  <c r="O53" i="16"/>
  <c r="O57" i="16" s="1"/>
  <c r="M58" i="16"/>
  <c r="M59" i="16" s="1"/>
  <c r="M61" i="16" s="1"/>
  <c r="O54" i="16"/>
  <c r="O58" i="16" s="1"/>
  <c r="O59" i="16" s="1"/>
  <c r="O61" i="16" s="1"/>
  <c r="F57" i="16"/>
  <c r="H53" i="16"/>
  <c r="H57" i="16" s="1"/>
  <c r="F58" i="16"/>
  <c r="F59" i="16" s="1"/>
  <c r="F61" i="16" s="1"/>
  <c r="H54" i="16"/>
  <c r="H58" i="16" s="1"/>
  <c r="G12" i="13"/>
  <c r="G13" i="13" s="1"/>
  <c r="G16" i="13" s="1"/>
  <c r="F12" i="13"/>
  <c r="F13" i="13" s="1"/>
  <c r="F16" i="13" s="1"/>
  <c r="E12" i="13"/>
  <c r="E13" i="13" s="1"/>
  <c r="E16" i="13" s="1"/>
  <c r="D54" i="12"/>
  <c r="Y49" i="12"/>
  <c r="X49" i="12"/>
  <c r="W49" i="12"/>
  <c r="V49" i="12"/>
  <c r="X55" i="12" s="1"/>
  <c r="T49" i="12"/>
  <c r="S49" i="12"/>
  <c r="R49" i="12"/>
  <c r="U49" i="12" s="1"/>
  <c r="T55" i="12" s="1"/>
  <c r="Q49" i="12"/>
  <c r="S55" i="12" s="1"/>
  <c r="O49" i="12"/>
  <c r="N49" i="12"/>
  <c r="P49" i="12" s="1"/>
  <c r="O55" i="12" s="1"/>
  <c r="M49" i="12"/>
  <c r="L49" i="12"/>
  <c r="N55" i="12" s="1"/>
  <c r="J49" i="12"/>
  <c r="I49" i="12"/>
  <c r="H49" i="12"/>
  <c r="G49" i="12"/>
  <c r="I55" i="12" s="1"/>
  <c r="E49" i="12"/>
  <c r="D49" i="12"/>
  <c r="C49" i="12"/>
  <c r="B49" i="12"/>
  <c r="D55" i="12" s="1"/>
  <c r="V48" i="12"/>
  <c r="X54" i="12" s="1"/>
  <c r="Q48" i="12"/>
  <c r="S54" i="12" s="1"/>
  <c r="L48" i="12"/>
  <c r="N54" i="12" s="1"/>
  <c r="G48" i="12"/>
  <c r="I54" i="12" s="1"/>
  <c r="B48" i="12"/>
  <c r="V41" i="12"/>
  <c r="V47" i="12" s="1"/>
  <c r="X53" i="12" s="1"/>
  <c r="Q41" i="12"/>
  <c r="Q47" i="12" s="1"/>
  <c r="S53" i="12" s="1"/>
  <c r="L41" i="12"/>
  <c r="L47" i="12" s="1"/>
  <c r="N53" i="12" s="1"/>
  <c r="G41" i="12"/>
  <c r="G47" i="12" s="1"/>
  <c r="I53" i="12" s="1"/>
  <c r="B41" i="12"/>
  <c r="B47" i="12" s="1"/>
  <c r="D53" i="12" s="1"/>
  <c r="F31" i="12"/>
  <c r="G31" i="12" s="1"/>
  <c r="F30" i="12"/>
  <c r="G30" i="12" s="1"/>
  <c r="F29" i="12"/>
  <c r="G29" i="12" s="1"/>
  <c r="F28" i="12"/>
  <c r="G28" i="12" s="1"/>
  <c r="G27" i="12"/>
  <c r="F27" i="12"/>
  <c r="L26" i="12"/>
  <c r="J47" i="12" s="1"/>
  <c r="J48" i="12" s="1"/>
  <c r="K26" i="12"/>
  <c r="I47" i="12" s="1"/>
  <c r="I48" i="12" s="1"/>
  <c r="J26" i="12"/>
  <c r="R47" i="12" s="1"/>
  <c r="F26" i="12"/>
  <c r="G26" i="12" s="1"/>
  <c r="G25" i="12"/>
  <c r="F25" i="12"/>
  <c r="B20" i="12"/>
  <c r="Z52" i="12" s="1"/>
  <c r="F335" i="11"/>
  <c r="G335" i="11" s="1"/>
  <c r="F334" i="11"/>
  <c r="G334" i="11" s="1"/>
  <c r="F333" i="11"/>
  <c r="G333" i="11" s="1"/>
  <c r="G332" i="11"/>
  <c r="F332" i="11"/>
  <c r="G331" i="11"/>
  <c r="F331" i="11"/>
  <c r="F330" i="11"/>
  <c r="G330" i="11" s="1"/>
  <c r="F329" i="11"/>
  <c r="G329" i="11" s="1"/>
  <c r="F328" i="11"/>
  <c r="G328" i="11" s="1"/>
  <c r="F327" i="11"/>
  <c r="G327" i="11" s="1"/>
  <c r="F326" i="11"/>
  <c r="G326" i="11" s="1"/>
  <c r="F325" i="11"/>
  <c r="G325" i="11" s="1"/>
  <c r="F324" i="11"/>
  <c r="G324" i="11" s="1"/>
  <c r="F323" i="11"/>
  <c r="G323" i="11" s="1"/>
  <c r="F322" i="11"/>
  <c r="G322" i="11" s="1"/>
  <c r="F321" i="11"/>
  <c r="G321" i="11" s="1"/>
  <c r="F320" i="11"/>
  <c r="G320" i="11" s="1"/>
  <c r="F319" i="11"/>
  <c r="G319" i="11" s="1"/>
  <c r="F318" i="11"/>
  <c r="G318" i="11" s="1"/>
  <c r="F317" i="11"/>
  <c r="G317" i="11" s="1"/>
  <c r="F316" i="11"/>
  <c r="G316" i="11" s="1"/>
  <c r="F315" i="11"/>
  <c r="G315" i="11" s="1"/>
  <c r="F314" i="11"/>
  <c r="G314" i="11" s="1"/>
  <c r="F313" i="11"/>
  <c r="G313" i="11" s="1"/>
  <c r="F312" i="11"/>
  <c r="G312" i="11" s="1"/>
  <c r="F311" i="11"/>
  <c r="G311" i="11" s="1"/>
  <c r="F310" i="11"/>
  <c r="G310" i="11" s="1"/>
  <c r="F309" i="11"/>
  <c r="G309" i="11" s="1"/>
  <c r="F308" i="11"/>
  <c r="G308" i="11" s="1"/>
  <c r="F307" i="11"/>
  <c r="G307" i="11" s="1"/>
  <c r="F306" i="11"/>
  <c r="G306" i="11" s="1"/>
  <c r="F305" i="11"/>
  <c r="G305" i="11" s="1"/>
  <c r="F304" i="11"/>
  <c r="G304" i="11" s="1"/>
  <c r="F303" i="11"/>
  <c r="G303" i="11" s="1"/>
  <c r="F302" i="11"/>
  <c r="G302" i="11" s="1"/>
  <c r="F301" i="11"/>
  <c r="G301" i="11" s="1"/>
  <c r="F300" i="11"/>
  <c r="G300" i="11" s="1"/>
  <c r="F299" i="11"/>
  <c r="G299" i="11" s="1"/>
  <c r="F298" i="11"/>
  <c r="G298" i="11" s="1"/>
  <c r="G297" i="11"/>
  <c r="F297" i="11"/>
  <c r="G296" i="11"/>
  <c r="F296" i="11"/>
  <c r="G295" i="11"/>
  <c r="F295" i="11"/>
  <c r="F294" i="11"/>
  <c r="G294" i="11" s="1"/>
  <c r="F293" i="11"/>
  <c r="G293" i="11" s="1"/>
  <c r="F292" i="11"/>
  <c r="G292" i="11" s="1"/>
  <c r="F291" i="11"/>
  <c r="G291" i="11" s="1"/>
  <c r="F290" i="11"/>
  <c r="G290" i="11" s="1"/>
  <c r="F289" i="11"/>
  <c r="G289" i="11" s="1"/>
  <c r="G288" i="11"/>
  <c r="F288" i="11"/>
  <c r="G287" i="11"/>
  <c r="F287" i="11"/>
  <c r="F286" i="11"/>
  <c r="G286" i="11" s="1"/>
  <c r="F285" i="11"/>
  <c r="G285" i="11" s="1"/>
  <c r="F284" i="11"/>
  <c r="G284" i="11" s="1"/>
  <c r="F283" i="11"/>
  <c r="G283" i="11" s="1"/>
  <c r="F282" i="11"/>
  <c r="G282" i="11" s="1"/>
  <c r="G281" i="11"/>
  <c r="F281" i="11"/>
  <c r="F280" i="11"/>
  <c r="G280" i="11" s="1"/>
  <c r="G279" i="11"/>
  <c r="F279" i="11"/>
  <c r="F278" i="11"/>
  <c r="G278" i="11" s="1"/>
  <c r="F277" i="11"/>
  <c r="G277" i="11" s="1"/>
  <c r="F276" i="11"/>
  <c r="G276" i="11" s="1"/>
  <c r="F275" i="11"/>
  <c r="G275" i="11" s="1"/>
  <c r="F274" i="11"/>
  <c r="G274" i="11" s="1"/>
  <c r="G273" i="11"/>
  <c r="F273" i="11"/>
  <c r="G272" i="11"/>
  <c r="F272" i="11"/>
  <c r="F271" i="11"/>
  <c r="G271" i="11" s="1"/>
  <c r="F270" i="11"/>
  <c r="G270" i="11" s="1"/>
  <c r="F269" i="11"/>
  <c r="G269" i="11" s="1"/>
  <c r="F268" i="11"/>
  <c r="G268" i="11" s="1"/>
  <c r="G267" i="11"/>
  <c r="F267" i="11"/>
  <c r="F266" i="11"/>
  <c r="G266" i="11" s="1"/>
  <c r="F265" i="11"/>
  <c r="G265" i="11" s="1"/>
  <c r="F264" i="11"/>
  <c r="G264" i="11" s="1"/>
  <c r="F263" i="11"/>
  <c r="G263" i="11" s="1"/>
  <c r="F262" i="11"/>
  <c r="G262" i="11" s="1"/>
  <c r="F261" i="11"/>
  <c r="G261" i="11" s="1"/>
  <c r="F260" i="11"/>
  <c r="G260" i="11" s="1"/>
  <c r="F259" i="11"/>
  <c r="G259" i="11" s="1"/>
  <c r="F258" i="11"/>
  <c r="G258" i="11" s="1"/>
  <c r="F257" i="11"/>
  <c r="G257" i="11" s="1"/>
  <c r="F256" i="11"/>
  <c r="G256" i="11" s="1"/>
  <c r="F255" i="11"/>
  <c r="G255" i="11" s="1"/>
  <c r="F254" i="11"/>
  <c r="G254" i="11" s="1"/>
  <c r="F253" i="11"/>
  <c r="G253" i="11" s="1"/>
  <c r="F252" i="11"/>
  <c r="G252" i="11" s="1"/>
  <c r="G251" i="11"/>
  <c r="F251" i="11"/>
  <c r="F250" i="11"/>
  <c r="G250" i="11" s="1"/>
  <c r="F249" i="11"/>
  <c r="G249" i="11" s="1"/>
  <c r="F248" i="11"/>
  <c r="G248" i="11" s="1"/>
  <c r="F247" i="11"/>
  <c r="G247" i="11" s="1"/>
  <c r="F246" i="11"/>
  <c r="G246" i="11" s="1"/>
  <c r="F245" i="11"/>
  <c r="G245" i="11" s="1"/>
  <c r="F244" i="11"/>
  <c r="G244" i="11" s="1"/>
  <c r="G243" i="11"/>
  <c r="F243" i="11"/>
  <c r="F242" i="11"/>
  <c r="G242" i="11" s="1"/>
  <c r="F241" i="11"/>
  <c r="G241" i="11" s="1"/>
  <c r="F240" i="11"/>
  <c r="G240" i="11" s="1"/>
  <c r="F239" i="11"/>
  <c r="G239" i="11" s="1"/>
  <c r="F238" i="11"/>
  <c r="G238" i="11" s="1"/>
  <c r="G237" i="11"/>
  <c r="F237" i="11"/>
  <c r="F236" i="11"/>
  <c r="G236" i="11" s="1"/>
  <c r="F235" i="11"/>
  <c r="G235" i="11" s="1"/>
  <c r="F234" i="11"/>
  <c r="G234" i="11" s="1"/>
  <c r="G233" i="11"/>
  <c r="F233" i="11"/>
  <c r="F232" i="11"/>
  <c r="G232" i="11" s="1"/>
  <c r="F231" i="11"/>
  <c r="G231" i="11" s="1"/>
  <c r="G230" i="11"/>
  <c r="F230" i="11"/>
  <c r="F229" i="11"/>
  <c r="G229" i="11" s="1"/>
  <c r="F228" i="11"/>
  <c r="G228" i="11" s="1"/>
  <c r="F227" i="11"/>
  <c r="G227" i="11" s="1"/>
  <c r="G226" i="11"/>
  <c r="F226" i="11"/>
  <c r="G225" i="11"/>
  <c r="F225" i="11"/>
  <c r="F224" i="11"/>
  <c r="G224" i="11" s="1"/>
  <c r="F223" i="11"/>
  <c r="G223" i="11" s="1"/>
  <c r="G222" i="11"/>
  <c r="F222" i="11"/>
  <c r="G221" i="11"/>
  <c r="F221" i="11"/>
  <c r="F220" i="11"/>
  <c r="G220" i="11" s="1"/>
  <c r="F219" i="11"/>
  <c r="G219" i="11" s="1"/>
  <c r="F218" i="11"/>
  <c r="G218" i="11" s="1"/>
  <c r="G217" i="11"/>
  <c r="F217" i="11"/>
  <c r="F216" i="11"/>
  <c r="G216" i="11" s="1"/>
  <c r="F215" i="11"/>
  <c r="G215" i="11" s="1"/>
  <c r="G214" i="11"/>
  <c r="F214" i="11"/>
  <c r="F213" i="11"/>
  <c r="G213" i="11" s="1"/>
  <c r="G212" i="11"/>
  <c r="F212" i="11"/>
  <c r="F211" i="11"/>
  <c r="G211" i="11" s="1"/>
  <c r="F210" i="11"/>
  <c r="G210" i="11" s="1"/>
  <c r="F209" i="11"/>
  <c r="G209" i="11" s="1"/>
  <c r="F208" i="11"/>
  <c r="G208" i="11" s="1"/>
  <c r="F207" i="11"/>
  <c r="G207" i="11" s="1"/>
  <c r="F206" i="11"/>
  <c r="G206" i="11" s="1"/>
  <c r="F205" i="11"/>
  <c r="G205" i="11" s="1"/>
  <c r="G204" i="11"/>
  <c r="F204" i="11"/>
  <c r="F203" i="11"/>
  <c r="G203" i="11" s="1"/>
  <c r="F202" i="11"/>
  <c r="G202" i="11" s="1"/>
  <c r="F201" i="11"/>
  <c r="G201" i="11" s="1"/>
  <c r="F200" i="11"/>
  <c r="G200" i="11" s="1"/>
  <c r="F199" i="11"/>
  <c r="G199" i="11" s="1"/>
  <c r="F198" i="11"/>
  <c r="G198" i="11" s="1"/>
  <c r="F197" i="11"/>
  <c r="G197" i="11" s="1"/>
  <c r="F196" i="11"/>
  <c r="G196" i="11" s="1"/>
  <c r="F195" i="11"/>
  <c r="G195" i="11" s="1"/>
  <c r="F194" i="11"/>
  <c r="G194" i="11" s="1"/>
  <c r="F193" i="11"/>
  <c r="G193" i="11" s="1"/>
  <c r="F192" i="11"/>
  <c r="G192" i="11" s="1"/>
  <c r="F191" i="11"/>
  <c r="G191" i="11" s="1"/>
  <c r="F190" i="11"/>
  <c r="G190" i="11" s="1"/>
  <c r="F189" i="11"/>
  <c r="G189" i="11" s="1"/>
  <c r="G188" i="11"/>
  <c r="F188" i="11"/>
  <c r="F187" i="11"/>
  <c r="G187" i="11" s="1"/>
  <c r="F186" i="11"/>
  <c r="G186" i="11" s="1"/>
  <c r="F185" i="11"/>
  <c r="G185" i="11" s="1"/>
  <c r="F184" i="11"/>
  <c r="G184" i="11" s="1"/>
  <c r="F183" i="11"/>
  <c r="G183" i="11" s="1"/>
  <c r="F182" i="11"/>
  <c r="G182" i="11" s="1"/>
  <c r="F181" i="11"/>
  <c r="G181" i="11" s="1"/>
  <c r="G180" i="11"/>
  <c r="F180" i="11"/>
  <c r="F179" i="11"/>
  <c r="G179" i="11" s="1"/>
  <c r="F178" i="11"/>
  <c r="G178" i="11" s="1"/>
  <c r="F177" i="11"/>
  <c r="G177" i="11" s="1"/>
  <c r="F176" i="11"/>
  <c r="G176" i="11" s="1"/>
  <c r="G175" i="11"/>
  <c r="F175" i="11"/>
  <c r="G174" i="11"/>
  <c r="F174" i="11"/>
  <c r="F173" i="11"/>
  <c r="G173" i="11" s="1"/>
  <c r="F172" i="11"/>
  <c r="G172" i="11" s="1"/>
  <c r="F171" i="11"/>
  <c r="G171" i="11" s="1"/>
  <c r="G170" i="11"/>
  <c r="F170" i="11"/>
  <c r="F169" i="11"/>
  <c r="G169" i="11" s="1"/>
  <c r="F168" i="11"/>
  <c r="G168" i="11" s="1"/>
  <c r="G167" i="11"/>
  <c r="F167" i="11"/>
  <c r="F166" i="11"/>
  <c r="G166" i="11" s="1"/>
  <c r="F165" i="11"/>
  <c r="G165" i="11" s="1"/>
  <c r="F164" i="11"/>
  <c r="G164" i="11" s="1"/>
  <c r="G163" i="11"/>
  <c r="F163" i="11"/>
  <c r="G162" i="11"/>
  <c r="F162" i="11"/>
  <c r="F161" i="11"/>
  <c r="G161" i="11" s="1"/>
  <c r="F160" i="11"/>
  <c r="G160" i="11" s="1"/>
  <c r="G159" i="11"/>
  <c r="F159" i="11"/>
  <c r="G158" i="11"/>
  <c r="F158" i="11"/>
  <c r="F157" i="11"/>
  <c r="G157" i="11" s="1"/>
  <c r="F156" i="11"/>
  <c r="G156" i="11" s="1"/>
  <c r="F155" i="11"/>
  <c r="G155" i="11" s="1"/>
  <c r="G154" i="11"/>
  <c r="F154" i="11"/>
  <c r="F153" i="11"/>
  <c r="G153" i="11" s="1"/>
  <c r="F152" i="11"/>
  <c r="G152" i="11" s="1"/>
  <c r="G151" i="11"/>
  <c r="F151" i="11"/>
  <c r="F150" i="11"/>
  <c r="G150" i="11" s="1"/>
  <c r="F149" i="11"/>
  <c r="G149" i="11" s="1"/>
  <c r="F148" i="11"/>
  <c r="G148" i="11" s="1"/>
  <c r="G147" i="11"/>
  <c r="F147" i="11"/>
  <c r="G146" i="11"/>
  <c r="F146" i="11"/>
  <c r="F145" i="11"/>
  <c r="G145" i="11" s="1"/>
  <c r="F144" i="11"/>
  <c r="G144" i="11" s="1"/>
  <c r="F143" i="11"/>
  <c r="G143" i="11" s="1"/>
  <c r="F142" i="11"/>
  <c r="G142" i="11" s="1"/>
  <c r="F141" i="11"/>
  <c r="G141" i="11" s="1"/>
  <c r="F140" i="11"/>
  <c r="G140" i="11" s="1"/>
  <c r="F139" i="11"/>
  <c r="G139" i="11" s="1"/>
  <c r="F138" i="11"/>
  <c r="G138" i="11" s="1"/>
  <c r="G137" i="11"/>
  <c r="F137" i="11"/>
  <c r="F136" i="11"/>
  <c r="G136" i="11" s="1"/>
  <c r="F135" i="11"/>
  <c r="G135" i="11" s="1"/>
  <c r="F134" i="11"/>
  <c r="G134" i="11" s="1"/>
  <c r="F133" i="11"/>
  <c r="G133" i="11" s="1"/>
  <c r="F132" i="11"/>
  <c r="G132" i="11" s="1"/>
  <c r="F131" i="11"/>
  <c r="G131" i="11" s="1"/>
  <c r="F130" i="11"/>
  <c r="G130" i="11" s="1"/>
  <c r="G129" i="11"/>
  <c r="F129" i="11"/>
  <c r="F128" i="11"/>
  <c r="G128" i="11" s="1"/>
  <c r="F127" i="11"/>
  <c r="G127" i="11" s="1"/>
  <c r="F126" i="11"/>
  <c r="G126" i="11" s="1"/>
  <c r="F125" i="11"/>
  <c r="G125" i="11" s="1"/>
  <c r="F124" i="11"/>
  <c r="G124" i="11" s="1"/>
  <c r="F123" i="11"/>
  <c r="G123" i="11" s="1"/>
  <c r="F122" i="11"/>
  <c r="G122" i="11" s="1"/>
  <c r="G121" i="11"/>
  <c r="F121" i="11"/>
  <c r="F120" i="11"/>
  <c r="G120" i="11" s="1"/>
  <c r="F119" i="11"/>
  <c r="G119" i="11" s="1"/>
  <c r="F118" i="11"/>
  <c r="G118" i="11" s="1"/>
  <c r="F117" i="11"/>
  <c r="G117" i="11" s="1"/>
  <c r="F116" i="11"/>
  <c r="G116" i="11" s="1"/>
  <c r="G115" i="11"/>
  <c r="F115" i="11"/>
  <c r="F114" i="11"/>
  <c r="G114" i="11" s="1"/>
  <c r="F113" i="11"/>
  <c r="G113" i="11" s="1"/>
  <c r="G112" i="11"/>
  <c r="F112" i="11"/>
  <c r="G111" i="11"/>
  <c r="F111" i="11"/>
  <c r="F110" i="11"/>
  <c r="G110" i="11" s="1"/>
  <c r="F109" i="11"/>
  <c r="G109" i="11" s="1"/>
  <c r="F108" i="11"/>
  <c r="G108" i="11" s="1"/>
  <c r="G107" i="11"/>
  <c r="F107" i="11"/>
  <c r="F106" i="11"/>
  <c r="G106" i="11" s="1"/>
  <c r="F105" i="11"/>
  <c r="G105" i="11" s="1"/>
  <c r="G104" i="11"/>
  <c r="F104" i="11"/>
  <c r="F103" i="11"/>
  <c r="G103" i="11" s="1"/>
  <c r="F102" i="11"/>
  <c r="G102" i="11" s="1"/>
  <c r="F101" i="11"/>
  <c r="G101" i="11" s="1"/>
  <c r="G100" i="11"/>
  <c r="F100" i="11"/>
  <c r="G99" i="11"/>
  <c r="F99" i="11"/>
  <c r="F98" i="11"/>
  <c r="G98" i="11" s="1"/>
  <c r="F97" i="11"/>
  <c r="G97" i="11" s="1"/>
  <c r="G96" i="11"/>
  <c r="F96" i="11"/>
  <c r="G95" i="11"/>
  <c r="F95" i="11"/>
  <c r="F94" i="11"/>
  <c r="G94" i="11" s="1"/>
  <c r="F93" i="11"/>
  <c r="G93" i="11" s="1"/>
  <c r="F92" i="11"/>
  <c r="G92" i="11" s="1"/>
  <c r="G91" i="11"/>
  <c r="F91" i="11"/>
  <c r="F90" i="11"/>
  <c r="G90" i="11" s="1"/>
  <c r="F89" i="11"/>
  <c r="G89" i="11" s="1"/>
  <c r="G88" i="11"/>
  <c r="F88" i="11"/>
  <c r="F87" i="11"/>
  <c r="G87" i="11" s="1"/>
  <c r="F86" i="11"/>
  <c r="G86" i="11" s="1"/>
  <c r="F85" i="11"/>
  <c r="G85" i="11" s="1"/>
  <c r="F84" i="11"/>
  <c r="G84" i="11" s="1"/>
  <c r="F83" i="11"/>
  <c r="G83" i="11" s="1"/>
  <c r="F82" i="11"/>
  <c r="G82" i="11" s="1"/>
  <c r="F81" i="11"/>
  <c r="G81" i="11" s="1"/>
  <c r="F80" i="11"/>
  <c r="G80" i="11" s="1"/>
  <c r="F79" i="11"/>
  <c r="G79" i="11" s="1"/>
  <c r="F78" i="11"/>
  <c r="G78" i="11" s="1"/>
  <c r="F77" i="11"/>
  <c r="G77" i="11" s="1"/>
  <c r="F76" i="11"/>
  <c r="G76" i="11" s="1"/>
  <c r="F75" i="11"/>
  <c r="G75" i="11" s="1"/>
  <c r="F74" i="11"/>
  <c r="G74" i="11" s="1"/>
  <c r="F73" i="11"/>
  <c r="G73" i="11" s="1"/>
  <c r="F72" i="11"/>
  <c r="G72" i="11" s="1"/>
  <c r="F71" i="11"/>
  <c r="G71" i="11" s="1"/>
  <c r="F70" i="11"/>
  <c r="G70" i="11" s="1"/>
  <c r="F69" i="11"/>
  <c r="G69" i="11" s="1"/>
  <c r="F68" i="11"/>
  <c r="G68" i="11" s="1"/>
  <c r="F67" i="11"/>
  <c r="G67" i="11" s="1"/>
  <c r="F66" i="11"/>
  <c r="G66" i="11" s="1"/>
  <c r="F65" i="11"/>
  <c r="G65" i="11" s="1"/>
  <c r="F64" i="11"/>
  <c r="G64" i="11" s="1"/>
  <c r="F63" i="11"/>
  <c r="G63" i="11" s="1"/>
  <c r="F62" i="11"/>
  <c r="G62" i="11" s="1"/>
  <c r="F61" i="11"/>
  <c r="G61" i="11" s="1"/>
  <c r="F60" i="11"/>
  <c r="G60" i="11" s="1"/>
  <c r="F59" i="11"/>
  <c r="G59" i="11" s="1"/>
  <c r="F58" i="11"/>
  <c r="G58" i="11" s="1"/>
  <c r="F57" i="11"/>
  <c r="G57" i="11" s="1"/>
  <c r="G56" i="11"/>
  <c r="F56" i="11"/>
  <c r="F55" i="11"/>
  <c r="G55" i="11" s="1"/>
  <c r="F54" i="11"/>
  <c r="G54" i="11" s="1"/>
  <c r="G53" i="11"/>
  <c r="F53" i="11"/>
  <c r="F52" i="11"/>
  <c r="G52" i="11" s="1"/>
  <c r="F51" i="11"/>
  <c r="G51" i="11" s="1"/>
  <c r="F50" i="11"/>
  <c r="G50" i="11" s="1"/>
  <c r="F49" i="11"/>
  <c r="G49" i="11" s="1"/>
  <c r="F48" i="11"/>
  <c r="G48" i="11" s="1"/>
  <c r="F47" i="11"/>
  <c r="G47" i="11" s="1"/>
  <c r="F46" i="11"/>
  <c r="G46" i="11" s="1"/>
  <c r="G45" i="11"/>
  <c r="F45" i="11"/>
  <c r="F44" i="11"/>
  <c r="G44" i="11" s="1"/>
  <c r="F43" i="11"/>
  <c r="G43" i="11" s="1"/>
  <c r="F42" i="11"/>
  <c r="G42" i="11" s="1"/>
  <c r="F41" i="11"/>
  <c r="G41" i="11" s="1"/>
  <c r="F40" i="11"/>
  <c r="G40" i="11" s="1"/>
  <c r="F39" i="11"/>
  <c r="G39" i="11" s="1"/>
  <c r="F38" i="11"/>
  <c r="G38" i="11" s="1"/>
  <c r="G37" i="11"/>
  <c r="F37" i="11"/>
  <c r="F36" i="11"/>
  <c r="G36" i="11" s="1"/>
  <c r="F35" i="11"/>
  <c r="G35" i="11" s="1"/>
  <c r="F34" i="11"/>
  <c r="G34" i="11" s="1"/>
  <c r="F33" i="11"/>
  <c r="G33" i="11" s="1"/>
  <c r="F32" i="11"/>
  <c r="G32" i="11" s="1"/>
  <c r="F31" i="11"/>
  <c r="G31" i="11" s="1"/>
  <c r="F30" i="11"/>
  <c r="G30" i="11" s="1"/>
  <c r="F29" i="11"/>
  <c r="G29" i="11" s="1"/>
  <c r="F28" i="11"/>
  <c r="G28" i="11" s="1"/>
  <c r="F27" i="11"/>
  <c r="G27" i="11" s="1"/>
  <c r="F26" i="11"/>
  <c r="G26" i="11" s="1"/>
  <c r="O25" i="11"/>
  <c r="N25" i="11"/>
  <c r="F25" i="11"/>
  <c r="G25" i="11" s="1"/>
  <c r="N19" i="11"/>
  <c r="L19" i="11"/>
  <c r="P19" i="11" s="1"/>
  <c r="R19" i="11" s="1"/>
  <c r="V19" i="11" s="1"/>
  <c r="I19" i="11"/>
  <c r="H19" i="11"/>
  <c r="K18" i="11"/>
  <c r="L18" i="11" s="1"/>
  <c r="I18" i="11"/>
  <c r="H18" i="11"/>
  <c r="L17" i="11"/>
  <c r="P17" i="11" s="1"/>
  <c r="K17" i="11"/>
  <c r="I17" i="11"/>
  <c r="H17" i="11"/>
  <c r="K16" i="11"/>
  <c r="L16" i="11" s="1"/>
  <c r="I16" i="11"/>
  <c r="H16" i="11"/>
  <c r="L15" i="11"/>
  <c r="I15" i="11"/>
  <c r="H15" i="11"/>
  <c r="O14" i="11"/>
  <c r="L14" i="11"/>
  <c r="I14" i="11"/>
  <c r="H14" i="11"/>
  <c r="K13" i="11"/>
  <c r="L13" i="11" s="1"/>
  <c r="I13" i="11"/>
  <c r="H13" i="11"/>
  <c r="L12" i="11"/>
  <c r="P12" i="11" s="1"/>
  <c r="I12" i="11"/>
  <c r="H12" i="11"/>
  <c r="K11" i="11"/>
  <c r="L11" i="11" s="1"/>
  <c r="O11" i="11" s="1"/>
  <c r="I11" i="11"/>
  <c r="H11" i="11"/>
  <c r="K10" i="11"/>
  <c r="L10" i="11" s="1"/>
  <c r="I10" i="11"/>
  <c r="H10" i="11"/>
  <c r="L9" i="11"/>
  <c r="K9" i="11"/>
  <c r="I9" i="11"/>
  <c r="H9" i="11"/>
  <c r="W8" i="11"/>
  <c r="L8" i="11"/>
  <c r="P8" i="11" s="1"/>
  <c r="I8" i="11"/>
  <c r="H8" i="11"/>
  <c r="H59" i="16" l="1"/>
  <c r="H61" i="16" s="1"/>
  <c r="H84" i="11"/>
  <c r="H206" i="11"/>
  <c r="H237" i="11"/>
  <c r="O8" i="11"/>
  <c r="O12" i="11"/>
  <c r="M19" i="11"/>
  <c r="Q19" i="11" s="1"/>
  <c r="U19" i="11" s="1"/>
  <c r="K55" i="12"/>
  <c r="K20" i="11"/>
  <c r="K49" i="12"/>
  <c r="J55" i="12" s="1"/>
  <c r="O19" i="11"/>
  <c r="P55" i="12"/>
  <c r="Z55" i="12"/>
  <c r="P15" i="11"/>
  <c r="P9" i="11"/>
  <c r="P14" i="11"/>
  <c r="F49" i="12"/>
  <c r="E55" i="12" s="1"/>
  <c r="F55" i="12" s="1"/>
  <c r="Z49" i="12"/>
  <c r="Y55" i="12" s="1"/>
  <c r="U55" i="12"/>
  <c r="R48" i="12"/>
  <c r="H25" i="12"/>
  <c r="C47" i="12"/>
  <c r="S47" i="12"/>
  <c r="S48" i="12" s="1"/>
  <c r="D47" i="12"/>
  <c r="D48" i="12" s="1"/>
  <c r="T47" i="12"/>
  <c r="T48" i="12" s="1"/>
  <c r="E47" i="12"/>
  <c r="E48" i="12" s="1"/>
  <c r="M47" i="12"/>
  <c r="F52" i="12"/>
  <c r="N47" i="12"/>
  <c r="N48" i="12" s="1"/>
  <c r="K52" i="12"/>
  <c r="O47" i="12"/>
  <c r="O48" i="12" s="1"/>
  <c r="W47" i="12"/>
  <c r="P52" i="12"/>
  <c r="H47" i="12"/>
  <c r="X47" i="12"/>
  <c r="X48" i="12" s="1"/>
  <c r="U52" i="12"/>
  <c r="Y47" i="12"/>
  <c r="Y48" i="12" s="1"/>
  <c r="P18" i="11"/>
  <c r="O18" i="11"/>
  <c r="P16" i="11"/>
  <c r="O16" i="11"/>
  <c r="H56" i="11"/>
  <c r="H115" i="11"/>
  <c r="H268" i="11"/>
  <c r="N14" i="11"/>
  <c r="M14" i="11"/>
  <c r="Q14" i="11" s="1"/>
  <c r="U14" i="11" s="1"/>
  <c r="N15" i="11"/>
  <c r="M15" i="11"/>
  <c r="Q15" i="11" s="1"/>
  <c r="U15" i="11" s="1"/>
  <c r="N10" i="11"/>
  <c r="M10" i="11"/>
  <c r="P10" i="11"/>
  <c r="O10" i="11"/>
  <c r="M18" i="11"/>
  <c r="H329" i="11"/>
  <c r="N18" i="11" s="1"/>
  <c r="R18" i="11" s="1"/>
  <c r="V18" i="11" s="1"/>
  <c r="H176" i="11"/>
  <c r="H298" i="11"/>
  <c r="O13" i="11"/>
  <c r="P13" i="11"/>
  <c r="H145" i="11"/>
  <c r="H25" i="11"/>
  <c r="O9" i="11"/>
  <c r="P11" i="11"/>
  <c r="L20" i="11"/>
  <c r="O17" i="11"/>
  <c r="O15" i="11"/>
  <c r="R15" i="11" l="1"/>
  <c r="V15" i="11" s="1"/>
  <c r="R14" i="11"/>
  <c r="V14" i="11" s="1"/>
  <c r="F47" i="12"/>
  <c r="E53" i="12" s="1"/>
  <c r="F53" i="12" s="1"/>
  <c r="F57" i="12" s="1"/>
  <c r="C48" i="12"/>
  <c r="F48" i="12" s="1"/>
  <c r="E54" i="12" s="1"/>
  <c r="F54" i="12" s="1"/>
  <c r="F58" i="12" s="1"/>
  <c r="Z47" i="12"/>
  <c r="Y53" i="12" s="1"/>
  <c r="Z53" i="12" s="1"/>
  <c r="Z57" i="12" s="1"/>
  <c r="W48" i="12"/>
  <c r="Z48" i="12" s="1"/>
  <c r="Y54" i="12" s="1"/>
  <c r="Z54" i="12" s="1"/>
  <c r="Z58" i="12" s="1"/>
  <c r="Z59" i="12" s="1"/>
  <c r="Z61" i="12" s="1"/>
  <c r="P57" i="12"/>
  <c r="U57" i="12"/>
  <c r="U48" i="12"/>
  <c r="T54" i="12" s="1"/>
  <c r="U54" i="12" s="1"/>
  <c r="U58" i="12" s="1"/>
  <c r="P47" i="12"/>
  <c r="O53" i="12" s="1"/>
  <c r="P53" i="12" s="1"/>
  <c r="M48" i="12"/>
  <c r="P48" i="12" s="1"/>
  <c r="O54" i="12" s="1"/>
  <c r="P54" i="12" s="1"/>
  <c r="P58" i="12" s="1"/>
  <c r="U47" i="12"/>
  <c r="T53" i="12" s="1"/>
  <c r="U53" i="12" s="1"/>
  <c r="H48" i="12"/>
  <c r="K48" i="12" s="1"/>
  <c r="J54" i="12" s="1"/>
  <c r="K54" i="12" s="1"/>
  <c r="K58" i="12" s="1"/>
  <c r="K47" i="12"/>
  <c r="J53" i="12" s="1"/>
  <c r="K53" i="12" s="1"/>
  <c r="K57" i="12" s="1"/>
  <c r="N13" i="11"/>
  <c r="R13" i="11" s="1"/>
  <c r="V13" i="11" s="1"/>
  <c r="M13" i="11"/>
  <c r="Q13" i="11" s="1"/>
  <c r="U13" i="11" s="1"/>
  <c r="Q18" i="11"/>
  <c r="U18" i="11" s="1"/>
  <c r="N8" i="11"/>
  <c r="R8" i="11" s="1"/>
  <c r="M8" i="11"/>
  <c r="Q8" i="11" s="1"/>
  <c r="M16" i="11"/>
  <c r="Q16" i="11" s="1"/>
  <c r="U16" i="11" s="1"/>
  <c r="N16" i="11"/>
  <c r="R16" i="11" s="1"/>
  <c r="V16" i="11" s="1"/>
  <c r="N12" i="11"/>
  <c r="R12" i="11" s="1"/>
  <c r="V12" i="11" s="1"/>
  <c r="M12" i="11"/>
  <c r="Q12" i="11" s="1"/>
  <c r="U12" i="11" s="1"/>
  <c r="N11" i="11"/>
  <c r="R11" i="11" s="1"/>
  <c r="V11" i="11" s="1"/>
  <c r="M11" i="11"/>
  <c r="Q11" i="11" s="1"/>
  <c r="U11" i="11" s="1"/>
  <c r="Q10" i="11"/>
  <c r="U10" i="11" s="1"/>
  <c r="N9" i="11"/>
  <c r="R9" i="11" s="1"/>
  <c r="V9" i="11" s="1"/>
  <c r="M9" i="11"/>
  <c r="Q9" i="11" s="1"/>
  <c r="U9" i="11" s="1"/>
  <c r="R10" i="11"/>
  <c r="V10" i="11" s="1"/>
  <c r="N17" i="11"/>
  <c r="R17" i="11" s="1"/>
  <c r="V17" i="11" s="1"/>
  <c r="M17" i="11"/>
  <c r="Q17" i="11" s="1"/>
  <c r="U17" i="11" s="1"/>
  <c r="U59" i="12" l="1"/>
  <c r="U61" i="12" s="1"/>
  <c r="K59" i="12"/>
  <c r="K61" i="12" s="1"/>
  <c r="P59" i="12"/>
  <c r="P61" i="12" s="1"/>
  <c r="F59" i="12"/>
  <c r="F61" i="12" s="1"/>
  <c r="Q20" i="11"/>
  <c r="U8" i="11"/>
  <c r="R20" i="11"/>
  <c r="V8" i="11"/>
  <c r="G46" i="10" l="1"/>
  <c r="E46" i="10"/>
  <c r="F46" i="10" s="1"/>
  <c r="G45" i="10"/>
  <c r="E45" i="10"/>
  <c r="F45" i="10" s="1"/>
  <c r="H45" i="10" s="1"/>
  <c r="G44" i="10"/>
  <c r="E44" i="10"/>
  <c r="F44" i="10" s="1"/>
  <c r="G43" i="10"/>
  <c r="E43" i="10"/>
  <c r="I44" i="10" s="1"/>
  <c r="G42" i="10"/>
  <c r="E42" i="10"/>
  <c r="F42" i="10" s="1"/>
  <c r="G41" i="10"/>
  <c r="E41" i="10"/>
  <c r="F41" i="10" s="1"/>
  <c r="J40" i="10"/>
  <c r="I40" i="10"/>
  <c r="G40" i="10"/>
  <c r="E40" i="10"/>
  <c r="F40" i="10" s="1"/>
  <c r="H40" i="10" s="1"/>
  <c r="I39" i="10"/>
  <c r="G39" i="10"/>
  <c r="H39" i="10" s="1"/>
  <c r="F39" i="10"/>
  <c r="I38" i="10"/>
  <c r="J38" i="10" s="1"/>
  <c r="G38" i="10"/>
  <c r="F38" i="10"/>
  <c r="H38" i="10" s="1"/>
  <c r="I37" i="10"/>
  <c r="J37" i="10" s="1"/>
  <c r="G37" i="10"/>
  <c r="F37" i="10"/>
  <c r="H37" i="10" s="1"/>
  <c r="I36" i="10"/>
  <c r="J36" i="10" s="1"/>
  <c r="G36" i="10"/>
  <c r="F36" i="10"/>
  <c r="H36" i="10" s="1"/>
  <c r="I35" i="10"/>
  <c r="G35" i="10"/>
  <c r="F35" i="10"/>
  <c r="H35" i="10" s="1"/>
  <c r="I34" i="10"/>
  <c r="J34" i="10" s="1"/>
  <c r="G34" i="10"/>
  <c r="F34" i="10"/>
  <c r="H34" i="10" s="1"/>
  <c r="I33" i="10"/>
  <c r="G33" i="10"/>
  <c r="F33" i="10"/>
  <c r="H33" i="10" s="1"/>
  <c r="I32" i="10"/>
  <c r="G32" i="10"/>
  <c r="F32" i="10"/>
  <c r="H32" i="10" s="1"/>
  <c r="I31" i="10"/>
  <c r="G31" i="10"/>
  <c r="F31" i="10"/>
  <c r="H31" i="10" s="1"/>
  <c r="I30" i="10"/>
  <c r="G30" i="10"/>
  <c r="F30" i="10"/>
  <c r="J29" i="10"/>
  <c r="I29" i="10"/>
  <c r="G29" i="10"/>
  <c r="F29" i="10"/>
  <c r="H29" i="10" s="1"/>
  <c r="I28" i="10"/>
  <c r="J28" i="10" s="1"/>
  <c r="H28" i="10"/>
  <c r="G28" i="10"/>
  <c r="F28" i="10"/>
  <c r="I27" i="10"/>
  <c r="J27" i="10" s="1"/>
  <c r="G27" i="10"/>
  <c r="F27" i="10"/>
  <c r="H27" i="10" s="1"/>
  <c r="I26" i="10"/>
  <c r="J26" i="10" s="1"/>
  <c r="G26" i="10"/>
  <c r="F26" i="10"/>
  <c r="I25" i="10"/>
  <c r="J25" i="10" s="1"/>
  <c r="G25" i="10"/>
  <c r="F25" i="10"/>
  <c r="I24" i="10"/>
  <c r="G24" i="10"/>
  <c r="F24" i="10"/>
  <c r="H24" i="10" s="1"/>
  <c r="I23" i="10"/>
  <c r="J23" i="10" s="1"/>
  <c r="G23" i="10"/>
  <c r="H23" i="10" s="1"/>
  <c r="F23" i="10"/>
  <c r="I22" i="10"/>
  <c r="G22" i="10"/>
  <c r="F22" i="10"/>
  <c r="I21" i="10"/>
  <c r="J21" i="10" s="1"/>
  <c r="G21" i="10"/>
  <c r="F21" i="10"/>
  <c r="H21" i="10" s="1"/>
  <c r="I20" i="10"/>
  <c r="J20" i="10" s="1"/>
  <c r="G20" i="10"/>
  <c r="F20" i="10"/>
  <c r="H20" i="10" s="1"/>
  <c r="I19" i="10"/>
  <c r="J19" i="10" s="1"/>
  <c r="G19" i="10"/>
  <c r="F19" i="10"/>
  <c r="H19" i="10" s="1"/>
  <c r="I18" i="10"/>
  <c r="J18" i="10" s="1"/>
  <c r="G18" i="10"/>
  <c r="F18" i="10"/>
  <c r="H18" i="10" s="1"/>
  <c r="I17" i="10"/>
  <c r="G17" i="10"/>
  <c r="F17" i="10"/>
  <c r="I16" i="10"/>
  <c r="G16" i="10"/>
  <c r="F16" i="10"/>
  <c r="H16" i="10" s="1"/>
  <c r="I15" i="10"/>
  <c r="G15" i="10"/>
  <c r="F15" i="10"/>
  <c r="H15" i="10" s="1"/>
  <c r="D7" i="10"/>
  <c r="I43" i="10" l="1"/>
  <c r="J43" i="10" s="1"/>
  <c r="H17" i="10"/>
  <c r="H26" i="10"/>
  <c r="H30" i="10"/>
  <c r="J32" i="10"/>
  <c r="H41" i="10"/>
  <c r="H44" i="10"/>
  <c r="H22" i="10"/>
  <c r="G5" i="10" s="1"/>
  <c r="J24" i="10"/>
  <c r="J35" i="10"/>
  <c r="J39" i="10"/>
  <c r="J33" i="10"/>
  <c r="H42" i="10"/>
  <c r="J30" i="10"/>
  <c r="J22" i="10"/>
  <c r="H25" i="10"/>
  <c r="J44" i="10"/>
  <c r="J17" i="10"/>
  <c r="J15" i="10"/>
  <c r="J16" i="10"/>
  <c r="J31" i="10"/>
  <c r="H46" i="10"/>
  <c r="I42" i="10"/>
  <c r="J42" i="10" s="1"/>
  <c r="I41" i="10"/>
  <c r="J41" i="10" s="1"/>
  <c r="I45" i="10"/>
  <c r="J45" i="10" s="1"/>
  <c r="F43" i="10"/>
  <c r="H43" i="10" s="1"/>
  <c r="I46" i="10"/>
  <c r="J46" i="10" s="1"/>
  <c r="G5" i="9"/>
  <c r="F5" i="9"/>
  <c r="H14" i="9"/>
  <c r="H12" i="9"/>
  <c r="H13" i="9" s="1"/>
  <c r="G14" i="9"/>
  <c r="G12" i="9"/>
  <c r="G13" i="9" s="1"/>
  <c r="F14" i="9"/>
  <c r="F12" i="9"/>
  <c r="F13" i="9" s="1"/>
  <c r="E14" i="9"/>
  <c r="E12" i="9"/>
  <c r="E13" i="9" s="1"/>
  <c r="G6" i="10" l="1"/>
  <c r="G7" i="10" s="1"/>
  <c r="G10" i="10" s="1"/>
  <c r="H15" i="9"/>
  <c r="G15" i="9"/>
  <c r="F15" i="9"/>
  <c r="E15" i="9"/>
  <c r="I18" i="3" l="1"/>
  <c r="I19" i="3"/>
  <c r="I20" i="3"/>
  <c r="I21" i="3"/>
  <c r="I22" i="3"/>
  <c r="I23" i="3"/>
  <c r="I24" i="3"/>
  <c r="I25" i="3"/>
  <c r="J25" i="3" s="1"/>
  <c r="K25" i="3" s="1"/>
  <c r="I26" i="3"/>
  <c r="I27" i="3"/>
  <c r="I28" i="3"/>
  <c r="I29" i="3"/>
  <c r="I30" i="3"/>
  <c r="I31" i="3"/>
  <c r="I32" i="3"/>
  <c r="I33" i="3"/>
  <c r="J33" i="3" s="1"/>
  <c r="K33" i="3" s="1"/>
  <c r="I34" i="3"/>
  <c r="I35" i="3"/>
  <c r="I36" i="3"/>
  <c r="I37" i="3"/>
  <c r="I38" i="3"/>
  <c r="I39" i="3"/>
  <c r="I40" i="3"/>
  <c r="I41" i="3"/>
  <c r="J41" i="3" s="1"/>
  <c r="K41" i="3" s="1"/>
  <c r="I42" i="3"/>
  <c r="I43" i="3"/>
  <c r="I44" i="3"/>
  <c r="I45" i="3"/>
  <c r="I46" i="3"/>
  <c r="I47" i="3"/>
  <c r="I48" i="3"/>
  <c r="I49" i="3"/>
  <c r="J49" i="3" s="1"/>
  <c r="K49" i="3" s="1"/>
  <c r="I50" i="3"/>
  <c r="I51" i="3"/>
  <c r="I52" i="3"/>
  <c r="I53" i="3"/>
  <c r="I54" i="3"/>
  <c r="I55" i="3"/>
  <c r="I56" i="3"/>
  <c r="I57" i="3"/>
  <c r="J57" i="3" s="1"/>
  <c r="K57" i="3" s="1"/>
  <c r="I58" i="3"/>
  <c r="I59" i="3"/>
  <c r="I60" i="3"/>
  <c r="I61" i="3"/>
  <c r="I62" i="3"/>
  <c r="I63" i="3"/>
  <c r="I64" i="3"/>
  <c r="I65" i="3"/>
  <c r="J65" i="3" s="1"/>
  <c r="K65" i="3" s="1"/>
  <c r="I66" i="3"/>
  <c r="I67" i="3"/>
  <c r="I68" i="3"/>
  <c r="I69" i="3"/>
  <c r="I70" i="3"/>
  <c r="I71" i="3"/>
  <c r="I72" i="3"/>
  <c r="I73" i="3"/>
  <c r="J73" i="3" s="1"/>
  <c r="K73" i="3" s="1"/>
  <c r="I74" i="3"/>
  <c r="I75" i="3"/>
  <c r="I76" i="3"/>
  <c r="I77" i="3"/>
  <c r="I78" i="3"/>
  <c r="I79" i="3"/>
  <c r="I80" i="3"/>
  <c r="I81" i="3"/>
  <c r="J81" i="3" s="1"/>
  <c r="K81" i="3" s="1"/>
  <c r="I82" i="3"/>
  <c r="I83" i="3"/>
  <c r="I84" i="3"/>
  <c r="I85" i="3"/>
  <c r="I86" i="3"/>
  <c r="I87" i="3"/>
  <c r="I88" i="3"/>
  <c r="I89" i="3"/>
  <c r="J89" i="3" s="1"/>
  <c r="K89" i="3" s="1"/>
  <c r="I90" i="3"/>
  <c r="I91" i="3"/>
  <c r="I92" i="3"/>
  <c r="I93" i="3"/>
  <c r="I94" i="3"/>
  <c r="I95" i="3"/>
  <c r="I96" i="3"/>
  <c r="I97" i="3"/>
  <c r="J97" i="3" s="1"/>
  <c r="K97" i="3" s="1"/>
  <c r="I98" i="3"/>
  <c r="I99" i="3"/>
  <c r="I100" i="3"/>
  <c r="I101" i="3"/>
  <c r="I102" i="3"/>
  <c r="I103" i="3"/>
  <c r="I104" i="3"/>
  <c r="I105" i="3"/>
  <c r="J105" i="3" s="1"/>
  <c r="K105" i="3" s="1"/>
  <c r="I106" i="3"/>
  <c r="I107" i="3"/>
  <c r="I108" i="3"/>
  <c r="I109" i="3"/>
  <c r="I110" i="3"/>
  <c r="I111" i="3"/>
  <c r="I112" i="3"/>
  <c r="I113" i="3"/>
  <c r="J113" i="3" s="1"/>
  <c r="K113" i="3" s="1"/>
  <c r="I114" i="3"/>
  <c r="I115" i="3"/>
  <c r="I116" i="3"/>
  <c r="I117" i="3"/>
  <c r="I118" i="3"/>
  <c r="I119" i="3"/>
  <c r="I120" i="3"/>
  <c r="I121" i="3"/>
  <c r="J121" i="3" s="1"/>
  <c r="K121" i="3" s="1"/>
  <c r="I122" i="3"/>
  <c r="I123" i="3"/>
  <c r="I124" i="3"/>
  <c r="I125" i="3"/>
  <c r="I126" i="3"/>
  <c r="I127" i="3"/>
  <c r="I128" i="3"/>
  <c r="I129" i="3"/>
  <c r="J129" i="3" s="1"/>
  <c r="K129" i="3" s="1"/>
  <c r="I130" i="3"/>
  <c r="I131" i="3"/>
  <c r="I132" i="3"/>
  <c r="I133" i="3"/>
  <c r="I134" i="3"/>
  <c r="I135" i="3"/>
  <c r="I136" i="3"/>
  <c r="I137" i="3"/>
  <c r="J137" i="3" s="1"/>
  <c r="K137" i="3" s="1"/>
  <c r="I138" i="3"/>
  <c r="I139" i="3"/>
  <c r="I140" i="3"/>
  <c r="I141" i="3"/>
  <c r="I142" i="3"/>
  <c r="I143" i="3"/>
  <c r="I144" i="3"/>
  <c r="I145" i="3"/>
  <c r="J145" i="3" s="1"/>
  <c r="K145" i="3" s="1"/>
  <c r="I146" i="3"/>
  <c r="I147" i="3"/>
  <c r="I148" i="3"/>
  <c r="I149" i="3"/>
  <c r="I150" i="3"/>
  <c r="I151" i="3"/>
  <c r="I152" i="3"/>
  <c r="I153" i="3"/>
  <c r="J153" i="3" s="1"/>
  <c r="K153" i="3" s="1"/>
  <c r="I154" i="3"/>
  <c r="I155" i="3"/>
  <c r="I156" i="3"/>
  <c r="I157" i="3"/>
  <c r="I158" i="3"/>
  <c r="I159" i="3"/>
  <c r="I160" i="3"/>
  <c r="I161" i="3"/>
  <c r="J161" i="3" s="1"/>
  <c r="K161" i="3" s="1"/>
  <c r="I162" i="3"/>
  <c r="I163" i="3"/>
  <c r="I164" i="3"/>
  <c r="I165" i="3"/>
  <c r="I166" i="3"/>
  <c r="I167" i="3"/>
  <c r="I168" i="3"/>
  <c r="I169" i="3"/>
  <c r="J169" i="3" s="1"/>
  <c r="K169" i="3" s="1"/>
  <c r="I170" i="3"/>
  <c r="I171" i="3"/>
  <c r="I172" i="3"/>
  <c r="I173" i="3"/>
  <c r="I174" i="3"/>
  <c r="I175" i="3"/>
  <c r="I176" i="3"/>
  <c r="I177" i="3"/>
  <c r="J177" i="3" s="1"/>
  <c r="K177" i="3" s="1"/>
  <c r="I178" i="3"/>
  <c r="I179" i="3"/>
  <c r="I180" i="3"/>
  <c r="I181" i="3"/>
  <c r="I182" i="3"/>
  <c r="I183" i="3"/>
  <c r="I184" i="3"/>
  <c r="I185" i="3"/>
  <c r="J185" i="3" s="1"/>
  <c r="K185" i="3" s="1"/>
  <c r="I186" i="3"/>
  <c r="I187" i="3"/>
  <c r="I188" i="3"/>
  <c r="I189" i="3"/>
  <c r="I190" i="3"/>
  <c r="I191" i="3"/>
  <c r="I192" i="3"/>
  <c r="I193" i="3"/>
  <c r="J193" i="3" s="1"/>
  <c r="K193" i="3" s="1"/>
  <c r="I194" i="3"/>
  <c r="I195" i="3"/>
  <c r="I196" i="3"/>
  <c r="I197" i="3"/>
  <c r="I198" i="3"/>
  <c r="I199" i="3"/>
  <c r="I200" i="3"/>
  <c r="I201" i="3"/>
  <c r="J201" i="3" s="1"/>
  <c r="K201" i="3" s="1"/>
  <c r="I202" i="3"/>
  <c r="I203" i="3"/>
  <c r="I204" i="3"/>
  <c r="I205" i="3"/>
  <c r="I206" i="3"/>
  <c r="I207" i="3"/>
  <c r="I208" i="3"/>
  <c r="I209" i="3"/>
  <c r="J209" i="3" s="1"/>
  <c r="K209" i="3" s="1"/>
  <c r="I210" i="3"/>
  <c r="I211" i="3"/>
  <c r="I212" i="3"/>
  <c r="I213" i="3"/>
  <c r="I214" i="3"/>
  <c r="I215" i="3"/>
  <c r="I216" i="3"/>
  <c r="I217" i="3"/>
  <c r="J217" i="3" s="1"/>
  <c r="K217" i="3" s="1"/>
  <c r="I218" i="3"/>
  <c r="I219" i="3"/>
  <c r="I220" i="3"/>
  <c r="I221" i="3"/>
  <c r="I222" i="3"/>
  <c r="I223" i="3"/>
  <c r="I224" i="3"/>
  <c r="I225" i="3"/>
  <c r="J225" i="3" s="1"/>
  <c r="K225" i="3" s="1"/>
  <c r="I226" i="3"/>
  <c r="I227" i="3"/>
  <c r="I228" i="3"/>
  <c r="I229" i="3"/>
  <c r="I230" i="3"/>
  <c r="I231" i="3"/>
  <c r="I232" i="3"/>
  <c r="I233" i="3"/>
  <c r="J233" i="3" s="1"/>
  <c r="K233" i="3" s="1"/>
  <c r="I234" i="3"/>
  <c r="I235" i="3"/>
  <c r="I236" i="3"/>
  <c r="I237" i="3"/>
  <c r="I238" i="3"/>
  <c r="I239" i="3"/>
  <c r="I240" i="3"/>
  <c r="I241" i="3"/>
  <c r="J241" i="3" s="1"/>
  <c r="K241" i="3" s="1"/>
  <c r="I242" i="3"/>
  <c r="I243" i="3"/>
  <c r="I244" i="3"/>
  <c r="I245" i="3"/>
  <c r="I246" i="3"/>
  <c r="I247" i="3"/>
  <c r="I248" i="3"/>
  <c r="I249" i="3"/>
  <c r="J249" i="3" s="1"/>
  <c r="K249" i="3" s="1"/>
  <c r="I250" i="3"/>
  <c r="I251" i="3"/>
  <c r="I252" i="3"/>
  <c r="I253" i="3"/>
  <c r="I254" i="3"/>
  <c r="I255" i="3"/>
  <c r="I256" i="3"/>
  <c r="I257" i="3"/>
  <c r="J257" i="3" s="1"/>
  <c r="K257" i="3" s="1"/>
  <c r="I258" i="3"/>
  <c r="I259" i="3"/>
  <c r="I260" i="3"/>
  <c r="I261" i="3"/>
  <c r="I262" i="3"/>
  <c r="I263" i="3"/>
  <c r="I264" i="3"/>
  <c r="I265" i="3"/>
  <c r="J265" i="3" s="1"/>
  <c r="K265" i="3" s="1"/>
  <c r="I266" i="3"/>
  <c r="I267" i="3"/>
  <c r="I268" i="3"/>
  <c r="I269" i="3"/>
  <c r="I270" i="3"/>
  <c r="I271" i="3"/>
  <c r="I272" i="3"/>
  <c r="I273" i="3"/>
  <c r="J273" i="3" s="1"/>
  <c r="K273" i="3" s="1"/>
  <c r="I274" i="3"/>
  <c r="I275" i="3"/>
  <c r="I276" i="3"/>
  <c r="I277" i="3"/>
  <c r="I278" i="3"/>
  <c r="I279" i="3"/>
  <c r="I280" i="3"/>
  <c r="I281" i="3"/>
  <c r="J281" i="3" s="1"/>
  <c r="K281" i="3" s="1"/>
  <c r="I282" i="3"/>
  <c r="I283" i="3"/>
  <c r="I284" i="3"/>
  <c r="I285" i="3"/>
  <c r="I286" i="3"/>
  <c r="I287" i="3"/>
  <c r="I288" i="3"/>
  <c r="I289" i="3"/>
  <c r="J289" i="3" s="1"/>
  <c r="K289" i="3" s="1"/>
  <c r="I290" i="3"/>
  <c r="I291" i="3"/>
  <c r="I292" i="3"/>
  <c r="I293" i="3"/>
  <c r="I294" i="3"/>
  <c r="I295" i="3"/>
  <c r="I296" i="3"/>
  <c r="I297" i="3"/>
  <c r="J297" i="3" s="1"/>
  <c r="K297" i="3" s="1"/>
  <c r="I298" i="3"/>
  <c r="I299" i="3"/>
  <c r="I300" i="3"/>
  <c r="I301" i="3"/>
  <c r="I302" i="3"/>
  <c r="I303" i="3"/>
  <c r="I304" i="3"/>
  <c r="I305" i="3"/>
  <c r="J305" i="3" s="1"/>
  <c r="K305" i="3" s="1"/>
  <c r="I306" i="3"/>
  <c r="I307" i="3"/>
  <c r="I308" i="3"/>
  <c r="I309" i="3"/>
  <c r="I310" i="3"/>
  <c r="I311" i="3"/>
  <c r="I312" i="3"/>
  <c r="I313" i="3"/>
  <c r="J313" i="3" s="1"/>
  <c r="K313" i="3" s="1"/>
  <c r="I314" i="3"/>
  <c r="I315" i="3"/>
  <c r="I316" i="3"/>
  <c r="I317" i="3"/>
  <c r="I318" i="3"/>
  <c r="I319" i="3"/>
  <c r="I320" i="3"/>
  <c r="I321" i="3"/>
  <c r="J321" i="3" s="1"/>
  <c r="K321" i="3" s="1"/>
  <c r="I322" i="3"/>
  <c r="I323" i="3"/>
  <c r="I324" i="3"/>
  <c r="I325" i="3"/>
  <c r="I326" i="3"/>
  <c r="I327" i="3"/>
  <c r="I328" i="3"/>
  <c r="I329" i="3"/>
  <c r="J329" i="3" s="1"/>
  <c r="K329" i="3" s="1"/>
  <c r="I330" i="3"/>
  <c r="I331" i="3"/>
  <c r="I332" i="3"/>
  <c r="I333" i="3"/>
  <c r="I334" i="3"/>
  <c r="I335" i="3"/>
  <c r="I336" i="3"/>
  <c r="I337" i="3"/>
  <c r="J337" i="3" s="1"/>
  <c r="K337" i="3" s="1"/>
  <c r="I338" i="3"/>
  <c r="I339" i="3"/>
  <c r="I340" i="3"/>
  <c r="I341" i="3"/>
  <c r="I342" i="3"/>
  <c r="I343" i="3"/>
  <c r="I344" i="3"/>
  <c r="I345" i="3"/>
  <c r="J345" i="3" s="1"/>
  <c r="K345" i="3" s="1"/>
  <c r="I346" i="3"/>
  <c r="I347" i="3"/>
  <c r="I348" i="3"/>
  <c r="I349" i="3"/>
  <c r="I350" i="3"/>
  <c r="I351" i="3"/>
  <c r="I352" i="3"/>
  <c r="I353" i="3"/>
  <c r="J353" i="3" s="1"/>
  <c r="K353" i="3" s="1"/>
  <c r="I354" i="3"/>
  <c r="I355" i="3"/>
  <c r="I356" i="3"/>
  <c r="I357" i="3"/>
  <c r="I358" i="3"/>
  <c r="I359" i="3"/>
  <c r="I360" i="3"/>
  <c r="I361" i="3"/>
  <c r="J361" i="3" s="1"/>
  <c r="K361" i="3" s="1"/>
  <c r="I362" i="3"/>
  <c r="I363" i="3"/>
  <c r="I364" i="3"/>
  <c r="I365" i="3"/>
  <c r="I366" i="3"/>
  <c r="I367" i="3"/>
  <c r="I368" i="3"/>
  <c r="I369" i="3"/>
  <c r="J369" i="3" s="1"/>
  <c r="K369" i="3" s="1"/>
  <c r="I370" i="3"/>
  <c r="I371" i="3"/>
  <c r="I372" i="3"/>
  <c r="I373" i="3"/>
  <c r="I374" i="3"/>
  <c r="I375" i="3"/>
  <c r="I376" i="3"/>
  <c r="I377" i="3"/>
  <c r="J377" i="3" s="1"/>
  <c r="K377" i="3" s="1"/>
  <c r="I378" i="3"/>
  <c r="I379" i="3"/>
  <c r="I380" i="3"/>
  <c r="I381" i="3"/>
  <c r="I382" i="3"/>
  <c r="I383" i="3"/>
  <c r="I384" i="3"/>
  <c r="I385" i="3"/>
  <c r="J385" i="3" s="1"/>
  <c r="K385" i="3" s="1"/>
  <c r="I386" i="3"/>
  <c r="I387" i="3"/>
  <c r="I388" i="3"/>
  <c r="I389" i="3"/>
  <c r="I390" i="3"/>
  <c r="I391" i="3"/>
  <c r="I392" i="3"/>
  <c r="I393" i="3"/>
  <c r="J393" i="3" s="1"/>
  <c r="K393" i="3" s="1"/>
  <c r="I394" i="3"/>
  <c r="I395" i="3"/>
  <c r="I396" i="3"/>
  <c r="I397" i="3"/>
  <c r="I398" i="3"/>
  <c r="I399" i="3"/>
  <c r="I400" i="3"/>
  <c r="I401" i="3"/>
  <c r="J401" i="3" s="1"/>
  <c r="K401" i="3" s="1"/>
  <c r="I402" i="3"/>
  <c r="I403" i="3"/>
  <c r="I404" i="3"/>
  <c r="I405" i="3"/>
  <c r="I406" i="3"/>
  <c r="I407" i="3"/>
  <c r="I408" i="3"/>
  <c r="I409" i="3"/>
  <c r="J409" i="3" s="1"/>
  <c r="K409" i="3" s="1"/>
  <c r="I410" i="3"/>
  <c r="I411" i="3"/>
  <c r="I412" i="3"/>
  <c r="I413" i="3"/>
  <c r="I414" i="3"/>
  <c r="I415" i="3"/>
  <c r="I416" i="3"/>
  <c r="I417" i="3"/>
  <c r="J417" i="3" s="1"/>
  <c r="K417" i="3" s="1"/>
  <c r="I418" i="3"/>
  <c r="I419" i="3"/>
  <c r="I420" i="3"/>
  <c r="I421" i="3"/>
  <c r="I422" i="3"/>
  <c r="I423" i="3"/>
  <c r="I424" i="3"/>
  <c r="I425" i="3"/>
  <c r="J425" i="3" s="1"/>
  <c r="K425" i="3" s="1"/>
  <c r="I426" i="3"/>
  <c r="I427" i="3"/>
  <c r="I428" i="3"/>
  <c r="I429" i="3"/>
  <c r="I430" i="3"/>
  <c r="I431" i="3"/>
  <c r="I432" i="3"/>
  <c r="I433" i="3"/>
  <c r="J433" i="3" s="1"/>
  <c r="K433" i="3" s="1"/>
  <c r="I434" i="3"/>
  <c r="I435" i="3"/>
  <c r="I436" i="3"/>
  <c r="I437" i="3"/>
  <c r="I438" i="3"/>
  <c r="I439" i="3"/>
  <c r="I440" i="3"/>
  <c r="I441" i="3"/>
  <c r="J441" i="3" s="1"/>
  <c r="K441" i="3" s="1"/>
  <c r="I442" i="3"/>
  <c r="I443" i="3"/>
  <c r="I444" i="3"/>
  <c r="I445" i="3"/>
  <c r="I446" i="3"/>
  <c r="I447" i="3"/>
  <c r="I448" i="3"/>
  <c r="I449" i="3"/>
  <c r="J449" i="3" s="1"/>
  <c r="K449" i="3" s="1"/>
  <c r="I450" i="3"/>
  <c r="I451" i="3"/>
  <c r="I452" i="3"/>
  <c r="I453" i="3"/>
  <c r="I454" i="3"/>
  <c r="I455" i="3"/>
  <c r="I456" i="3"/>
  <c r="I457" i="3"/>
  <c r="J457" i="3" s="1"/>
  <c r="K457" i="3" s="1"/>
  <c r="I458" i="3"/>
  <c r="I459" i="3"/>
  <c r="I460" i="3"/>
  <c r="I461" i="3"/>
  <c r="I462" i="3"/>
  <c r="I463" i="3"/>
  <c r="I464" i="3"/>
  <c r="I465" i="3"/>
  <c r="J465" i="3" s="1"/>
  <c r="K465" i="3" s="1"/>
  <c r="I466" i="3"/>
  <c r="I467" i="3"/>
  <c r="I468" i="3"/>
  <c r="I469" i="3"/>
  <c r="I470" i="3"/>
  <c r="I471" i="3"/>
  <c r="I472" i="3"/>
  <c r="I473" i="3"/>
  <c r="J473" i="3" s="1"/>
  <c r="K473" i="3" s="1"/>
  <c r="I474" i="3"/>
  <c r="I475" i="3"/>
  <c r="I476" i="3"/>
  <c r="I477" i="3"/>
  <c r="I478" i="3"/>
  <c r="I479" i="3"/>
  <c r="I480" i="3"/>
  <c r="I481" i="3"/>
  <c r="J481" i="3" s="1"/>
  <c r="K481" i="3" s="1"/>
  <c r="I482" i="3"/>
  <c r="I483" i="3"/>
  <c r="I484" i="3"/>
  <c r="I485" i="3"/>
  <c r="I486" i="3"/>
  <c r="I487" i="3"/>
  <c r="I488" i="3"/>
  <c r="I489" i="3"/>
  <c r="J489" i="3" s="1"/>
  <c r="K489" i="3" s="1"/>
  <c r="I490" i="3"/>
  <c r="I491" i="3"/>
  <c r="I492" i="3"/>
  <c r="I493" i="3"/>
  <c r="I494" i="3"/>
  <c r="I495" i="3"/>
  <c r="I496" i="3"/>
  <c r="I497" i="3"/>
  <c r="J497" i="3" s="1"/>
  <c r="K497" i="3" s="1"/>
  <c r="I498" i="3"/>
  <c r="I499" i="3"/>
  <c r="I500" i="3"/>
  <c r="I501" i="3"/>
  <c r="I502" i="3"/>
  <c r="I503" i="3"/>
  <c r="I504" i="3"/>
  <c r="I505" i="3"/>
  <c r="J505" i="3" s="1"/>
  <c r="K505" i="3" s="1"/>
  <c r="I506" i="3"/>
  <c r="I507" i="3"/>
  <c r="I508" i="3"/>
  <c r="I509" i="3"/>
  <c r="I510" i="3"/>
  <c r="I511" i="3"/>
  <c r="I512" i="3"/>
  <c r="I513" i="3"/>
  <c r="J513" i="3" s="1"/>
  <c r="K513" i="3" s="1"/>
  <c r="I514" i="3"/>
  <c r="I515" i="3"/>
  <c r="I516" i="3"/>
  <c r="I517" i="3"/>
  <c r="I518" i="3"/>
  <c r="I519" i="3"/>
  <c r="I520" i="3"/>
  <c r="I521" i="3"/>
  <c r="J521" i="3" s="1"/>
  <c r="K521" i="3" s="1"/>
  <c r="I522" i="3"/>
  <c r="I523" i="3"/>
  <c r="I524" i="3"/>
  <c r="I525" i="3"/>
  <c r="I526" i="3"/>
  <c r="I527" i="3"/>
  <c r="I528" i="3"/>
  <c r="I529" i="3"/>
  <c r="J529" i="3" s="1"/>
  <c r="K529" i="3" s="1"/>
  <c r="I530" i="3"/>
  <c r="I531" i="3"/>
  <c r="I532" i="3"/>
  <c r="I533" i="3"/>
  <c r="I534" i="3"/>
  <c r="I535" i="3"/>
  <c r="I536" i="3"/>
  <c r="I537" i="3"/>
  <c r="J537" i="3" s="1"/>
  <c r="K537" i="3" s="1"/>
  <c r="I538" i="3"/>
  <c r="I539" i="3"/>
  <c r="I540" i="3"/>
  <c r="I541" i="3"/>
  <c r="I542" i="3"/>
  <c r="I543" i="3"/>
  <c r="I544" i="3"/>
  <c r="I545" i="3"/>
  <c r="J545" i="3" s="1"/>
  <c r="K545" i="3" s="1"/>
  <c r="I546" i="3"/>
  <c r="I547" i="3"/>
  <c r="I548" i="3"/>
  <c r="I549" i="3"/>
  <c r="I550" i="3"/>
  <c r="I551" i="3"/>
  <c r="I552" i="3"/>
  <c r="I553" i="3"/>
  <c r="J553" i="3" s="1"/>
  <c r="K553" i="3" s="1"/>
  <c r="I554" i="3"/>
  <c r="I555" i="3"/>
  <c r="I556" i="3"/>
  <c r="I557" i="3"/>
  <c r="I558" i="3"/>
  <c r="I559" i="3"/>
  <c r="I560" i="3"/>
  <c r="I561" i="3"/>
  <c r="J561" i="3" s="1"/>
  <c r="K561" i="3" s="1"/>
  <c r="I562" i="3"/>
  <c r="I563" i="3"/>
  <c r="I564" i="3"/>
  <c r="I565" i="3"/>
  <c r="I566" i="3"/>
  <c r="I567" i="3"/>
  <c r="I568" i="3"/>
  <c r="I569" i="3"/>
  <c r="J569" i="3" s="1"/>
  <c r="K569" i="3" s="1"/>
  <c r="I570" i="3"/>
  <c r="I571" i="3"/>
  <c r="I572" i="3"/>
  <c r="I573" i="3"/>
  <c r="I574" i="3"/>
  <c r="I575" i="3"/>
  <c r="I576" i="3"/>
  <c r="I577" i="3"/>
  <c r="J577" i="3" s="1"/>
  <c r="K577" i="3" s="1"/>
  <c r="I578" i="3"/>
  <c r="I579" i="3"/>
  <c r="I580" i="3"/>
  <c r="I581" i="3"/>
  <c r="I582" i="3"/>
  <c r="I583" i="3"/>
  <c r="I584" i="3"/>
  <c r="I585" i="3"/>
  <c r="J585" i="3" s="1"/>
  <c r="K585" i="3" s="1"/>
  <c r="I586" i="3"/>
  <c r="I587" i="3"/>
  <c r="I588" i="3"/>
  <c r="I589" i="3"/>
  <c r="I590" i="3"/>
  <c r="I591" i="3"/>
  <c r="I592" i="3"/>
  <c r="I593" i="3"/>
  <c r="J593" i="3" s="1"/>
  <c r="K593" i="3" s="1"/>
  <c r="I594" i="3"/>
  <c r="I595" i="3"/>
  <c r="I596" i="3"/>
  <c r="I597" i="3"/>
  <c r="I598" i="3"/>
  <c r="I599" i="3"/>
  <c r="I600" i="3"/>
  <c r="I601" i="3"/>
  <c r="J601" i="3" s="1"/>
  <c r="K601" i="3" s="1"/>
  <c r="I602" i="3"/>
  <c r="I603" i="3"/>
  <c r="I604" i="3"/>
  <c r="I605" i="3"/>
  <c r="I606" i="3"/>
  <c r="I607" i="3"/>
  <c r="I608" i="3"/>
  <c r="I609" i="3"/>
  <c r="J609" i="3" s="1"/>
  <c r="K609" i="3" s="1"/>
  <c r="I610" i="3"/>
  <c r="I611" i="3"/>
  <c r="I612" i="3"/>
  <c r="I613" i="3"/>
  <c r="I614" i="3"/>
  <c r="I615" i="3"/>
  <c r="I616" i="3"/>
  <c r="I617" i="3"/>
  <c r="J617" i="3" s="1"/>
  <c r="K617" i="3" s="1"/>
  <c r="I618" i="3"/>
  <c r="I619" i="3"/>
  <c r="I620" i="3"/>
  <c r="I621" i="3"/>
  <c r="I622" i="3"/>
  <c r="I623" i="3"/>
  <c r="I624" i="3"/>
  <c r="I625" i="3"/>
  <c r="J625" i="3" s="1"/>
  <c r="K625" i="3" s="1"/>
  <c r="I626" i="3"/>
  <c r="I627" i="3"/>
  <c r="I628" i="3"/>
  <c r="I629" i="3"/>
  <c r="I630" i="3"/>
  <c r="I631" i="3"/>
  <c r="I632" i="3"/>
  <c r="I633" i="3"/>
  <c r="J633" i="3" s="1"/>
  <c r="K633" i="3" s="1"/>
  <c r="I634" i="3"/>
  <c r="I635" i="3"/>
  <c r="I636" i="3"/>
  <c r="I637" i="3"/>
  <c r="I638" i="3"/>
  <c r="I639" i="3"/>
  <c r="I640" i="3"/>
  <c r="I641" i="3"/>
  <c r="J641" i="3" s="1"/>
  <c r="K641" i="3" s="1"/>
  <c r="I642" i="3"/>
  <c r="I643" i="3"/>
  <c r="I644" i="3"/>
  <c r="I645" i="3"/>
  <c r="I646" i="3"/>
  <c r="I647" i="3"/>
  <c r="I648" i="3"/>
  <c r="I649" i="3"/>
  <c r="J649" i="3" s="1"/>
  <c r="K649" i="3" s="1"/>
  <c r="I650" i="3"/>
  <c r="I651" i="3"/>
  <c r="I652" i="3"/>
  <c r="I653" i="3"/>
  <c r="I654" i="3"/>
  <c r="I655" i="3"/>
  <c r="I656" i="3"/>
  <c r="I657" i="3"/>
  <c r="J657" i="3" s="1"/>
  <c r="K657" i="3" s="1"/>
  <c r="I658" i="3"/>
  <c r="I659" i="3"/>
  <c r="I660" i="3"/>
  <c r="I661" i="3"/>
  <c r="I662" i="3"/>
  <c r="I663" i="3"/>
  <c r="I664" i="3"/>
  <c r="I665" i="3"/>
  <c r="J665" i="3" s="1"/>
  <c r="K665" i="3" s="1"/>
  <c r="I666" i="3"/>
  <c r="I667" i="3"/>
  <c r="I668" i="3"/>
  <c r="I669" i="3"/>
  <c r="I670" i="3"/>
  <c r="I671" i="3"/>
  <c r="I672" i="3"/>
  <c r="I673" i="3"/>
  <c r="J673" i="3" s="1"/>
  <c r="K673" i="3" s="1"/>
  <c r="I674" i="3"/>
  <c r="I675" i="3"/>
  <c r="I676" i="3"/>
  <c r="I677" i="3"/>
  <c r="I678" i="3"/>
  <c r="I679" i="3"/>
  <c r="I680" i="3"/>
  <c r="I681" i="3"/>
  <c r="J681" i="3" s="1"/>
  <c r="K681" i="3" s="1"/>
  <c r="I682" i="3"/>
  <c r="I683" i="3"/>
  <c r="I684" i="3"/>
  <c r="I685" i="3"/>
  <c r="I686" i="3"/>
  <c r="I687" i="3"/>
  <c r="I688" i="3"/>
  <c r="I689" i="3"/>
  <c r="J689" i="3" s="1"/>
  <c r="K689" i="3" s="1"/>
  <c r="I690" i="3"/>
  <c r="I691" i="3"/>
  <c r="I692" i="3"/>
  <c r="I693" i="3"/>
  <c r="I694" i="3"/>
  <c r="I695" i="3"/>
  <c r="I696" i="3"/>
  <c r="I697" i="3"/>
  <c r="J697" i="3" s="1"/>
  <c r="K697" i="3" s="1"/>
  <c r="I698" i="3"/>
  <c r="I699" i="3"/>
  <c r="I700" i="3"/>
  <c r="I701" i="3"/>
  <c r="I702" i="3"/>
  <c r="I703" i="3"/>
  <c r="I704" i="3"/>
  <c r="I705" i="3"/>
  <c r="J705" i="3" s="1"/>
  <c r="K705" i="3" s="1"/>
  <c r="I706" i="3"/>
  <c r="I707" i="3"/>
  <c r="I708" i="3"/>
  <c r="I709" i="3"/>
  <c r="I710" i="3"/>
  <c r="I711" i="3"/>
  <c r="I712" i="3"/>
  <c r="I713" i="3"/>
  <c r="J713" i="3" s="1"/>
  <c r="K713" i="3" s="1"/>
  <c r="I714" i="3"/>
  <c r="I715" i="3"/>
  <c r="I716" i="3"/>
  <c r="I717" i="3"/>
  <c r="I718" i="3"/>
  <c r="I719" i="3"/>
  <c r="I720" i="3"/>
  <c r="I721" i="3"/>
  <c r="J721" i="3" s="1"/>
  <c r="K721" i="3" s="1"/>
  <c r="I722" i="3"/>
  <c r="I723" i="3"/>
  <c r="I724" i="3"/>
  <c r="I725" i="3"/>
  <c r="I726" i="3"/>
  <c r="I727" i="3"/>
  <c r="I728" i="3"/>
  <c r="I729" i="3"/>
  <c r="J729" i="3" s="1"/>
  <c r="K729" i="3" s="1"/>
  <c r="I730" i="3"/>
  <c r="I731" i="3"/>
  <c r="I732" i="3"/>
  <c r="I733" i="3"/>
  <c r="I734" i="3"/>
  <c r="I735" i="3"/>
  <c r="I736" i="3"/>
  <c r="I737" i="3"/>
  <c r="J737" i="3" s="1"/>
  <c r="K737" i="3" s="1"/>
  <c r="I738" i="3"/>
  <c r="I739" i="3"/>
  <c r="I740" i="3"/>
  <c r="I741" i="3"/>
  <c r="I742" i="3"/>
  <c r="I743" i="3"/>
  <c r="I744" i="3"/>
  <c r="I745" i="3"/>
  <c r="J745" i="3" s="1"/>
  <c r="K745" i="3" s="1"/>
  <c r="I746" i="3"/>
  <c r="I747" i="3"/>
  <c r="I748" i="3"/>
  <c r="I749" i="3"/>
  <c r="I750" i="3"/>
  <c r="I751" i="3"/>
  <c r="I752" i="3"/>
  <c r="I753" i="3"/>
  <c r="J753" i="3" s="1"/>
  <c r="K753" i="3" s="1"/>
  <c r="I754" i="3"/>
  <c r="I755" i="3"/>
  <c r="I756" i="3"/>
  <c r="I757" i="3"/>
  <c r="I758" i="3"/>
  <c r="I759" i="3"/>
  <c r="I760" i="3"/>
  <c r="I761" i="3"/>
  <c r="J761" i="3" s="1"/>
  <c r="K761" i="3" s="1"/>
  <c r="I17" i="3"/>
  <c r="M194" i="3"/>
  <c r="N194" i="3" s="1"/>
  <c r="L18" i="3"/>
  <c r="M18" i="3" s="1"/>
  <c r="N18" i="3" s="1"/>
  <c r="L19" i="3"/>
  <c r="M19" i="3" s="1"/>
  <c r="N19" i="3" s="1"/>
  <c r="L20" i="3"/>
  <c r="M20" i="3" s="1"/>
  <c r="N20" i="3" s="1"/>
  <c r="L21" i="3"/>
  <c r="M21" i="3" s="1"/>
  <c r="N21" i="3" s="1"/>
  <c r="L22" i="3"/>
  <c r="M22" i="3" s="1"/>
  <c r="N22" i="3" s="1"/>
  <c r="L23" i="3"/>
  <c r="M23" i="3" s="1"/>
  <c r="N23" i="3" s="1"/>
  <c r="L24" i="3"/>
  <c r="M24" i="3" s="1"/>
  <c r="N24" i="3" s="1"/>
  <c r="L25" i="3"/>
  <c r="M25" i="3" s="1"/>
  <c r="N25" i="3" s="1"/>
  <c r="L26" i="3"/>
  <c r="M26" i="3" s="1"/>
  <c r="N26" i="3" s="1"/>
  <c r="L27" i="3"/>
  <c r="M27" i="3" s="1"/>
  <c r="N27" i="3" s="1"/>
  <c r="L28" i="3"/>
  <c r="M28" i="3" s="1"/>
  <c r="N28" i="3" s="1"/>
  <c r="L29" i="3"/>
  <c r="M29" i="3" s="1"/>
  <c r="N29" i="3" s="1"/>
  <c r="L30" i="3"/>
  <c r="M30" i="3" s="1"/>
  <c r="N30" i="3" s="1"/>
  <c r="L31" i="3"/>
  <c r="M31" i="3" s="1"/>
  <c r="N31" i="3" s="1"/>
  <c r="L32" i="3"/>
  <c r="M32" i="3" s="1"/>
  <c r="N32" i="3" s="1"/>
  <c r="L33" i="3"/>
  <c r="M33" i="3" s="1"/>
  <c r="N33" i="3" s="1"/>
  <c r="L34" i="3"/>
  <c r="M34" i="3" s="1"/>
  <c r="N34" i="3" s="1"/>
  <c r="L35" i="3"/>
  <c r="M35" i="3" s="1"/>
  <c r="N35" i="3" s="1"/>
  <c r="L36" i="3"/>
  <c r="M36" i="3" s="1"/>
  <c r="N36" i="3" s="1"/>
  <c r="L37" i="3"/>
  <c r="M37" i="3" s="1"/>
  <c r="N37" i="3" s="1"/>
  <c r="L38" i="3"/>
  <c r="M38" i="3" s="1"/>
  <c r="N38" i="3" s="1"/>
  <c r="L39" i="3"/>
  <c r="M39" i="3" s="1"/>
  <c r="N39" i="3" s="1"/>
  <c r="L40" i="3"/>
  <c r="M40" i="3" s="1"/>
  <c r="N40" i="3" s="1"/>
  <c r="L41" i="3"/>
  <c r="M41" i="3" s="1"/>
  <c r="N41" i="3" s="1"/>
  <c r="L42" i="3"/>
  <c r="M42" i="3" s="1"/>
  <c r="N42" i="3" s="1"/>
  <c r="L43" i="3"/>
  <c r="M43" i="3" s="1"/>
  <c r="N43" i="3" s="1"/>
  <c r="L44" i="3"/>
  <c r="M44" i="3" s="1"/>
  <c r="N44" i="3" s="1"/>
  <c r="L45" i="3"/>
  <c r="M45" i="3" s="1"/>
  <c r="N45" i="3" s="1"/>
  <c r="L46" i="3"/>
  <c r="M46" i="3" s="1"/>
  <c r="N46" i="3" s="1"/>
  <c r="L47" i="3"/>
  <c r="M47" i="3" s="1"/>
  <c r="N47" i="3" s="1"/>
  <c r="L48" i="3"/>
  <c r="M48" i="3" s="1"/>
  <c r="N48" i="3" s="1"/>
  <c r="L49" i="3"/>
  <c r="M49" i="3" s="1"/>
  <c r="N49" i="3" s="1"/>
  <c r="L50" i="3"/>
  <c r="M50" i="3" s="1"/>
  <c r="N50" i="3" s="1"/>
  <c r="L51" i="3"/>
  <c r="M51" i="3" s="1"/>
  <c r="N51" i="3" s="1"/>
  <c r="L52" i="3"/>
  <c r="M52" i="3" s="1"/>
  <c r="N52" i="3" s="1"/>
  <c r="L53" i="3"/>
  <c r="M53" i="3" s="1"/>
  <c r="N53" i="3" s="1"/>
  <c r="L54" i="3"/>
  <c r="M54" i="3" s="1"/>
  <c r="N54" i="3" s="1"/>
  <c r="L55" i="3"/>
  <c r="M55" i="3" s="1"/>
  <c r="N55" i="3" s="1"/>
  <c r="L56" i="3"/>
  <c r="M56" i="3" s="1"/>
  <c r="N56" i="3" s="1"/>
  <c r="L57" i="3"/>
  <c r="M57" i="3" s="1"/>
  <c r="N57" i="3" s="1"/>
  <c r="L58" i="3"/>
  <c r="M58" i="3" s="1"/>
  <c r="N58" i="3" s="1"/>
  <c r="L59" i="3"/>
  <c r="M59" i="3" s="1"/>
  <c r="N59" i="3" s="1"/>
  <c r="L60" i="3"/>
  <c r="M60" i="3" s="1"/>
  <c r="N60" i="3" s="1"/>
  <c r="L61" i="3"/>
  <c r="M61" i="3" s="1"/>
  <c r="N61" i="3" s="1"/>
  <c r="L62" i="3"/>
  <c r="M62" i="3" s="1"/>
  <c r="N62" i="3" s="1"/>
  <c r="L63" i="3"/>
  <c r="M63" i="3" s="1"/>
  <c r="N63" i="3" s="1"/>
  <c r="L64" i="3"/>
  <c r="M64" i="3" s="1"/>
  <c r="N64" i="3" s="1"/>
  <c r="L65" i="3"/>
  <c r="M65" i="3" s="1"/>
  <c r="N65" i="3" s="1"/>
  <c r="L66" i="3"/>
  <c r="M66" i="3" s="1"/>
  <c r="N66" i="3" s="1"/>
  <c r="L67" i="3"/>
  <c r="M67" i="3" s="1"/>
  <c r="N67" i="3" s="1"/>
  <c r="L68" i="3"/>
  <c r="M68" i="3" s="1"/>
  <c r="N68" i="3" s="1"/>
  <c r="L69" i="3"/>
  <c r="M69" i="3" s="1"/>
  <c r="N69" i="3" s="1"/>
  <c r="L70" i="3"/>
  <c r="M70" i="3" s="1"/>
  <c r="N70" i="3" s="1"/>
  <c r="L71" i="3"/>
  <c r="M71" i="3" s="1"/>
  <c r="N71" i="3" s="1"/>
  <c r="L72" i="3"/>
  <c r="M72" i="3" s="1"/>
  <c r="N72" i="3" s="1"/>
  <c r="L73" i="3"/>
  <c r="M73" i="3" s="1"/>
  <c r="N73" i="3" s="1"/>
  <c r="L74" i="3"/>
  <c r="M74" i="3" s="1"/>
  <c r="N74" i="3" s="1"/>
  <c r="L75" i="3"/>
  <c r="M75" i="3" s="1"/>
  <c r="N75" i="3" s="1"/>
  <c r="L76" i="3"/>
  <c r="M76" i="3" s="1"/>
  <c r="N76" i="3" s="1"/>
  <c r="L77" i="3"/>
  <c r="M77" i="3" s="1"/>
  <c r="N77" i="3" s="1"/>
  <c r="L78" i="3"/>
  <c r="M78" i="3" s="1"/>
  <c r="N78" i="3" s="1"/>
  <c r="L79" i="3"/>
  <c r="M79" i="3" s="1"/>
  <c r="N79" i="3" s="1"/>
  <c r="L80" i="3"/>
  <c r="M80" i="3" s="1"/>
  <c r="N80" i="3" s="1"/>
  <c r="L81" i="3"/>
  <c r="M81" i="3" s="1"/>
  <c r="N81" i="3" s="1"/>
  <c r="L82" i="3"/>
  <c r="M82" i="3" s="1"/>
  <c r="N82" i="3" s="1"/>
  <c r="L83" i="3"/>
  <c r="M83" i="3" s="1"/>
  <c r="N83" i="3" s="1"/>
  <c r="L84" i="3"/>
  <c r="M84" i="3" s="1"/>
  <c r="N84" i="3" s="1"/>
  <c r="L85" i="3"/>
  <c r="M85" i="3" s="1"/>
  <c r="N85" i="3" s="1"/>
  <c r="L86" i="3"/>
  <c r="M86" i="3" s="1"/>
  <c r="N86" i="3" s="1"/>
  <c r="L87" i="3"/>
  <c r="M87" i="3" s="1"/>
  <c r="N87" i="3" s="1"/>
  <c r="L88" i="3"/>
  <c r="M88" i="3" s="1"/>
  <c r="N88" i="3" s="1"/>
  <c r="L89" i="3"/>
  <c r="M89" i="3" s="1"/>
  <c r="N89" i="3" s="1"/>
  <c r="L90" i="3"/>
  <c r="M90" i="3" s="1"/>
  <c r="N90" i="3" s="1"/>
  <c r="L91" i="3"/>
  <c r="M91" i="3" s="1"/>
  <c r="N91" i="3" s="1"/>
  <c r="L92" i="3"/>
  <c r="M92" i="3" s="1"/>
  <c r="N92" i="3" s="1"/>
  <c r="L93" i="3"/>
  <c r="M93" i="3" s="1"/>
  <c r="N93" i="3" s="1"/>
  <c r="L94" i="3"/>
  <c r="M94" i="3" s="1"/>
  <c r="N94" i="3" s="1"/>
  <c r="L95" i="3"/>
  <c r="M95" i="3" s="1"/>
  <c r="N95" i="3" s="1"/>
  <c r="L96" i="3"/>
  <c r="M96" i="3" s="1"/>
  <c r="N96" i="3" s="1"/>
  <c r="L97" i="3"/>
  <c r="M97" i="3" s="1"/>
  <c r="N97" i="3" s="1"/>
  <c r="L98" i="3"/>
  <c r="M98" i="3" s="1"/>
  <c r="N98" i="3" s="1"/>
  <c r="L99" i="3"/>
  <c r="M99" i="3" s="1"/>
  <c r="N99" i="3" s="1"/>
  <c r="L100" i="3"/>
  <c r="M100" i="3" s="1"/>
  <c r="N100" i="3" s="1"/>
  <c r="L101" i="3"/>
  <c r="M101" i="3" s="1"/>
  <c r="N101" i="3" s="1"/>
  <c r="L102" i="3"/>
  <c r="M102" i="3" s="1"/>
  <c r="N102" i="3" s="1"/>
  <c r="L103" i="3"/>
  <c r="M103" i="3" s="1"/>
  <c r="N103" i="3" s="1"/>
  <c r="L104" i="3"/>
  <c r="M104" i="3" s="1"/>
  <c r="N104" i="3" s="1"/>
  <c r="L105" i="3"/>
  <c r="M105" i="3" s="1"/>
  <c r="N105" i="3" s="1"/>
  <c r="L106" i="3"/>
  <c r="M106" i="3" s="1"/>
  <c r="N106" i="3" s="1"/>
  <c r="L107" i="3"/>
  <c r="M107" i="3" s="1"/>
  <c r="N107" i="3" s="1"/>
  <c r="L108" i="3"/>
  <c r="M108" i="3" s="1"/>
  <c r="N108" i="3" s="1"/>
  <c r="L109" i="3"/>
  <c r="M109" i="3" s="1"/>
  <c r="N109" i="3" s="1"/>
  <c r="L110" i="3"/>
  <c r="M110" i="3" s="1"/>
  <c r="N110" i="3" s="1"/>
  <c r="L111" i="3"/>
  <c r="M111" i="3" s="1"/>
  <c r="N111" i="3" s="1"/>
  <c r="L112" i="3"/>
  <c r="M112" i="3" s="1"/>
  <c r="N112" i="3" s="1"/>
  <c r="L113" i="3"/>
  <c r="M113" i="3" s="1"/>
  <c r="N113" i="3" s="1"/>
  <c r="L114" i="3"/>
  <c r="M114" i="3" s="1"/>
  <c r="N114" i="3" s="1"/>
  <c r="L115" i="3"/>
  <c r="M115" i="3" s="1"/>
  <c r="N115" i="3" s="1"/>
  <c r="L116" i="3"/>
  <c r="M116" i="3" s="1"/>
  <c r="N116" i="3" s="1"/>
  <c r="L117" i="3"/>
  <c r="M117" i="3" s="1"/>
  <c r="N117" i="3" s="1"/>
  <c r="L118" i="3"/>
  <c r="M118" i="3" s="1"/>
  <c r="N118" i="3" s="1"/>
  <c r="L119" i="3"/>
  <c r="M119" i="3" s="1"/>
  <c r="N119" i="3" s="1"/>
  <c r="L120" i="3"/>
  <c r="M120" i="3" s="1"/>
  <c r="N120" i="3" s="1"/>
  <c r="L121" i="3"/>
  <c r="M121" i="3" s="1"/>
  <c r="N121" i="3" s="1"/>
  <c r="L122" i="3"/>
  <c r="M122" i="3" s="1"/>
  <c r="N122" i="3" s="1"/>
  <c r="L123" i="3"/>
  <c r="M123" i="3" s="1"/>
  <c r="N123" i="3" s="1"/>
  <c r="L124" i="3"/>
  <c r="M124" i="3" s="1"/>
  <c r="N124" i="3" s="1"/>
  <c r="L125" i="3"/>
  <c r="M125" i="3" s="1"/>
  <c r="N125" i="3" s="1"/>
  <c r="L126" i="3"/>
  <c r="M126" i="3" s="1"/>
  <c r="N126" i="3" s="1"/>
  <c r="L127" i="3"/>
  <c r="M127" i="3" s="1"/>
  <c r="N127" i="3" s="1"/>
  <c r="L128" i="3"/>
  <c r="M128" i="3" s="1"/>
  <c r="N128" i="3" s="1"/>
  <c r="L129" i="3"/>
  <c r="M129" i="3" s="1"/>
  <c r="N129" i="3" s="1"/>
  <c r="L130" i="3"/>
  <c r="M130" i="3" s="1"/>
  <c r="N130" i="3" s="1"/>
  <c r="L131" i="3"/>
  <c r="M131" i="3" s="1"/>
  <c r="N131" i="3" s="1"/>
  <c r="L132" i="3"/>
  <c r="M132" i="3" s="1"/>
  <c r="N132" i="3" s="1"/>
  <c r="L133" i="3"/>
  <c r="M133" i="3" s="1"/>
  <c r="N133" i="3" s="1"/>
  <c r="L134" i="3"/>
  <c r="M134" i="3" s="1"/>
  <c r="N134" i="3" s="1"/>
  <c r="L135" i="3"/>
  <c r="M135" i="3" s="1"/>
  <c r="N135" i="3" s="1"/>
  <c r="L136" i="3"/>
  <c r="M136" i="3" s="1"/>
  <c r="N136" i="3" s="1"/>
  <c r="L137" i="3"/>
  <c r="M137" i="3" s="1"/>
  <c r="N137" i="3" s="1"/>
  <c r="L138" i="3"/>
  <c r="M138" i="3" s="1"/>
  <c r="N138" i="3" s="1"/>
  <c r="L139" i="3"/>
  <c r="M139" i="3" s="1"/>
  <c r="N139" i="3" s="1"/>
  <c r="L140" i="3"/>
  <c r="M140" i="3" s="1"/>
  <c r="N140" i="3" s="1"/>
  <c r="L141" i="3"/>
  <c r="M141" i="3" s="1"/>
  <c r="N141" i="3" s="1"/>
  <c r="L142" i="3"/>
  <c r="M142" i="3" s="1"/>
  <c r="N142" i="3" s="1"/>
  <c r="L143" i="3"/>
  <c r="M143" i="3" s="1"/>
  <c r="N143" i="3" s="1"/>
  <c r="L144" i="3"/>
  <c r="M144" i="3" s="1"/>
  <c r="N144" i="3" s="1"/>
  <c r="L145" i="3"/>
  <c r="M145" i="3" s="1"/>
  <c r="N145" i="3" s="1"/>
  <c r="L146" i="3"/>
  <c r="M146" i="3" s="1"/>
  <c r="N146" i="3" s="1"/>
  <c r="L147" i="3"/>
  <c r="M147" i="3" s="1"/>
  <c r="N147" i="3" s="1"/>
  <c r="L148" i="3"/>
  <c r="M148" i="3" s="1"/>
  <c r="N148" i="3" s="1"/>
  <c r="L149" i="3"/>
  <c r="M149" i="3" s="1"/>
  <c r="N149" i="3" s="1"/>
  <c r="L150" i="3"/>
  <c r="M150" i="3" s="1"/>
  <c r="N150" i="3" s="1"/>
  <c r="L151" i="3"/>
  <c r="M151" i="3" s="1"/>
  <c r="N151" i="3" s="1"/>
  <c r="L152" i="3"/>
  <c r="M152" i="3" s="1"/>
  <c r="N152" i="3" s="1"/>
  <c r="L153" i="3"/>
  <c r="M153" i="3" s="1"/>
  <c r="N153" i="3" s="1"/>
  <c r="L154" i="3"/>
  <c r="M154" i="3" s="1"/>
  <c r="N154" i="3" s="1"/>
  <c r="L155" i="3"/>
  <c r="M155" i="3" s="1"/>
  <c r="N155" i="3" s="1"/>
  <c r="L156" i="3"/>
  <c r="M156" i="3" s="1"/>
  <c r="N156" i="3" s="1"/>
  <c r="L157" i="3"/>
  <c r="M157" i="3" s="1"/>
  <c r="N157" i="3" s="1"/>
  <c r="L158" i="3"/>
  <c r="M158" i="3" s="1"/>
  <c r="N158" i="3" s="1"/>
  <c r="L159" i="3"/>
  <c r="M159" i="3" s="1"/>
  <c r="N159" i="3" s="1"/>
  <c r="L160" i="3"/>
  <c r="M160" i="3" s="1"/>
  <c r="N160" i="3" s="1"/>
  <c r="L161" i="3"/>
  <c r="M161" i="3" s="1"/>
  <c r="N161" i="3" s="1"/>
  <c r="L162" i="3"/>
  <c r="M162" i="3" s="1"/>
  <c r="N162" i="3" s="1"/>
  <c r="L163" i="3"/>
  <c r="M163" i="3" s="1"/>
  <c r="N163" i="3" s="1"/>
  <c r="L164" i="3"/>
  <c r="M164" i="3" s="1"/>
  <c r="N164" i="3" s="1"/>
  <c r="L165" i="3"/>
  <c r="M165" i="3" s="1"/>
  <c r="N165" i="3" s="1"/>
  <c r="L166" i="3"/>
  <c r="M166" i="3" s="1"/>
  <c r="N166" i="3" s="1"/>
  <c r="L167" i="3"/>
  <c r="M167" i="3" s="1"/>
  <c r="N167" i="3" s="1"/>
  <c r="L168" i="3"/>
  <c r="M168" i="3" s="1"/>
  <c r="N168" i="3" s="1"/>
  <c r="L169" i="3"/>
  <c r="M169" i="3" s="1"/>
  <c r="N169" i="3" s="1"/>
  <c r="L170" i="3"/>
  <c r="M170" i="3" s="1"/>
  <c r="N170" i="3" s="1"/>
  <c r="L171" i="3"/>
  <c r="M171" i="3" s="1"/>
  <c r="N171" i="3" s="1"/>
  <c r="L172" i="3"/>
  <c r="M172" i="3" s="1"/>
  <c r="N172" i="3" s="1"/>
  <c r="L173" i="3"/>
  <c r="M173" i="3" s="1"/>
  <c r="N173" i="3" s="1"/>
  <c r="L174" i="3"/>
  <c r="M174" i="3" s="1"/>
  <c r="N174" i="3" s="1"/>
  <c r="L175" i="3"/>
  <c r="M175" i="3" s="1"/>
  <c r="N175" i="3" s="1"/>
  <c r="L176" i="3"/>
  <c r="M176" i="3" s="1"/>
  <c r="N176" i="3" s="1"/>
  <c r="L177" i="3"/>
  <c r="M177" i="3" s="1"/>
  <c r="N177" i="3" s="1"/>
  <c r="L178" i="3"/>
  <c r="M178" i="3" s="1"/>
  <c r="N178" i="3" s="1"/>
  <c r="L179" i="3"/>
  <c r="M179" i="3" s="1"/>
  <c r="N179" i="3" s="1"/>
  <c r="L180" i="3"/>
  <c r="M180" i="3" s="1"/>
  <c r="N180" i="3" s="1"/>
  <c r="L181" i="3"/>
  <c r="M181" i="3" s="1"/>
  <c r="N181" i="3" s="1"/>
  <c r="L182" i="3"/>
  <c r="M182" i="3" s="1"/>
  <c r="N182" i="3" s="1"/>
  <c r="L183" i="3"/>
  <c r="M183" i="3" s="1"/>
  <c r="N183" i="3" s="1"/>
  <c r="L184" i="3"/>
  <c r="M184" i="3" s="1"/>
  <c r="N184" i="3" s="1"/>
  <c r="L185" i="3"/>
  <c r="M185" i="3" s="1"/>
  <c r="N185" i="3" s="1"/>
  <c r="L186" i="3"/>
  <c r="M186" i="3" s="1"/>
  <c r="N186" i="3" s="1"/>
  <c r="L187" i="3"/>
  <c r="M187" i="3" s="1"/>
  <c r="N187" i="3" s="1"/>
  <c r="L188" i="3"/>
  <c r="M188" i="3" s="1"/>
  <c r="N188" i="3" s="1"/>
  <c r="L189" i="3"/>
  <c r="M189" i="3" s="1"/>
  <c r="N189" i="3" s="1"/>
  <c r="L190" i="3"/>
  <c r="M190" i="3" s="1"/>
  <c r="N190" i="3" s="1"/>
  <c r="L191" i="3"/>
  <c r="M191" i="3" s="1"/>
  <c r="N191" i="3" s="1"/>
  <c r="L192" i="3"/>
  <c r="M192" i="3" s="1"/>
  <c r="N192" i="3" s="1"/>
  <c r="L193" i="3"/>
  <c r="M193" i="3" s="1"/>
  <c r="N193" i="3" s="1"/>
  <c r="L194" i="3"/>
  <c r="L195" i="3"/>
  <c r="M195" i="3" s="1"/>
  <c r="N195" i="3" s="1"/>
  <c r="L196" i="3"/>
  <c r="M196" i="3" s="1"/>
  <c r="N196" i="3" s="1"/>
  <c r="L197" i="3"/>
  <c r="M197" i="3" s="1"/>
  <c r="N197" i="3" s="1"/>
  <c r="L198" i="3"/>
  <c r="M198" i="3" s="1"/>
  <c r="N198" i="3" s="1"/>
  <c r="L199" i="3"/>
  <c r="M199" i="3" s="1"/>
  <c r="N199" i="3" s="1"/>
  <c r="L200" i="3"/>
  <c r="M200" i="3" s="1"/>
  <c r="N200" i="3" s="1"/>
  <c r="L201" i="3"/>
  <c r="M201" i="3" s="1"/>
  <c r="N201" i="3" s="1"/>
  <c r="L202" i="3"/>
  <c r="M202" i="3" s="1"/>
  <c r="N202" i="3" s="1"/>
  <c r="L203" i="3"/>
  <c r="M203" i="3" s="1"/>
  <c r="N203" i="3" s="1"/>
  <c r="L204" i="3"/>
  <c r="M204" i="3" s="1"/>
  <c r="N204" i="3" s="1"/>
  <c r="L205" i="3"/>
  <c r="M205" i="3" s="1"/>
  <c r="N205" i="3" s="1"/>
  <c r="L206" i="3"/>
  <c r="M206" i="3" s="1"/>
  <c r="N206" i="3" s="1"/>
  <c r="L207" i="3"/>
  <c r="M207" i="3" s="1"/>
  <c r="N207" i="3" s="1"/>
  <c r="L208" i="3"/>
  <c r="M208" i="3" s="1"/>
  <c r="N208" i="3" s="1"/>
  <c r="L209" i="3"/>
  <c r="M209" i="3" s="1"/>
  <c r="N209" i="3" s="1"/>
  <c r="L210" i="3"/>
  <c r="M210" i="3" s="1"/>
  <c r="N210" i="3" s="1"/>
  <c r="L211" i="3"/>
  <c r="M211" i="3" s="1"/>
  <c r="N211" i="3" s="1"/>
  <c r="L212" i="3"/>
  <c r="M212" i="3" s="1"/>
  <c r="N212" i="3" s="1"/>
  <c r="L213" i="3"/>
  <c r="M213" i="3" s="1"/>
  <c r="N213" i="3" s="1"/>
  <c r="L214" i="3"/>
  <c r="M214" i="3" s="1"/>
  <c r="N214" i="3" s="1"/>
  <c r="L215" i="3"/>
  <c r="M215" i="3" s="1"/>
  <c r="N215" i="3" s="1"/>
  <c r="L216" i="3"/>
  <c r="M216" i="3" s="1"/>
  <c r="N216" i="3" s="1"/>
  <c r="L217" i="3"/>
  <c r="M217" i="3" s="1"/>
  <c r="N217" i="3" s="1"/>
  <c r="L218" i="3"/>
  <c r="M218" i="3" s="1"/>
  <c r="N218" i="3" s="1"/>
  <c r="L219" i="3"/>
  <c r="M219" i="3" s="1"/>
  <c r="N219" i="3" s="1"/>
  <c r="L220" i="3"/>
  <c r="M220" i="3" s="1"/>
  <c r="N220" i="3" s="1"/>
  <c r="L221" i="3"/>
  <c r="M221" i="3" s="1"/>
  <c r="N221" i="3" s="1"/>
  <c r="L222" i="3"/>
  <c r="M222" i="3" s="1"/>
  <c r="N222" i="3" s="1"/>
  <c r="L223" i="3"/>
  <c r="M223" i="3" s="1"/>
  <c r="N223" i="3" s="1"/>
  <c r="L224" i="3"/>
  <c r="M224" i="3" s="1"/>
  <c r="N224" i="3" s="1"/>
  <c r="L225" i="3"/>
  <c r="M225" i="3" s="1"/>
  <c r="N225" i="3" s="1"/>
  <c r="L226" i="3"/>
  <c r="M226" i="3" s="1"/>
  <c r="N226" i="3" s="1"/>
  <c r="L227" i="3"/>
  <c r="M227" i="3" s="1"/>
  <c r="N227" i="3" s="1"/>
  <c r="L228" i="3"/>
  <c r="M228" i="3" s="1"/>
  <c r="N228" i="3" s="1"/>
  <c r="L229" i="3"/>
  <c r="M229" i="3" s="1"/>
  <c r="N229" i="3" s="1"/>
  <c r="L230" i="3"/>
  <c r="M230" i="3" s="1"/>
  <c r="N230" i="3" s="1"/>
  <c r="L231" i="3"/>
  <c r="M231" i="3" s="1"/>
  <c r="N231" i="3" s="1"/>
  <c r="L232" i="3"/>
  <c r="M232" i="3" s="1"/>
  <c r="N232" i="3" s="1"/>
  <c r="L233" i="3"/>
  <c r="M233" i="3" s="1"/>
  <c r="N233" i="3" s="1"/>
  <c r="L234" i="3"/>
  <c r="M234" i="3" s="1"/>
  <c r="N234" i="3" s="1"/>
  <c r="L235" i="3"/>
  <c r="M235" i="3" s="1"/>
  <c r="N235" i="3" s="1"/>
  <c r="L236" i="3"/>
  <c r="M236" i="3" s="1"/>
  <c r="N236" i="3" s="1"/>
  <c r="L237" i="3"/>
  <c r="M237" i="3" s="1"/>
  <c r="N237" i="3" s="1"/>
  <c r="L238" i="3"/>
  <c r="M238" i="3" s="1"/>
  <c r="N238" i="3" s="1"/>
  <c r="L239" i="3"/>
  <c r="M239" i="3" s="1"/>
  <c r="N239" i="3" s="1"/>
  <c r="L240" i="3"/>
  <c r="M240" i="3" s="1"/>
  <c r="N240" i="3" s="1"/>
  <c r="L241" i="3"/>
  <c r="M241" i="3" s="1"/>
  <c r="N241" i="3" s="1"/>
  <c r="L242" i="3"/>
  <c r="M242" i="3" s="1"/>
  <c r="N242" i="3" s="1"/>
  <c r="L243" i="3"/>
  <c r="M243" i="3" s="1"/>
  <c r="N243" i="3" s="1"/>
  <c r="L244" i="3"/>
  <c r="M244" i="3" s="1"/>
  <c r="N244" i="3" s="1"/>
  <c r="L245" i="3"/>
  <c r="M245" i="3" s="1"/>
  <c r="N245" i="3" s="1"/>
  <c r="L246" i="3"/>
  <c r="M246" i="3" s="1"/>
  <c r="N246" i="3" s="1"/>
  <c r="L247" i="3"/>
  <c r="M247" i="3" s="1"/>
  <c r="N247" i="3" s="1"/>
  <c r="L248" i="3"/>
  <c r="M248" i="3" s="1"/>
  <c r="N248" i="3" s="1"/>
  <c r="L249" i="3"/>
  <c r="M249" i="3" s="1"/>
  <c r="N249" i="3" s="1"/>
  <c r="L250" i="3"/>
  <c r="M250" i="3" s="1"/>
  <c r="N250" i="3" s="1"/>
  <c r="L251" i="3"/>
  <c r="M251" i="3" s="1"/>
  <c r="N251" i="3" s="1"/>
  <c r="L252" i="3"/>
  <c r="M252" i="3" s="1"/>
  <c r="N252" i="3" s="1"/>
  <c r="L253" i="3"/>
  <c r="M253" i="3" s="1"/>
  <c r="N253" i="3" s="1"/>
  <c r="L254" i="3"/>
  <c r="M254" i="3" s="1"/>
  <c r="N254" i="3" s="1"/>
  <c r="L255" i="3"/>
  <c r="M255" i="3" s="1"/>
  <c r="N255" i="3" s="1"/>
  <c r="L256" i="3"/>
  <c r="M256" i="3" s="1"/>
  <c r="N256" i="3" s="1"/>
  <c r="L257" i="3"/>
  <c r="M257" i="3" s="1"/>
  <c r="N257" i="3" s="1"/>
  <c r="L258" i="3"/>
  <c r="M258" i="3" s="1"/>
  <c r="N258" i="3" s="1"/>
  <c r="L259" i="3"/>
  <c r="M259" i="3" s="1"/>
  <c r="N259" i="3" s="1"/>
  <c r="L260" i="3"/>
  <c r="M260" i="3" s="1"/>
  <c r="N260" i="3" s="1"/>
  <c r="L261" i="3"/>
  <c r="M261" i="3" s="1"/>
  <c r="N261" i="3" s="1"/>
  <c r="L262" i="3"/>
  <c r="M262" i="3" s="1"/>
  <c r="N262" i="3" s="1"/>
  <c r="L263" i="3"/>
  <c r="M263" i="3" s="1"/>
  <c r="N263" i="3" s="1"/>
  <c r="L264" i="3"/>
  <c r="M264" i="3" s="1"/>
  <c r="N264" i="3" s="1"/>
  <c r="L265" i="3"/>
  <c r="M265" i="3" s="1"/>
  <c r="N265" i="3" s="1"/>
  <c r="L266" i="3"/>
  <c r="M266" i="3" s="1"/>
  <c r="N266" i="3" s="1"/>
  <c r="L267" i="3"/>
  <c r="M267" i="3" s="1"/>
  <c r="N267" i="3" s="1"/>
  <c r="L268" i="3"/>
  <c r="M268" i="3" s="1"/>
  <c r="N268" i="3" s="1"/>
  <c r="L269" i="3"/>
  <c r="M269" i="3" s="1"/>
  <c r="N269" i="3" s="1"/>
  <c r="L270" i="3"/>
  <c r="M270" i="3" s="1"/>
  <c r="N270" i="3" s="1"/>
  <c r="L271" i="3"/>
  <c r="M271" i="3" s="1"/>
  <c r="N271" i="3" s="1"/>
  <c r="L272" i="3"/>
  <c r="M272" i="3" s="1"/>
  <c r="N272" i="3" s="1"/>
  <c r="L273" i="3"/>
  <c r="M273" i="3" s="1"/>
  <c r="N273" i="3" s="1"/>
  <c r="L274" i="3"/>
  <c r="M274" i="3" s="1"/>
  <c r="N274" i="3" s="1"/>
  <c r="L275" i="3"/>
  <c r="M275" i="3" s="1"/>
  <c r="N275" i="3" s="1"/>
  <c r="L276" i="3"/>
  <c r="M276" i="3" s="1"/>
  <c r="N276" i="3" s="1"/>
  <c r="L277" i="3"/>
  <c r="M277" i="3" s="1"/>
  <c r="N277" i="3" s="1"/>
  <c r="L278" i="3"/>
  <c r="M278" i="3" s="1"/>
  <c r="N278" i="3" s="1"/>
  <c r="L279" i="3"/>
  <c r="M279" i="3" s="1"/>
  <c r="N279" i="3" s="1"/>
  <c r="L280" i="3"/>
  <c r="M280" i="3" s="1"/>
  <c r="N280" i="3" s="1"/>
  <c r="L281" i="3"/>
  <c r="M281" i="3" s="1"/>
  <c r="N281" i="3" s="1"/>
  <c r="L282" i="3"/>
  <c r="M282" i="3" s="1"/>
  <c r="N282" i="3" s="1"/>
  <c r="L283" i="3"/>
  <c r="M283" i="3" s="1"/>
  <c r="N283" i="3" s="1"/>
  <c r="L284" i="3"/>
  <c r="M284" i="3" s="1"/>
  <c r="N284" i="3" s="1"/>
  <c r="L285" i="3"/>
  <c r="M285" i="3" s="1"/>
  <c r="N285" i="3" s="1"/>
  <c r="L286" i="3"/>
  <c r="M286" i="3" s="1"/>
  <c r="N286" i="3" s="1"/>
  <c r="L287" i="3"/>
  <c r="M287" i="3" s="1"/>
  <c r="N287" i="3" s="1"/>
  <c r="L288" i="3"/>
  <c r="M288" i="3" s="1"/>
  <c r="N288" i="3" s="1"/>
  <c r="L289" i="3"/>
  <c r="M289" i="3" s="1"/>
  <c r="N289" i="3" s="1"/>
  <c r="L290" i="3"/>
  <c r="M290" i="3" s="1"/>
  <c r="N290" i="3" s="1"/>
  <c r="L291" i="3"/>
  <c r="M291" i="3" s="1"/>
  <c r="N291" i="3" s="1"/>
  <c r="L292" i="3"/>
  <c r="M292" i="3" s="1"/>
  <c r="N292" i="3" s="1"/>
  <c r="L293" i="3"/>
  <c r="M293" i="3" s="1"/>
  <c r="N293" i="3" s="1"/>
  <c r="L294" i="3"/>
  <c r="M294" i="3" s="1"/>
  <c r="N294" i="3" s="1"/>
  <c r="L295" i="3"/>
  <c r="M295" i="3" s="1"/>
  <c r="N295" i="3" s="1"/>
  <c r="L296" i="3"/>
  <c r="M296" i="3" s="1"/>
  <c r="N296" i="3" s="1"/>
  <c r="L297" i="3"/>
  <c r="M297" i="3" s="1"/>
  <c r="N297" i="3" s="1"/>
  <c r="L298" i="3"/>
  <c r="M298" i="3" s="1"/>
  <c r="N298" i="3" s="1"/>
  <c r="L299" i="3"/>
  <c r="M299" i="3" s="1"/>
  <c r="N299" i="3" s="1"/>
  <c r="L300" i="3"/>
  <c r="M300" i="3" s="1"/>
  <c r="N300" i="3" s="1"/>
  <c r="L301" i="3"/>
  <c r="M301" i="3" s="1"/>
  <c r="N301" i="3" s="1"/>
  <c r="L302" i="3"/>
  <c r="M302" i="3" s="1"/>
  <c r="N302" i="3" s="1"/>
  <c r="L303" i="3"/>
  <c r="M303" i="3" s="1"/>
  <c r="N303" i="3" s="1"/>
  <c r="L304" i="3"/>
  <c r="M304" i="3" s="1"/>
  <c r="N304" i="3" s="1"/>
  <c r="L305" i="3"/>
  <c r="M305" i="3" s="1"/>
  <c r="N305" i="3" s="1"/>
  <c r="L306" i="3"/>
  <c r="M306" i="3" s="1"/>
  <c r="N306" i="3" s="1"/>
  <c r="L307" i="3"/>
  <c r="M307" i="3" s="1"/>
  <c r="N307" i="3" s="1"/>
  <c r="L308" i="3"/>
  <c r="M308" i="3" s="1"/>
  <c r="N308" i="3" s="1"/>
  <c r="L309" i="3"/>
  <c r="M309" i="3" s="1"/>
  <c r="N309" i="3" s="1"/>
  <c r="L310" i="3"/>
  <c r="M310" i="3" s="1"/>
  <c r="N310" i="3" s="1"/>
  <c r="L311" i="3"/>
  <c r="M311" i="3" s="1"/>
  <c r="N311" i="3" s="1"/>
  <c r="L312" i="3"/>
  <c r="M312" i="3" s="1"/>
  <c r="N312" i="3" s="1"/>
  <c r="L313" i="3"/>
  <c r="M313" i="3" s="1"/>
  <c r="N313" i="3" s="1"/>
  <c r="L314" i="3"/>
  <c r="M314" i="3" s="1"/>
  <c r="N314" i="3" s="1"/>
  <c r="L315" i="3"/>
  <c r="M315" i="3" s="1"/>
  <c r="N315" i="3" s="1"/>
  <c r="L316" i="3"/>
  <c r="M316" i="3" s="1"/>
  <c r="N316" i="3" s="1"/>
  <c r="L317" i="3"/>
  <c r="M317" i="3" s="1"/>
  <c r="N317" i="3" s="1"/>
  <c r="L318" i="3"/>
  <c r="M318" i="3" s="1"/>
  <c r="N318" i="3" s="1"/>
  <c r="L319" i="3"/>
  <c r="M319" i="3" s="1"/>
  <c r="N319" i="3" s="1"/>
  <c r="L320" i="3"/>
  <c r="M320" i="3" s="1"/>
  <c r="N320" i="3" s="1"/>
  <c r="L321" i="3"/>
  <c r="M321" i="3" s="1"/>
  <c r="N321" i="3" s="1"/>
  <c r="L322" i="3"/>
  <c r="M322" i="3" s="1"/>
  <c r="N322" i="3" s="1"/>
  <c r="L323" i="3"/>
  <c r="M323" i="3" s="1"/>
  <c r="N323" i="3" s="1"/>
  <c r="L324" i="3"/>
  <c r="M324" i="3" s="1"/>
  <c r="N324" i="3" s="1"/>
  <c r="L325" i="3"/>
  <c r="M325" i="3" s="1"/>
  <c r="N325" i="3" s="1"/>
  <c r="L326" i="3"/>
  <c r="M326" i="3" s="1"/>
  <c r="N326" i="3" s="1"/>
  <c r="L327" i="3"/>
  <c r="M327" i="3" s="1"/>
  <c r="N327" i="3" s="1"/>
  <c r="L328" i="3"/>
  <c r="M328" i="3" s="1"/>
  <c r="N328" i="3" s="1"/>
  <c r="L329" i="3"/>
  <c r="M329" i="3" s="1"/>
  <c r="N329" i="3" s="1"/>
  <c r="L330" i="3"/>
  <c r="M330" i="3" s="1"/>
  <c r="N330" i="3" s="1"/>
  <c r="L331" i="3"/>
  <c r="M331" i="3" s="1"/>
  <c r="N331" i="3" s="1"/>
  <c r="L332" i="3"/>
  <c r="M332" i="3" s="1"/>
  <c r="N332" i="3" s="1"/>
  <c r="L333" i="3"/>
  <c r="M333" i="3" s="1"/>
  <c r="N333" i="3" s="1"/>
  <c r="L334" i="3"/>
  <c r="M334" i="3" s="1"/>
  <c r="N334" i="3" s="1"/>
  <c r="L335" i="3"/>
  <c r="M335" i="3" s="1"/>
  <c r="N335" i="3" s="1"/>
  <c r="L336" i="3"/>
  <c r="M336" i="3" s="1"/>
  <c r="N336" i="3" s="1"/>
  <c r="L337" i="3"/>
  <c r="M337" i="3" s="1"/>
  <c r="N337" i="3" s="1"/>
  <c r="L338" i="3"/>
  <c r="M338" i="3" s="1"/>
  <c r="N338" i="3" s="1"/>
  <c r="L339" i="3"/>
  <c r="M339" i="3" s="1"/>
  <c r="N339" i="3" s="1"/>
  <c r="L340" i="3"/>
  <c r="M340" i="3" s="1"/>
  <c r="N340" i="3" s="1"/>
  <c r="L341" i="3"/>
  <c r="M341" i="3" s="1"/>
  <c r="N341" i="3" s="1"/>
  <c r="L342" i="3"/>
  <c r="M342" i="3" s="1"/>
  <c r="N342" i="3" s="1"/>
  <c r="L343" i="3"/>
  <c r="M343" i="3" s="1"/>
  <c r="N343" i="3" s="1"/>
  <c r="L344" i="3"/>
  <c r="M344" i="3" s="1"/>
  <c r="N344" i="3" s="1"/>
  <c r="L345" i="3"/>
  <c r="M345" i="3" s="1"/>
  <c r="N345" i="3" s="1"/>
  <c r="L346" i="3"/>
  <c r="M346" i="3" s="1"/>
  <c r="N346" i="3" s="1"/>
  <c r="L347" i="3"/>
  <c r="M347" i="3" s="1"/>
  <c r="N347" i="3" s="1"/>
  <c r="L348" i="3"/>
  <c r="M348" i="3" s="1"/>
  <c r="N348" i="3" s="1"/>
  <c r="L349" i="3"/>
  <c r="M349" i="3" s="1"/>
  <c r="N349" i="3" s="1"/>
  <c r="L350" i="3"/>
  <c r="M350" i="3" s="1"/>
  <c r="N350" i="3" s="1"/>
  <c r="L351" i="3"/>
  <c r="M351" i="3" s="1"/>
  <c r="N351" i="3" s="1"/>
  <c r="L352" i="3"/>
  <c r="M352" i="3" s="1"/>
  <c r="N352" i="3" s="1"/>
  <c r="L353" i="3"/>
  <c r="M353" i="3" s="1"/>
  <c r="N353" i="3" s="1"/>
  <c r="L354" i="3"/>
  <c r="M354" i="3" s="1"/>
  <c r="N354" i="3" s="1"/>
  <c r="L355" i="3"/>
  <c r="M355" i="3" s="1"/>
  <c r="N355" i="3" s="1"/>
  <c r="L356" i="3"/>
  <c r="M356" i="3" s="1"/>
  <c r="N356" i="3" s="1"/>
  <c r="L357" i="3"/>
  <c r="M357" i="3" s="1"/>
  <c r="N357" i="3" s="1"/>
  <c r="L358" i="3"/>
  <c r="M358" i="3" s="1"/>
  <c r="N358" i="3" s="1"/>
  <c r="L359" i="3"/>
  <c r="M359" i="3" s="1"/>
  <c r="N359" i="3" s="1"/>
  <c r="L360" i="3"/>
  <c r="M360" i="3" s="1"/>
  <c r="N360" i="3" s="1"/>
  <c r="L361" i="3"/>
  <c r="M361" i="3" s="1"/>
  <c r="N361" i="3" s="1"/>
  <c r="L362" i="3"/>
  <c r="M362" i="3" s="1"/>
  <c r="N362" i="3" s="1"/>
  <c r="L363" i="3"/>
  <c r="M363" i="3" s="1"/>
  <c r="N363" i="3" s="1"/>
  <c r="L364" i="3"/>
  <c r="M364" i="3" s="1"/>
  <c r="N364" i="3" s="1"/>
  <c r="L365" i="3"/>
  <c r="M365" i="3" s="1"/>
  <c r="N365" i="3" s="1"/>
  <c r="L366" i="3"/>
  <c r="M366" i="3" s="1"/>
  <c r="N366" i="3" s="1"/>
  <c r="L367" i="3"/>
  <c r="M367" i="3" s="1"/>
  <c r="N367" i="3" s="1"/>
  <c r="L368" i="3"/>
  <c r="M368" i="3" s="1"/>
  <c r="N368" i="3" s="1"/>
  <c r="L369" i="3"/>
  <c r="M369" i="3" s="1"/>
  <c r="N369" i="3" s="1"/>
  <c r="L370" i="3"/>
  <c r="M370" i="3" s="1"/>
  <c r="N370" i="3" s="1"/>
  <c r="L371" i="3"/>
  <c r="M371" i="3" s="1"/>
  <c r="N371" i="3" s="1"/>
  <c r="L372" i="3"/>
  <c r="M372" i="3" s="1"/>
  <c r="N372" i="3" s="1"/>
  <c r="L373" i="3"/>
  <c r="M373" i="3" s="1"/>
  <c r="N373" i="3" s="1"/>
  <c r="L374" i="3"/>
  <c r="M374" i="3" s="1"/>
  <c r="N374" i="3" s="1"/>
  <c r="L375" i="3"/>
  <c r="M375" i="3" s="1"/>
  <c r="N375" i="3" s="1"/>
  <c r="L376" i="3"/>
  <c r="M376" i="3" s="1"/>
  <c r="N376" i="3" s="1"/>
  <c r="L377" i="3"/>
  <c r="M377" i="3" s="1"/>
  <c r="N377" i="3" s="1"/>
  <c r="L378" i="3"/>
  <c r="M378" i="3" s="1"/>
  <c r="N378" i="3" s="1"/>
  <c r="L379" i="3"/>
  <c r="M379" i="3" s="1"/>
  <c r="N379" i="3" s="1"/>
  <c r="L380" i="3"/>
  <c r="M380" i="3" s="1"/>
  <c r="N380" i="3" s="1"/>
  <c r="L381" i="3"/>
  <c r="M381" i="3" s="1"/>
  <c r="N381" i="3" s="1"/>
  <c r="L382" i="3"/>
  <c r="M382" i="3" s="1"/>
  <c r="N382" i="3" s="1"/>
  <c r="L383" i="3"/>
  <c r="M383" i="3" s="1"/>
  <c r="N383" i="3" s="1"/>
  <c r="L384" i="3"/>
  <c r="M384" i="3" s="1"/>
  <c r="N384" i="3" s="1"/>
  <c r="L385" i="3"/>
  <c r="M385" i="3" s="1"/>
  <c r="N385" i="3" s="1"/>
  <c r="L386" i="3"/>
  <c r="M386" i="3" s="1"/>
  <c r="N386" i="3" s="1"/>
  <c r="L387" i="3"/>
  <c r="M387" i="3" s="1"/>
  <c r="N387" i="3" s="1"/>
  <c r="L388" i="3"/>
  <c r="M388" i="3" s="1"/>
  <c r="N388" i="3" s="1"/>
  <c r="L389" i="3"/>
  <c r="M389" i="3" s="1"/>
  <c r="N389" i="3" s="1"/>
  <c r="L390" i="3"/>
  <c r="M390" i="3" s="1"/>
  <c r="N390" i="3" s="1"/>
  <c r="L391" i="3"/>
  <c r="M391" i="3" s="1"/>
  <c r="N391" i="3" s="1"/>
  <c r="L392" i="3"/>
  <c r="M392" i="3" s="1"/>
  <c r="N392" i="3" s="1"/>
  <c r="L393" i="3"/>
  <c r="M393" i="3" s="1"/>
  <c r="N393" i="3" s="1"/>
  <c r="L394" i="3"/>
  <c r="M394" i="3" s="1"/>
  <c r="N394" i="3" s="1"/>
  <c r="L395" i="3"/>
  <c r="M395" i="3" s="1"/>
  <c r="N395" i="3" s="1"/>
  <c r="L396" i="3"/>
  <c r="M396" i="3" s="1"/>
  <c r="N396" i="3" s="1"/>
  <c r="L397" i="3"/>
  <c r="M397" i="3" s="1"/>
  <c r="N397" i="3" s="1"/>
  <c r="L398" i="3"/>
  <c r="M398" i="3" s="1"/>
  <c r="N398" i="3" s="1"/>
  <c r="L399" i="3"/>
  <c r="M399" i="3" s="1"/>
  <c r="N399" i="3" s="1"/>
  <c r="L400" i="3"/>
  <c r="M400" i="3" s="1"/>
  <c r="N400" i="3" s="1"/>
  <c r="L401" i="3"/>
  <c r="M401" i="3" s="1"/>
  <c r="N401" i="3" s="1"/>
  <c r="L402" i="3"/>
  <c r="M402" i="3" s="1"/>
  <c r="N402" i="3" s="1"/>
  <c r="L403" i="3"/>
  <c r="M403" i="3" s="1"/>
  <c r="N403" i="3" s="1"/>
  <c r="L404" i="3"/>
  <c r="M404" i="3" s="1"/>
  <c r="N404" i="3" s="1"/>
  <c r="L405" i="3"/>
  <c r="M405" i="3" s="1"/>
  <c r="N405" i="3" s="1"/>
  <c r="L406" i="3"/>
  <c r="M406" i="3" s="1"/>
  <c r="N406" i="3" s="1"/>
  <c r="L407" i="3"/>
  <c r="M407" i="3" s="1"/>
  <c r="N407" i="3" s="1"/>
  <c r="L408" i="3"/>
  <c r="M408" i="3" s="1"/>
  <c r="N408" i="3" s="1"/>
  <c r="L409" i="3"/>
  <c r="M409" i="3" s="1"/>
  <c r="N409" i="3" s="1"/>
  <c r="L410" i="3"/>
  <c r="M410" i="3" s="1"/>
  <c r="N410" i="3" s="1"/>
  <c r="L411" i="3"/>
  <c r="M411" i="3" s="1"/>
  <c r="N411" i="3" s="1"/>
  <c r="L412" i="3"/>
  <c r="M412" i="3" s="1"/>
  <c r="N412" i="3" s="1"/>
  <c r="L413" i="3"/>
  <c r="M413" i="3" s="1"/>
  <c r="N413" i="3" s="1"/>
  <c r="L414" i="3"/>
  <c r="M414" i="3" s="1"/>
  <c r="N414" i="3" s="1"/>
  <c r="L415" i="3"/>
  <c r="M415" i="3" s="1"/>
  <c r="N415" i="3" s="1"/>
  <c r="L416" i="3"/>
  <c r="M416" i="3" s="1"/>
  <c r="N416" i="3" s="1"/>
  <c r="L417" i="3"/>
  <c r="M417" i="3" s="1"/>
  <c r="N417" i="3" s="1"/>
  <c r="L418" i="3"/>
  <c r="M418" i="3" s="1"/>
  <c r="N418" i="3" s="1"/>
  <c r="L419" i="3"/>
  <c r="M419" i="3" s="1"/>
  <c r="N419" i="3" s="1"/>
  <c r="L420" i="3"/>
  <c r="M420" i="3" s="1"/>
  <c r="N420" i="3" s="1"/>
  <c r="L421" i="3"/>
  <c r="M421" i="3" s="1"/>
  <c r="N421" i="3" s="1"/>
  <c r="L422" i="3"/>
  <c r="M422" i="3" s="1"/>
  <c r="N422" i="3" s="1"/>
  <c r="L423" i="3"/>
  <c r="M423" i="3" s="1"/>
  <c r="N423" i="3" s="1"/>
  <c r="L424" i="3"/>
  <c r="M424" i="3" s="1"/>
  <c r="N424" i="3" s="1"/>
  <c r="L425" i="3"/>
  <c r="M425" i="3" s="1"/>
  <c r="N425" i="3" s="1"/>
  <c r="L426" i="3"/>
  <c r="M426" i="3" s="1"/>
  <c r="N426" i="3" s="1"/>
  <c r="L427" i="3"/>
  <c r="M427" i="3" s="1"/>
  <c r="N427" i="3" s="1"/>
  <c r="L428" i="3"/>
  <c r="M428" i="3" s="1"/>
  <c r="N428" i="3" s="1"/>
  <c r="L429" i="3"/>
  <c r="M429" i="3" s="1"/>
  <c r="N429" i="3" s="1"/>
  <c r="L430" i="3"/>
  <c r="M430" i="3" s="1"/>
  <c r="N430" i="3" s="1"/>
  <c r="L431" i="3"/>
  <c r="M431" i="3" s="1"/>
  <c r="N431" i="3" s="1"/>
  <c r="L432" i="3"/>
  <c r="M432" i="3" s="1"/>
  <c r="N432" i="3" s="1"/>
  <c r="L433" i="3"/>
  <c r="M433" i="3" s="1"/>
  <c r="N433" i="3" s="1"/>
  <c r="L434" i="3"/>
  <c r="M434" i="3" s="1"/>
  <c r="N434" i="3" s="1"/>
  <c r="L435" i="3"/>
  <c r="M435" i="3" s="1"/>
  <c r="N435" i="3" s="1"/>
  <c r="L436" i="3"/>
  <c r="M436" i="3" s="1"/>
  <c r="N436" i="3" s="1"/>
  <c r="L437" i="3"/>
  <c r="M437" i="3" s="1"/>
  <c r="N437" i="3" s="1"/>
  <c r="L438" i="3"/>
  <c r="M438" i="3" s="1"/>
  <c r="N438" i="3" s="1"/>
  <c r="L439" i="3"/>
  <c r="M439" i="3" s="1"/>
  <c r="N439" i="3" s="1"/>
  <c r="L440" i="3"/>
  <c r="M440" i="3" s="1"/>
  <c r="N440" i="3" s="1"/>
  <c r="L441" i="3"/>
  <c r="M441" i="3" s="1"/>
  <c r="N441" i="3" s="1"/>
  <c r="L442" i="3"/>
  <c r="M442" i="3" s="1"/>
  <c r="N442" i="3" s="1"/>
  <c r="L443" i="3"/>
  <c r="M443" i="3" s="1"/>
  <c r="N443" i="3" s="1"/>
  <c r="L444" i="3"/>
  <c r="M444" i="3" s="1"/>
  <c r="N444" i="3" s="1"/>
  <c r="L445" i="3"/>
  <c r="M445" i="3" s="1"/>
  <c r="N445" i="3" s="1"/>
  <c r="L446" i="3"/>
  <c r="M446" i="3" s="1"/>
  <c r="N446" i="3" s="1"/>
  <c r="L447" i="3"/>
  <c r="M447" i="3" s="1"/>
  <c r="N447" i="3" s="1"/>
  <c r="L448" i="3"/>
  <c r="M448" i="3" s="1"/>
  <c r="N448" i="3" s="1"/>
  <c r="L449" i="3"/>
  <c r="M449" i="3" s="1"/>
  <c r="N449" i="3" s="1"/>
  <c r="L450" i="3"/>
  <c r="M450" i="3" s="1"/>
  <c r="N450" i="3" s="1"/>
  <c r="L451" i="3"/>
  <c r="M451" i="3" s="1"/>
  <c r="N451" i="3" s="1"/>
  <c r="L452" i="3"/>
  <c r="M452" i="3" s="1"/>
  <c r="N452" i="3" s="1"/>
  <c r="L453" i="3"/>
  <c r="M453" i="3" s="1"/>
  <c r="N453" i="3" s="1"/>
  <c r="L454" i="3"/>
  <c r="M454" i="3" s="1"/>
  <c r="N454" i="3" s="1"/>
  <c r="L455" i="3"/>
  <c r="M455" i="3" s="1"/>
  <c r="N455" i="3" s="1"/>
  <c r="L456" i="3"/>
  <c r="M456" i="3" s="1"/>
  <c r="N456" i="3" s="1"/>
  <c r="L457" i="3"/>
  <c r="M457" i="3" s="1"/>
  <c r="N457" i="3" s="1"/>
  <c r="L458" i="3"/>
  <c r="M458" i="3" s="1"/>
  <c r="N458" i="3" s="1"/>
  <c r="L459" i="3"/>
  <c r="M459" i="3" s="1"/>
  <c r="N459" i="3" s="1"/>
  <c r="L460" i="3"/>
  <c r="M460" i="3" s="1"/>
  <c r="N460" i="3" s="1"/>
  <c r="L461" i="3"/>
  <c r="M461" i="3" s="1"/>
  <c r="N461" i="3" s="1"/>
  <c r="L462" i="3"/>
  <c r="M462" i="3" s="1"/>
  <c r="N462" i="3" s="1"/>
  <c r="L463" i="3"/>
  <c r="M463" i="3" s="1"/>
  <c r="N463" i="3" s="1"/>
  <c r="L464" i="3"/>
  <c r="M464" i="3" s="1"/>
  <c r="N464" i="3" s="1"/>
  <c r="L465" i="3"/>
  <c r="M465" i="3" s="1"/>
  <c r="N465" i="3" s="1"/>
  <c r="L466" i="3"/>
  <c r="M466" i="3" s="1"/>
  <c r="N466" i="3" s="1"/>
  <c r="L467" i="3"/>
  <c r="M467" i="3" s="1"/>
  <c r="N467" i="3" s="1"/>
  <c r="L468" i="3"/>
  <c r="M468" i="3" s="1"/>
  <c r="N468" i="3" s="1"/>
  <c r="L469" i="3"/>
  <c r="M469" i="3" s="1"/>
  <c r="N469" i="3" s="1"/>
  <c r="L470" i="3"/>
  <c r="M470" i="3" s="1"/>
  <c r="N470" i="3" s="1"/>
  <c r="L471" i="3"/>
  <c r="M471" i="3" s="1"/>
  <c r="N471" i="3" s="1"/>
  <c r="L472" i="3"/>
  <c r="M472" i="3" s="1"/>
  <c r="N472" i="3" s="1"/>
  <c r="L473" i="3"/>
  <c r="M473" i="3" s="1"/>
  <c r="N473" i="3" s="1"/>
  <c r="L474" i="3"/>
  <c r="M474" i="3" s="1"/>
  <c r="N474" i="3" s="1"/>
  <c r="L475" i="3"/>
  <c r="M475" i="3" s="1"/>
  <c r="N475" i="3" s="1"/>
  <c r="L476" i="3"/>
  <c r="M476" i="3" s="1"/>
  <c r="N476" i="3" s="1"/>
  <c r="L477" i="3"/>
  <c r="M477" i="3" s="1"/>
  <c r="N477" i="3" s="1"/>
  <c r="L478" i="3"/>
  <c r="M478" i="3" s="1"/>
  <c r="N478" i="3" s="1"/>
  <c r="L479" i="3"/>
  <c r="M479" i="3" s="1"/>
  <c r="N479" i="3" s="1"/>
  <c r="L480" i="3"/>
  <c r="M480" i="3" s="1"/>
  <c r="N480" i="3" s="1"/>
  <c r="L481" i="3"/>
  <c r="M481" i="3" s="1"/>
  <c r="N481" i="3" s="1"/>
  <c r="L482" i="3"/>
  <c r="M482" i="3" s="1"/>
  <c r="N482" i="3" s="1"/>
  <c r="L483" i="3"/>
  <c r="M483" i="3" s="1"/>
  <c r="N483" i="3" s="1"/>
  <c r="L484" i="3"/>
  <c r="M484" i="3" s="1"/>
  <c r="N484" i="3" s="1"/>
  <c r="L485" i="3"/>
  <c r="M485" i="3" s="1"/>
  <c r="N485" i="3" s="1"/>
  <c r="L486" i="3"/>
  <c r="M486" i="3" s="1"/>
  <c r="N486" i="3" s="1"/>
  <c r="L487" i="3"/>
  <c r="M487" i="3" s="1"/>
  <c r="N487" i="3" s="1"/>
  <c r="L488" i="3"/>
  <c r="M488" i="3" s="1"/>
  <c r="N488" i="3" s="1"/>
  <c r="L489" i="3"/>
  <c r="M489" i="3" s="1"/>
  <c r="N489" i="3" s="1"/>
  <c r="L490" i="3"/>
  <c r="M490" i="3" s="1"/>
  <c r="N490" i="3" s="1"/>
  <c r="L491" i="3"/>
  <c r="M491" i="3" s="1"/>
  <c r="N491" i="3" s="1"/>
  <c r="L492" i="3"/>
  <c r="M492" i="3" s="1"/>
  <c r="N492" i="3" s="1"/>
  <c r="L493" i="3"/>
  <c r="M493" i="3" s="1"/>
  <c r="N493" i="3" s="1"/>
  <c r="L494" i="3"/>
  <c r="M494" i="3" s="1"/>
  <c r="N494" i="3" s="1"/>
  <c r="L495" i="3"/>
  <c r="M495" i="3" s="1"/>
  <c r="N495" i="3" s="1"/>
  <c r="L496" i="3"/>
  <c r="M496" i="3" s="1"/>
  <c r="N496" i="3" s="1"/>
  <c r="L497" i="3"/>
  <c r="M497" i="3" s="1"/>
  <c r="N497" i="3" s="1"/>
  <c r="L498" i="3"/>
  <c r="M498" i="3" s="1"/>
  <c r="N498" i="3" s="1"/>
  <c r="L499" i="3"/>
  <c r="M499" i="3" s="1"/>
  <c r="N499" i="3" s="1"/>
  <c r="L500" i="3"/>
  <c r="M500" i="3" s="1"/>
  <c r="N500" i="3" s="1"/>
  <c r="L501" i="3"/>
  <c r="M501" i="3" s="1"/>
  <c r="N501" i="3" s="1"/>
  <c r="L502" i="3"/>
  <c r="M502" i="3" s="1"/>
  <c r="N502" i="3" s="1"/>
  <c r="L503" i="3"/>
  <c r="M503" i="3" s="1"/>
  <c r="N503" i="3" s="1"/>
  <c r="L504" i="3"/>
  <c r="M504" i="3" s="1"/>
  <c r="N504" i="3" s="1"/>
  <c r="L505" i="3"/>
  <c r="M505" i="3" s="1"/>
  <c r="N505" i="3" s="1"/>
  <c r="L506" i="3"/>
  <c r="M506" i="3" s="1"/>
  <c r="N506" i="3" s="1"/>
  <c r="L507" i="3"/>
  <c r="M507" i="3" s="1"/>
  <c r="N507" i="3" s="1"/>
  <c r="L508" i="3"/>
  <c r="M508" i="3" s="1"/>
  <c r="N508" i="3" s="1"/>
  <c r="L509" i="3"/>
  <c r="M509" i="3" s="1"/>
  <c r="N509" i="3" s="1"/>
  <c r="L510" i="3"/>
  <c r="M510" i="3" s="1"/>
  <c r="N510" i="3" s="1"/>
  <c r="L511" i="3"/>
  <c r="M511" i="3" s="1"/>
  <c r="N511" i="3" s="1"/>
  <c r="L512" i="3"/>
  <c r="M512" i="3" s="1"/>
  <c r="N512" i="3" s="1"/>
  <c r="L513" i="3"/>
  <c r="M513" i="3" s="1"/>
  <c r="N513" i="3" s="1"/>
  <c r="L514" i="3"/>
  <c r="M514" i="3" s="1"/>
  <c r="N514" i="3" s="1"/>
  <c r="L515" i="3"/>
  <c r="M515" i="3" s="1"/>
  <c r="N515" i="3" s="1"/>
  <c r="L516" i="3"/>
  <c r="M516" i="3" s="1"/>
  <c r="N516" i="3" s="1"/>
  <c r="L517" i="3"/>
  <c r="M517" i="3" s="1"/>
  <c r="N517" i="3" s="1"/>
  <c r="L518" i="3"/>
  <c r="M518" i="3" s="1"/>
  <c r="N518" i="3" s="1"/>
  <c r="L519" i="3"/>
  <c r="M519" i="3" s="1"/>
  <c r="N519" i="3" s="1"/>
  <c r="L520" i="3"/>
  <c r="M520" i="3" s="1"/>
  <c r="N520" i="3" s="1"/>
  <c r="L521" i="3"/>
  <c r="M521" i="3" s="1"/>
  <c r="N521" i="3" s="1"/>
  <c r="L522" i="3"/>
  <c r="M522" i="3" s="1"/>
  <c r="N522" i="3" s="1"/>
  <c r="L523" i="3"/>
  <c r="M523" i="3" s="1"/>
  <c r="N523" i="3" s="1"/>
  <c r="L524" i="3"/>
  <c r="M524" i="3" s="1"/>
  <c r="N524" i="3" s="1"/>
  <c r="L525" i="3"/>
  <c r="M525" i="3" s="1"/>
  <c r="N525" i="3" s="1"/>
  <c r="L526" i="3"/>
  <c r="M526" i="3" s="1"/>
  <c r="N526" i="3" s="1"/>
  <c r="L527" i="3"/>
  <c r="M527" i="3" s="1"/>
  <c r="N527" i="3" s="1"/>
  <c r="L528" i="3"/>
  <c r="M528" i="3" s="1"/>
  <c r="N528" i="3" s="1"/>
  <c r="L529" i="3"/>
  <c r="M529" i="3" s="1"/>
  <c r="N529" i="3" s="1"/>
  <c r="L530" i="3"/>
  <c r="M530" i="3" s="1"/>
  <c r="N530" i="3" s="1"/>
  <c r="L531" i="3"/>
  <c r="M531" i="3" s="1"/>
  <c r="N531" i="3" s="1"/>
  <c r="L532" i="3"/>
  <c r="M532" i="3" s="1"/>
  <c r="N532" i="3" s="1"/>
  <c r="L533" i="3"/>
  <c r="M533" i="3" s="1"/>
  <c r="N533" i="3" s="1"/>
  <c r="L534" i="3"/>
  <c r="M534" i="3" s="1"/>
  <c r="N534" i="3" s="1"/>
  <c r="L535" i="3"/>
  <c r="M535" i="3" s="1"/>
  <c r="N535" i="3" s="1"/>
  <c r="L536" i="3"/>
  <c r="M536" i="3" s="1"/>
  <c r="N536" i="3" s="1"/>
  <c r="L537" i="3"/>
  <c r="M537" i="3" s="1"/>
  <c r="N537" i="3" s="1"/>
  <c r="L538" i="3"/>
  <c r="M538" i="3" s="1"/>
  <c r="N538" i="3" s="1"/>
  <c r="L539" i="3"/>
  <c r="M539" i="3" s="1"/>
  <c r="N539" i="3" s="1"/>
  <c r="L540" i="3"/>
  <c r="M540" i="3" s="1"/>
  <c r="N540" i="3" s="1"/>
  <c r="L541" i="3"/>
  <c r="M541" i="3" s="1"/>
  <c r="N541" i="3" s="1"/>
  <c r="L542" i="3"/>
  <c r="M542" i="3" s="1"/>
  <c r="N542" i="3" s="1"/>
  <c r="L543" i="3"/>
  <c r="M543" i="3" s="1"/>
  <c r="N543" i="3" s="1"/>
  <c r="L544" i="3"/>
  <c r="M544" i="3" s="1"/>
  <c r="N544" i="3" s="1"/>
  <c r="L545" i="3"/>
  <c r="M545" i="3" s="1"/>
  <c r="N545" i="3" s="1"/>
  <c r="L546" i="3"/>
  <c r="M546" i="3" s="1"/>
  <c r="N546" i="3" s="1"/>
  <c r="L547" i="3"/>
  <c r="M547" i="3" s="1"/>
  <c r="N547" i="3" s="1"/>
  <c r="L548" i="3"/>
  <c r="M548" i="3" s="1"/>
  <c r="N548" i="3" s="1"/>
  <c r="L549" i="3"/>
  <c r="M549" i="3" s="1"/>
  <c r="N549" i="3" s="1"/>
  <c r="L550" i="3"/>
  <c r="M550" i="3" s="1"/>
  <c r="N550" i="3" s="1"/>
  <c r="L551" i="3"/>
  <c r="M551" i="3" s="1"/>
  <c r="N551" i="3" s="1"/>
  <c r="L552" i="3"/>
  <c r="M552" i="3" s="1"/>
  <c r="N552" i="3" s="1"/>
  <c r="L553" i="3"/>
  <c r="M553" i="3" s="1"/>
  <c r="N553" i="3" s="1"/>
  <c r="L554" i="3"/>
  <c r="M554" i="3" s="1"/>
  <c r="N554" i="3" s="1"/>
  <c r="L555" i="3"/>
  <c r="M555" i="3" s="1"/>
  <c r="N555" i="3" s="1"/>
  <c r="L556" i="3"/>
  <c r="M556" i="3" s="1"/>
  <c r="N556" i="3" s="1"/>
  <c r="L557" i="3"/>
  <c r="M557" i="3" s="1"/>
  <c r="N557" i="3" s="1"/>
  <c r="L558" i="3"/>
  <c r="M558" i="3" s="1"/>
  <c r="N558" i="3" s="1"/>
  <c r="L559" i="3"/>
  <c r="M559" i="3" s="1"/>
  <c r="N559" i="3" s="1"/>
  <c r="L560" i="3"/>
  <c r="M560" i="3" s="1"/>
  <c r="N560" i="3" s="1"/>
  <c r="L561" i="3"/>
  <c r="M561" i="3" s="1"/>
  <c r="N561" i="3" s="1"/>
  <c r="L562" i="3"/>
  <c r="M562" i="3" s="1"/>
  <c r="N562" i="3" s="1"/>
  <c r="L563" i="3"/>
  <c r="M563" i="3" s="1"/>
  <c r="N563" i="3" s="1"/>
  <c r="L564" i="3"/>
  <c r="M564" i="3" s="1"/>
  <c r="N564" i="3" s="1"/>
  <c r="L565" i="3"/>
  <c r="M565" i="3" s="1"/>
  <c r="N565" i="3" s="1"/>
  <c r="L566" i="3"/>
  <c r="M566" i="3" s="1"/>
  <c r="N566" i="3" s="1"/>
  <c r="L567" i="3"/>
  <c r="M567" i="3" s="1"/>
  <c r="N567" i="3" s="1"/>
  <c r="L568" i="3"/>
  <c r="M568" i="3" s="1"/>
  <c r="N568" i="3" s="1"/>
  <c r="L569" i="3"/>
  <c r="M569" i="3" s="1"/>
  <c r="N569" i="3" s="1"/>
  <c r="L570" i="3"/>
  <c r="M570" i="3" s="1"/>
  <c r="N570" i="3" s="1"/>
  <c r="L571" i="3"/>
  <c r="M571" i="3" s="1"/>
  <c r="N571" i="3" s="1"/>
  <c r="L572" i="3"/>
  <c r="M572" i="3" s="1"/>
  <c r="N572" i="3" s="1"/>
  <c r="L573" i="3"/>
  <c r="M573" i="3" s="1"/>
  <c r="N573" i="3" s="1"/>
  <c r="L574" i="3"/>
  <c r="M574" i="3" s="1"/>
  <c r="N574" i="3" s="1"/>
  <c r="L575" i="3"/>
  <c r="M575" i="3" s="1"/>
  <c r="N575" i="3" s="1"/>
  <c r="L576" i="3"/>
  <c r="M576" i="3" s="1"/>
  <c r="N576" i="3" s="1"/>
  <c r="L577" i="3"/>
  <c r="M577" i="3" s="1"/>
  <c r="N577" i="3" s="1"/>
  <c r="L578" i="3"/>
  <c r="M578" i="3" s="1"/>
  <c r="N578" i="3" s="1"/>
  <c r="L579" i="3"/>
  <c r="M579" i="3" s="1"/>
  <c r="N579" i="3" s="1"/>
  <c r="L580" i="3"/>
  <c r="M580" i="3" s="1"/>
  <c r="N580" i="3" s="1"/>
  <c r="L581" i="3"/>
  <c r="M581" i="3" s="1"/>
  <c r="N581" i="3" s="1"/>
  <c r="L582" i="3"/>
  <c r="M582" i="3" s="1"/>
  <c r="N582" i="3" s="1"/>
  <c r="L583" i="3"/>
  <c r="M583" i="3" s="1"/>
  <c r="N583" i="3" s="1"/>
  <c r="L584" i="3"/>
  <c r="M584" i="3" s="1"/>
  <c r="N584" i="3" s="1"/>
  <c r="L585" i="3"/>
  <c r="M585" i="3" s="1"/>
  <c r="N585" i="3" s="1"/>
  <c r="L586" i="3"/>
  <c r="M586" i="3" s="1"/>
  <c r="N586" i="3" s="1"/>
  <c r="L587" i="3"/>
  <c r="M587" i="3" s="1"/>
  <c r="N587" i="3" s="1"/>
  <c r="L588" i="3"/>
  <c r="M588" i="3" s="1"/>
  <c r="N588" i="3" s="1"/>
  <c r="L589" i="3"/>
  <c r="M589" i="3" s="1"/>
  <c r="N589" i="3" s="1"/>
  <c r="L590" i="3"/>
  <c r="M590" i="3" s="1"/>
  <c r="N590" i="3" s="1"/>
  <c r="L591" i="3"/>
  <c r="M591" i="3" s="1"/>
  <c r="N591" i="3" s="1"/>
  <c r="L592" i="3"/>
  <c r="M592" i="3" s="1"/>
  <c r="N592" i="3" s="1"/>
  <c r="L593" i="3"/>
  <c r="M593" i="3" s="1"/>
  <c r="N593" i="3" s="1"/>
  <c r="L594" i="3"/>
  <c r="M594" i="3" s="1"/>
  <c r="N594" i="3" s="1"/>
  <c r="L595" i="3"/>
  <c r="M595" i="3" s="1"/>
  <c r="N595" i="3" s="1"/>
  <c r="L596" i="3"/>
  <c r="M596" i="3" s="1"/>
  <c r="N596" i="3" s="1"/>
  <c r="L597" i="3"/>
  <c r="M597" i="3" s="1"/>
  <c r="N597" i="3" s="1"/>
  <c r="L598" i="3"/>
  <c r="M598" i="3" s="1"/>
  <c r="N598" i="3" s="1"/>
  <c r="L599" i="3"/>
  <c r="M599" i="3" s="1"/>
  <c r="N599" i="3" s="1"/>
  <c r="L600" i="3"/>
  <c r="M600" i="3" s="1"/>
  <c r="N600" i="3" s="1"/>
  <c r="L601" i="3"/>
  <c r="M601" i="3" s="1"/>
  <c r="N601" i="3" s="1"/>
  <c r="L602" i="3"/>
  <c r="M602" i="3" s="1"/>
  <c r="N602" i="3" s="1"/>
  <c r="L603" i="3"/>
  <c r="M603" i="3" s="1"/>
  <c r="N603" i="3" s="1"/>
  <c r="L604" i="3"/>
  <c r="M604" i="3" s="1"/>
  <c r="N604" i="3" s="1"/>
  <c r="L605" i="3"/>
  <c r="M605" i="3" s="1"/>
  <c r="N605" i="3" s="1"/>
  <c r="L606" i="3"/>
  <c r="M606" i="3" s="1"/>
  <c r="N606" i="3" s="1"/>
  <c r="L607" i="3"/>
  <c r="M607" i="3" s="1"/>
  <c r="N607" i="3" s="1"/>
  <c r="L608" i="3"/>
  <c r="M608" i="3" s="1"/>
  <c r="N608" i="3" s="1"/>
  <c r="L609" i="3"/>
  <c r="M609" i="3" s="1"/>
  <c r="N609" i="3" s="1"/>
  <c r="L610" i="3"/>
  <c r="M610" i="3" s="1"/>
  <c r="N610" i="3" s="1"/>
  <c r="L611" i="3"/>
  <c r="M611" i="3" s="1"/>
  <c r="N611" i="3" s="1"/>
  <c r="L612" i="3"/>
  <c r="M612" i="3" s="1"/>
  <c r="N612" i="3" s="1"/>
  <c r="L613" i="3"/>
  <c r="M613" i="3" s="1"/>
  <c r="N613" i="3" s="1"/>
  <c r="L614" i="3"/>
  <c r="M614" i="3" s="1"/>
  <c r="N614" i="3" s="1"/>
  <c r="L615" i="3"/>
  <c r="M615" i="3" s="1"/>
  <c r="N615" i="3" s="1"/>
  <c r="L616" i="3"/>
  <c r="M616" i="3" s="1"/>
  <c r="N616" i="3" s="1"/>
  <c r="L617" i="3"/>
  <c r="M617" i="3" s="1"/>
  <c r="N617" i="3" s="1"/>
  <c r="L618" i="3"/>
  <c r="M618" i="3" s="1"/>
  <c r="N618" i="3" s="1"/>
  <c r="L619" i="3"/>
  <c r="M619" i="3" s="1"/>
  <c r="N619" i="3" s="1"/>
  <c r="L620" i="3"/>
  <c r="M620" i="3" s="1"/>
  <c r="N620" i="3" s="1"/>
  <c r="L621" i="3"/>
  <c r="M621" i="3" s="1"/>
  <c r="N621" i="3" s="1"/>
  <c r="L622" i="3"/>
  <c r="M622" i="3" s="1"/>
  <c r="N622" i="3" s="1"/>
  <c r="L623" i="3"/>
  <c r="M623" i="3" s="1"/>
  <c r="N623" i="3" s="1"/>
  <c r="L624" i="3"/>
  <c r="M624" i="3" s="1"/>
  <c r="N624" i="3" s="1"/>
  <c r="L625" i="3"/>
  <c r="M625" i="3" s="1"/>
  <c r="N625" i="3" s="1"/>
  <c r="L626" i="3"/>
  <c r="M626" i="3" s="1"/>
  <c r="N626" i="3" s="1"/>
  <c r="L627" i="3"/>
  <c r="M627" i="3" s="1"/>
  <c r="N627" i="3" s="1"/>
  <c r="L628" i="3"/>
  <c r="M628" i="3" s="1"/>
  <c r="N628" i="3" s="1"/>
  <c r="L629" i="3"/>
  <c r="M629" i="3" s="1"/>
  <c r="N629" i="3" s="1"/>
  <c r="L630" i="3"/>
  <c r="M630" i="3" s="1"/>
  <c r="N630" i="3" s="1"/>
  <c r="L631" i="3"/>
  <c r="M631" i="3" s="1"/>
  <c r="N631" i="3" s="1"/>
  <c r="L632" i="3"/>
  <c r="M632" i="3" s="1"/>
  <c r="N632" i="3" s="1"/>
  <c r="L633" i="3"/>
  <c r="M633" i="3" s="1"/>
  <c r="N633" i="3" s="1"/>
  <c r="L634" i="3"/>
  <c r="M634" i="3" s="1"/>
  <c r="N634" i="3" s="1"/>
  <c r="L635" i="3"/>
  <c r="M635" i="3" s="1"/>
  <c r="N635" i="3" s="1"/>
  <c r="L636" i="3"/>
  <c r="M636" i="3" s="1"/>
  <c r="N636" i="3" s="1"/>
  <c r="L637" i="3"/>
  <c r="M637" i="3" s="1"/>
  <c r="N637" i="3" s="1"/>
  <c r="L638" i="3"/>
  <c r="M638" i="3" s="1"/>
  <c r="N638" i="3" s="1"/>
  <c r="L639" i="3"/>
  <c r="M639" i="3" s="1"/>
  <c r="N639" i="3" s="1"/>
  <c r="L640" i="3"/>
  <c r="M640" i="3" s="1"/>
  <c r="N640" i="3" s="1"/>
  <c r="L641" i="3"/>
  <c r="M641" i="3" s="1"/>
  <c r="N641" i="3" s="1"/>
  <c r="L642" i="3"/>
  <c r="M642" i="3" s="1"/>
  <c r="N642" i="3" s="1"/>
  <c r="L643" i="3"/>
  <c r="M643" i="3" s="1"/>
  <c r="N643" i="3" s="1"/>
  <c r="L644" i="3"/>
  <c r="M644" i="3" s="1"/>
  <c r="N644" i="3" s="1"/>
  <c r="L645" i="3"/>
  <c r="M645" i="3" s="1"/>
  <c r="N645" i="3" s="1"/>
  <c r="L646" i="3"/>
  <c r="M646" i="3" s="1"/>
  <c r="N646" i="3" s="1"/>
  <c r="L647" i="3"/>
  <c r="M647" i="3" s="1"/>
  <c r="N647" i="3" s="1"/>
  <c r="L648" i="3"/>
  <c r="M648" i="3" s="1"/>
  <c r="N648" i="3" s="1"/>
  <c r="L649" i="3"/>
  <c r="M649" i="3" s="1"/>
  <c r="N649" i="3" s="1"/>
  <c r="L650" i="3"/>
  <c r="M650" i="3" s="1"/>
  <c r="N650" i="3" s="1"/>
  <c r="L651" i="3"/>
  <c r="M651" i="3" s="1"/>
  <c r="N651" i="3" s="1"/>
  <c r="L652" i="3"/>
  <c r="M652" i="3" s="1"/>
  <c r="N652" i="3" s="1"/>
  <c r="L653" i="3"/>
  <c r="M653" i="3" s="1"/>
  <c r="N653" i="3" s="1"/>
  <c r="L654" i="3"/>
  <c r="M654" i="3" s="1"/>
  <c r="N654" i="3" s="1"/>
  <c r="L655" i="3"/>
  <c r="M655" i="3" s="1"/>
  <c r="N655" i="3" s="1"/>
  <c r="L656" i="3"/>
  <c r="M656" i="3" s="1"/>
  <c r="N656" i="3" s="1"/>
  <c r="L657" i="3"/>
  <c r="M657" i="3" s="1"/>
  <c r="N657" i="3" s="1"/>
  <c r="L658" i="3"/>
  <c r="M658" i="3" s="1"/>
  <c r="N658" i="3" s="1"/>
  <c r="L659" i="3"/>
  <c r="M659" i="3" s="1"/>
  <c r="N659" i="3" s="1"/>
  <c r="L660" i="3"/>
  <c r="M660" i="3" s="1"/>
  <c r="N660" i="3" s="1"/>
  <c r="L661" i="3"/>
  <c r="M661" i="3" s="1"/>
  <c r="N661" i="3" s="1"/>
  <c r="L662" i="3"/>
  <c r="M662" i="3" s="1"/>
  <c r="N662" i="3" s="1"/>
  <c r="L663" i="3"/>
  <c r="M663" i="3" s="1"/>
  <c r="N663" i="3" s="1"/>
  <c r="L664" i="3"/>
  <c r="M664" i="3" s="1"/>
  <c r="N664" i="3" s="1"/>
  <c r="L665" i="3"/>
  <c r="M665" i="3" s="1"/>
  <c r="N665" i="3" s="1"/>
  <c r="L666" i="3"/>
  <c r="M666" i="3" s="1"/>
  <c r="N666" i="3" s="1"/>
  <c r="L667" i="3"/>
  <c r="M667" i="3" s="1"/>
  <c r="N667" i="3" s="1"/>
  <c r="L668" i="3"/>
  <c r="M668" i="3" s="1"/>
  <c r="N668" i="3" s="1"/>
  <c r="L669" i="3"/>
  <c r="M669" i="3" s="1"/>
  <c r="N669" i="3" s="1"/>
  <c r="L670" i="3"/>
  <c r="M670" i="3" s="1"/>
  <c r="N670" i="3" s="1"/>
  <c r="L671" i="3"/>
  <c r="M671" i="3" s="1"/>
  <c r="N671" i="3" s="1"/>
  <c r="L672" i="3"/>
  <c r="M672" i="3" s="1"/>
  <c r="N672" i="3" s="1"/>
  <c r="L673" i="3"/>
  <c r="M673" i="3" s="1"/>
  <c r="N673" i="3" s="1"/>
  <c r="L674" i="3"/>
  <c r="M674" i="3" s="1"/>
  <c r="N674" i="3" s="1"/>
  <c r="L675" i="3"/>
  <c r="M675" i="3" s="1"/>
  <c r="N675" i="3" s="1"/>
  <c r="L676" i="3"/>
  <c r="M676" i="3" s="1"/>
  <c r="N676" i="3" s="1"/>
  <c r="L677" i="3"/>
  <c r="M677" i="3" s="1"/>
  <c r="N677" i="3" s="1"/>
  <c r="L678" i="3"/>
  <c r="M678" i="3" s="1"/>
  <c r="N678" i="3" s="1"/>
  <c r="L679" i="3"/>
  <c r="M679" i="3" s="1"/>
  <c r="N679" i="3" s="1"/>
  <c r="L680" i="3"/>
  <c r="M680" i="3" s="1"/>
  <c r="N680" i="3" s="1"/>
  <c r="L681" i="3"/>
  <c r="M681" i="3" s="1"/>
  <c r="N681" i="3" s="1"/>
  <c r="L682" i="3"/>
  <c r="M682" i="3" s="1"/>
  <c r="N682" i="3" s="1"/>
  <c r="L683" i="3"/>
  <c r="M683" i="3" s="1"/>
  <c r="N683" i="3" s="1"/>
  <c r="L684" i="3"/>
  <c r="M684" i="3" s="1"/>
  <c r="N684" i="3" s="1"/>
  <c r="L685" i="3"/>
  <c r="M685" i="3" s="1"/>
  <c r="N685" i="3" s="1"/>
  <c r="L686" i="3"/>
  <c r="M686" i="3" s="1"/>
  <c r="N686" i="3" s="1"/>
  <c r="L687" i="3"/>
  <c r="M687" i="3" s="1"/>
  <c r="N687" i="3" s="1"/>
  <c r="L688" i="3"/>
  <c r="M688" i="3" s="1"/>
  <c r="N688" i="3" s="1"/>
  <c r="L689" i="3"/>
  <c r="M689" i="3" s="1"/>
  <c r="N689" i="3" s="1"/>
  <c r="L690" i="3"/>
  <c r="M690" i="3" s="1"/>
  <c r="N690" i="3" s="1"/>
  <c r="L691" i="3"/>
  <c r="M691" i="3" s="1"/>
  <c r="N691" i="3" s="1"/>
  <c r="L692" i="3"/>
  <c r="M692" i="3" s="1"/>
  <c r="N692" i="3" s="1"/>
  <c r="L693" i="3"/>
  <c r="M693" i="3" s="1"/>
  <c r="N693" i="3" s="1"/>
  <c r="L694" i="3"/>
  <c r="M694" i="3" s="1"/>
  <c r="N694" i="3" s="1"/>
  <c r="L695" i="3"/>
  <c r="M695" i="3" s="1"/>
  <c r="N695" i="3" s="1"/>
  <c r="L696" i="3"/>
  <c r="M696" i="3" s="1"/>
  <c r="N696" i="3" s="1"/>
  <c r="L697" i="3"/>
  <c r="M697" i="3" s="1"/>
  <c r="N697" i="3" s="1"/>
  <c r="L698" i="3"/>
  <c r="M698" i="3" s="1"/>
  <c r="N698" i="3" s="1"/>
  <c r="L699" i="3"/>
  <c r="M699" i="3" s="1"/>
  <c r="N699" i="3" s="1"/>
  <c r="L700" i="3"/>
  <c r="M700" i="3" s="1"/>
  <c r="N700" i="3" s="1"/>
  <c r="L701" i="3"/>
  <c r="M701" i="3" s="1"/>
  <c r="N701" i="3" s="1"/>
  <c r="L702" i="3"/>
  <c r="M702" i="3" s="1"/>
  <c r="N702" i="3" s="1"/>
  <c r="L703" i="3"/>
  <c r="M703" i="3" s="1"/>
  <c r="N703" i="3" s="1"/>
  <c r="L704" i="3"/>
  <c r="M704" i="3" s="1"/>
  <c r="N704" i="3" s="1"/>
  <c r="L705" i="3"/>
  <c r="M705" i="3" s="1"/>
  <c r="N705" i="3" s="1"/>
  <c r="L706" i="3"/>
  <c r="M706" i="3" s="1"/>
  <c r="N706" i="3" s="1"/>
  <c r="L707" i="3"/>
  <c r="M707" i="3" s="1"/>
  <c r="N707" i="3" s="1"/>
  <c r="L708" i="3"/>
  <c r="M708" i="3" s="1"/>
  <c r="N708" i="3" s="1"/>
  <c r="L709" i="3"/>
  <c r="M709" i="3" s="1"/>
  <c r="N709" i="3" s="1"/>
  <c r="L710" i="3"/>
  <c r="M710" i="3" s="1"/>
  <c r="N710" i="3" s="1"/>
  <c r="L711" i="3"/>
  <c r="M711" i="3" s="1"/>
  <c r="N711" i="3" s="1"/>
  <c r="L712" i="3"/>
  <c r="M712" i="3" s="1"/>
  <c r="N712" i="3" s="1"/>
  <c r="L713" i="3"/>
  <c r="M713" i="3" s="1"/>
  <c r="N713" i="3" s="1"/>
  <c r="L714" i="3"/>
  <c r="M714" i="3" s="1"/>
  <c r="N714" i="3" s="1"/>
  <c r="L715" i="3"/>
  <c r="M715" i="3" s="1"/>
  <c r="N715" i="3" s="1"/>
  <c r="L716" i="3"/>
  <c r="M716" i="3" s="1"/>
  <c r="N716" i="3" s="1"/>
  <c r="L717" i="3"/>
  <c r="M717" i="3" s="1"/>
  <c r="N717" i="3" s="1"/>
  <c r="L718" i="3"/>
  <c r="M718" i="3" s="1"/>
  <c r="N718" i="3" s="1"/>
  <c r="L719" i="3"/>
  <c r="M719" i="3" s="1"/>
  <c r="N719" i="3" s="1"/>
  <c r="L720" i="3"/>
  <c r="M720" i="3" s="1"/>
  <c r="N720" i="3" s="1"/>
  <c r="L721" i="3"/>
  <c r="M721" i="3" s="1"/>
  <c r="N721" i="3" s="1"/>
  <c r="L722" i="3"/>
  <c r="M722" i="3" s="1"/>
  <c r="N722" i="3" s="1"/>
  <c r="L723" i="3"/>
  <c r="M723" i="3" s="1"/>
  <c r="N723" i="3" s="1"/>
  <c r="L724" i="3"/>
  <c r="M724" i="3" s="1"/>
  <c r="N724" i="3" s="1"/>
  <c r="L725" i="3"/>
  <c r="M725" i="3" s="1"/>
  <c r="N725" i="3" s="1"/>
  <c r="L726" i="3"/>
  <c r="M726" i="3" s="1"/>
  <c r="N726" i="3" s="1"/>
  <c r="L727" i="3"/>
  <c r="M727" i="3" s="1"/>
  <c r="N727" i="3" s="1"/>
  <c r="L728" i="3"/>
  <c r="M728" i="3" s="1"/>
  <c r="N728" i="3" s="1"/>
  <c r="L729" i="3"/>
  <c r="M729" i="3" s="1"/>
  <c r="N729" i="3" s="1"/>
  <c r="L730" i="3"/>
  <c r="M730" i="3" s="1"/>
  <c r="N730" i="3" s="1"/>
  <c r="L731" i="3"/>
  <c r="M731" i="3" s="1"/>
  <c r="N731" i="3" s="1"/>
  <c r="L732" i="3"/>
  <c r="M732" i="3" s="1"/>
  <c r="N732" i="3" s="1"/>
  <c r="L733" i="3"/>
  <c r="M733" i="3" s="1"/>
  <c r="N733" i="3" s="1"/>
  <c r="L734" i="3"/>
  <c r="M734" i="3" s="1"/>
  <c r="N734" i="3" s="1"/>
  <c r="L735" i="3"/>
  <c r="M735" i="3" s="1"/>
  <c r="N735" i="3" s="1"/>
  <c r="L736" i="3"/>
  <c r="M736" i="3" s="1"/>
  <c r="N736" i="3" s="1"/>
  <c r="L737" i="3"/>
  <c r="M737" i="3" s="1"/>
  <c r="N737" i="3" s="1"/>
  <c r="L738" i="3"/>
  <c r="M738" i="3" s="1"/>
  <c r="N738" i="3" s="1"/>
  <c r="L739" i="3"/>
  <c r="M739" i="3" s="1"/>
  <c r="N739" i="3" s="1"/>
  <c r="L740" i="3"/>
  <c r="M740" i="3" s="1"/>
  <c r="N740" i="3" s="1"/>
  <c r="L741" i="3"/>
  <c r="M741" i="3" s="1"/>
  <c r="N741" i="3" s="1"/>
  <c r="L742" i="3"/>
  <c r="M742" i="3" s="1"/>
  <c r="N742" i="3" s="1"/>
  <c r="L743" i="3"/>
  <c r="M743" i="3" s="1"/>
  <c r="N743" i="3" s="1"/>
  <c r="L744" i="3"/>
  <c r="M744" i="3" s="1"/>
  <c r="N744" i="3" s="1"/>
  <c r="L745" i="3"/>
  <c r="M745" i="3" s="1"/>
  <c r="N745" i="3" s="1"/>
  <c r="L746" i="3"/>
  <c r="M746" i="3" s="1"/>
  <c r="N746" i="3" s="1"/>
  <c r="L747" i="3"/>
  <c r="M747" i="3" s="1"/>
  <c r="N747" i="3" s="1"/>
  <c r="L748" i="3"/>
  <c r="M748" i="3" s="1"/>
  <c r="N748" i="3" s="1"/>
  <c r="L749" i="3"/>
  <c r="M749" i="3" s="1"/>
  <c r="N749" i="3" s="1"/>
  <c r="L750" i="3"/>
  <c r="M750" i="3" s="1"/>
  <c r="N750" i="3" s="1"/>
  <c r="L751" i="3"/>
  <c r="M751" i="3" s="1"/>
  <c r="N751" i="3" s="1"/>
  <c r="L752" i="3"/>
  <c r="M752" i="3" s="1"/>
  <c r="N752" i="3" s="1"/>
  <c r="L753" i="3"/>
  <c r="M753" i="3" s="1"/>
  <c r="N753" i="3" s="1"/>
  <c r="L754" i="3"/>
  <c r="M754" i="3" s="1"/>
  <c r="N754" i="3" s="1"/>
  <c r="L755" i="3"/>
  <c r="M755" i="3" s="1"/>
  <c r="N755" i="3" s="1"/>
  <c r="L756" i="3"/>
  <c r="M756" i="3" s="1"/>
  <c r="N756" i="3" s="1"/>
  <c r="L757" i="3"/>
  <c r="M757" i="3" s="1"/>
  <c r="N757" i="3" s="1"/>
  <c r="L758" i="3"/>
  <c r="M758" i="3" s="1"/>
  <c r="N758" i="3" s="1"/>
  <c r="L759" i="3"/>
  <c r="M759" i="3" s="1"/>
  <c r="N759" i="3" s="1"/>
  <c r="L760" i="3"/>
  <c r="M760" i="3" s="1"/>
  <c r="N760" i="3" s="1"/>
  <c r="L761" i="3"/>
  <c r="M761" i="3" s="1"/>
  <c r="N761" i="3" s="1"/>
  <c r="L17" i="3"/>
  <c r="M17" i="3" s="1"/>
  <c r="N17" i="3" s="1"/>
  <c r="J368" i="3"/>
  <c r="K368" i="3" s="1"/>
  <c r="J384" i="3"/>
  <c r="K384" i="3" s="1"/>
  <c r="J483" i="3"/>
  <c r="K483" i="3" s="1"/>
  <c r="J491" i="3"/>
  <c r="K491" i="3" s="1"/>
  <c r="J499" i="3"/>
  <c r="K499" i="3" s="1"/>
  <c r="J539" i="3"/>
  <c r="K539" i="3" s="1"/>
  <c r="J547" i="3"/>
  <c r="K547" i="3" s="1"/>
  <c r="J579" i="3"/>
  <c r="K579" i="3" s="1"/>
  <c r="J611" i="3"/>
  <c r="K611" i="3" s="1"/>
  <c r="J659" i="3"/>
  <c r="K659" i="3" s="1"/>
  <c r="J683" i="3"/>
  <c r="K683" i="3" s="1"/>
  <c r="J691" i="3"/>
  <c r="K691" i="3" s="1"/>
  <c r="J715" i="3"/>
  <c r="K715" i="3" s="1"/>
  <c r="J723" i="3"/>
  <c r="K723" i="3" s="1"/>
  <c r="J747" i="3"/>
  <c r="K747" i="3" s="1"/>
  <c r="J755" i="3"/>
  <c r="K755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98" i="3"/>
  <c r="K98" i="3" s="1"/>
  <c r="J99" i="3"/>
  <c r="K99" i="3" s="1"/>
  <c r="J100" i="3"/>
  <c r="K100" i="3" s="1"/>
  <c r="J101" i="3"/>
  <c r="K101" i="3" s="1"/>
  <c r="J102" i="3"/>
  <c r="K102" i="3" s="1"/>
  <c r="J103" i="3"/>
  <c r="K103" i="3" s="1"/>
  <c r="J104" i="3"/>
  <c r="K104" i="3" s="1"/>
  <c r="J106" i="3"/>
  <c r="K106" i="3" s="1"/>
  <c r="J107" i="3"/>
  <c r="K107" i="3" s="1"/>
  <c r="J108" i="3"/>
  <c r="K108" i="3" s="1"/>
  <c r="J109" i="3"/>
  <c r="K109" i="3" s="1"/>
  <c r="J110" i="3"/>
  <c r="K110" i="3" s="1"/>
  <c r="J111" i="3"/>
  <c r="K111" i="3" s="1"/>
  <c r="J112" i="3"/>
  <c r="K112" i="3" s="1"/>
  <c r="J114" i="3"/>
  <c r="K114" i="3" s="1"/>
  <c r="J115" i="3"/>
  <c r="K115" i="3" s="1"/>
  <c r="J116" i="3"/>
  <c r="K116" i="3" s="1"/>
  <c r="J117" i="3"/>
  <c r="K117" i="3" s="1"/>
  <c r="J118" i="3"/>
  <c r="K118" i="3" s="1"/>
  <c r="J119" i="3"/>
  <c r="K119" i="3" s="1"/>
  <c r="J120" i="3"/>
  <c r="K120" i="3" s="1"/>
  <c r="J122" i="3"/>
  <c r="K122" i="3" s="1"/>
  <c r="J123" i="3"/>
  <c r="K123" i="3" s="1"/>
  <c r="J124" i="3"/>
  <c r="K124" i="3" s="1"/>
  <c r="J125" i="3"/>
  <c r="K125" i="3" s="1"/>
  <c r="J126" i="3"/>
  <c r="K126" i="3" s="1"/>
  <c r="J127" i="3"/>
  <c r="K127" i="3" s="1"/>
  <c r="J128" i="3"/>
  <c r="K128" i="3" s="1"/>
  <c r="J130" i="3"/>
  <c r="K130" i="3" s="1"/>
  <c r="J131" i="3"/>
  <c r="K131" i="3" s="1"/>
  <c r="J132" i="3"/>
  <c r="K132" i="3" s="1"/>
  <c r="J133" i="3"/>
  <c r="K133" i="3" s="1"/>
  <c r="J134" i="3"/>
  <c r="K134" i="3" s="1"/>
  <c r="J135" i="3"/>
  <c r="K135" i="3" s="1"/>
  <c r="J136" i="3"/>
  <c r="K136" i="3" s="1"/>
  <c r="J138" i="3"/>
  <c r="K138" i="3" s="1"/>
  <c r="J139" i="3"/>
  <c r="K139" i="3" s="1"/>
  <c r="J140" i="3"/>
  <c r="K140" i="3" s="1"/>
  <c r="J141" i="3"/>
  <c r="K141" i="3" s="1"/>
  <c r="J142" i="3"/>
  <c r="K142" i="3" s="1"/>
  <c r="J143" i="3"/>
  <c r="K143" i="3" s="1"/>
  <c r="J144" i="3"/>
  <c r="K144" i="3" s="1"/>
  <c r="J146" i="3"/>
  <c r="K146" i="3" s="1"/>
  <c r="J147" i="3"/>
  <c r="K147" i="3" s="1"/>
  <c r="J148" i="3"/>
  <c r="K148" i="3" s="1"/>
  <c r="J149" i="3"/>
  <c r="K149" i="3" s="1"/>
  <c r="J150" i="3"/>
  <c r="K150" i="3" s="1"/>
  <c r="J151" i="3"/>
  <c r="K151" i="3" s="1"/>
  <c r="J152" i="3"/>
  <c r="K152" i="3" s="1"/>
  <c r="J154" i="3"/>
  <c r="K154" i="3" s="1"/>
  <c r="J155" i="3"/>
  <c r="K155" i="3" s="1"/>
  <c r="J156" i="3"/>
  <c r="K156" i="3" s="1"/>
  <c r="J157" i="3"/>
  <c r="K157" i="3" s="1"/>
  <c r="J158" i="3"/>
  <c r="K158" i="3" s="1"/>
  <c r="J159" i="3"/>
  <c r="K159" i="3" s="1"/>
  <c r="J160" i="3"/>
  <c r="K160" i="3" s="1"/>
  <c r="J162" i="3"/>
  <c r="K162" i="3" s="1"/>
  <c r="J163" i="3"/>
  <c r="K163" i="3" s="1"/>
  <c r="J164" i="3"/>
  <c r="K164" i="3" s="1"/>
  <c r="J165" i="3"/>
  <c r="K165" i="3" s="1"/>
  <c r="J166" i="3"/>
  <c r="K166" i="3" s="1"/>
  <c r="J167" i="3"/>
  <c r="K167" i="3" s="1"/>
  <c r="J168" i="3"/>
  <c r="K168" i="3" s="1"/>
  <c r="J170" i="3"/>
  <c r="K170" i="3" s="1"/>
  <c r="J171" i="3"/>
  <c r="K171" i="3" s="1"/>
  <c r="J172" i="3"/>
  <c r="K172" i="3" s="1"/>
  <c r="J173" i="3"/>
  <c r="K173" i="3" s="1"/>
  <c r="J174" i="3"/>
  <c r="K174" i="3" s="1"/>
  <c r="J175" i="3"/>
  <c r="K175" i="3" s="1"/>
  <c r="J176" i="3"/>
  <c r="K176" i="3" s="1"/>
  <c r="J178" i="3"/>
  <c r="K178" i="3" s="1"/>
  <c r="J179" i="3"/>
  <c r="K179" i="3" s="1"/>
  <c r="J180" i="3"/>
  <c r="K180" i="3" s="1"/>
  <c r="J181" i="3"/>
  <c r="K181" i="3" s="1"/>
  <c r="J182" i="3"/>
  <c r="K182" i="3" s="1"/>
  <c r="J183" i="3"/>
  <c r="K183" i="3" s="1"/>
  <c r="J184" i="3"/>
  <c r="K184" i="3" s="1"/>
  <c r="J186" i="3"/>
  <c r="K186" i="3" s="1"/>
  <c r="J187" i="3"/>
  <c r="K187" i="3" s="1"/>
  <c r="J188" i="3"/>
  <c r="K188" i="3" s="1"/>
  <c r="J189" i="3"/>
  <c r="K189" i="3" s="1"/>
  <c r="J190" i="3"/>
  <c r="K190" i="3" s="1"/>
  <c r="J191" i="3"/>
  <c r="K191" i="3" s="1"/>
  <c r="J192" i="3"/>
  <c r="K192" i="3" s="1"/>
  <c r="J194" i="3"/>
  <c r="K194" i="3" s="1"/>
  <c r="J195" i="3"/>
  <c r="K195" i="3" s="1"/>
  <c r="J196" i="3"/>
  <c r="K196" i="3" s="1"/>
  <c r="J197" i="3"/>
  <c r="K197" i="3" s="1"/>
  <c r="J198" i="3"/>
  <c r="K198" i="3" s="1"/>
  <c r="J199" i="3"/>
  <c r="K199" i="3" s="1"/>
  <c r="J200" i="3"/>
  <c r="K200" i="3" s="1"/>
  <c r="J202" i="3"/>
  <c r="K202" i="3" s="1"/>
  <c r="J203" i="3"/>
  <c r="K203" i="3" s="1"/>
  <c r="J204" i="3"/>
  <c r="K204" i="3" s="1"/>
  <c r="J205" i="3"/>
  <c r="K205" i="3" s="1"/>
  <c r="J206" i="3"/>
  <c r="K206" i="3" s="1"/>
  <c r="J207" i="3"/>
  <c r="K207" i="3" s="1"/>
  <c r="J208" i="3"/>
  <c r="K208" i="3" s="1"/>
  <c r="J210" i="3"/>
  <c r="K210" i="3" s="1"/>
  <c r="J211" i="3"/>
  <c r="K211" i="3" s="1"/>
  <c r="J212" i="3"/>
  <c r="K212" i="3" s="1"/>
  <c r="J213" i="3"/>
  <c r="K213" i="3" s="1"/>
  <c r="J214" i="3"/>
  <c r="K214" i="3" s="1"/>
  <c r="J215" i="3"/>
  <c r="K215" i="3" s="1"/>
  <c r="J216" i="3"/>
  <c r="K216" i="3" s="1"/>
  <c r="J218" i="3"/>
  <c r="K218" i="3" s="1"/>
  <c r="J219" i="3"/>
  <c r="K219" i="3" s="1"/>
  <c r="J220" i="3"/>
  <c r="K220" i="3" s="1"/>
  <c r="J221" i="3"/>
  <c r="K221" i="3" s="1"/>
  <c r="J222" i="3"/>
  <c r="K222" i="3" s="1"/>
  <c r="J223" i="3"/>
  <c r="K223" i="3" s="1"/>
  <c r="J224" i="3"/>
  <c r="K224" i="3" s="1"/>
  <c r="J226" i="3"/>
  <c r="K226" i="3" s="1"/>
  <c r="J227" i="3"/>
  <c r="K227" i="3" s="1"/>
  <c r="J228" i="3"/>
  <c r="K228" i="3" s="1"/>
  <c r="J229" i="3"/>
  <c r="K229" i="3" s="1"/>
  <c r="J230" i="3"/>
  <c r="K230" i="3" s="1"/>
  <c r="J231" i="3"/>
  <c r="K231" i="3" s="1"/>
  <c r="J232" i="3"/>
  <c r="K232" i="3" s="1"/>
  <c r="J234" i="3"/>
  <c r="K234" i="3" s="1"/>
  <c r="J235" i="3"/>
  <c r="K235" i="3" s="1"/>
  <c r="J236" i="3"/>
  <c r="K236" i="3" s="1"/>
  <c r="J237" i="3"/>
  <c r="K237" i="3" s="1"/>
  <c r="J238" i="3"/>
  <c r="K238" i="3" s="1"/>
  <c r="J239" i="3"/>
  <c r="K239" i="3" s="1"/>
  <c r="J240" i="3"/>
  <c r="K240" i="3" s="1"/>
  <c r="J242" i="3"/>
  <c r="K242" i="3" s="1"/>
  <c r="J243" i="3"/>
  <c r="K243" i="3" s="1"/>
  <c r="J244" i="3"/>
  <c r="K244" i="3" s="1"/>
  <c r="J245" i="3"/>
  <c r="K245" i="3" s="1"/>
  <c r="J246" i="3"/>
  <c r="K246" i="3" s="1"/>
  <c r="J247" i="3"/>
  <c r="K247" i="3" s="1"/>
  <c r="J248" i="3"/>
  <c r="K248" i="3" s="1"/>
  <c r="J250" i="3"/>
  <c r="K250" i="3" s="1"/>
  <c r="J251" i="3"/>
  <c r="K251" i="3" s="1"/>
  <c r="J252" i="3"/>
  <c r="K252" i="3" s="1"/>
  <c r="J253" i="3"/>
  <c r="K253" i="3" s="1"/>
  <c r="J254" i="3"/>
  <c r="K254" i="3" s="1"/>
  <c r="J255" i="3"/>
  <c r="K255" i="3" s="1"/>
  <c r="J256" i="3"/>
  <c r="K256" i="3" s="1"/>
  <c r="J258" i="3"/>
  <c r="K258" i="3" s="1"/>
  <c r="J259" i="3"/>
  <c r="K259" i="3" s="1"/>
  <c r="J260" i="3"/>
  <c r="K260" i="3" s="1"/>
  <c r="J261" i="3"/>
  <c r="K261" i="3" s="1"/>
  <c r="J262" i="3"/>
  <c r="K262" i="3" s="1"/>
  <c r="J263" i="3"/>
  <c r="K263" i="3" s="1"/>
  <c r="J264" i="3"/>
  <c r="K264" i="3" s="1"/>
  <c r="J266" i="3"/>
  <c r="K266" i="3" s="1"/>
  <c r="J267" i="3"/>
  <c r="K267" i="3" s="1"/>
  <c r="J268" i="3"/>
  <c r="K268" i="3" s="1"/>
  <c r="J269" i="3"/>
  <c r="K269" i="3" s="1"/>
  <c r="J270" i="3"/>
  <c r="K270" i="3" s="1"/>
  <c r="J271" i="3"/>
  <c r="K271" i="3" s="1"/>
  <c r="J272" i="3"/>
  <c r="K272" i="3" s="1"/>
  <c r="J274" i="3"/>
  <c r="K274" i="3" s="1"/>
  <c r="J275" i="3"/>
  <c r="K275" i="3" s="1"/>
  <c r="J276" i="3"/>
  <c r="K276" i="3" s="1"/>
  <c r="J277" i="3"/>
  <c r="K277" i="3" s="1"/>
  <c r="J278" i="3"/>
  <c r="K278" i="3" s="1"/>
  <c r="J279" i="3"/>
  <c r="K279" i="3" s="1"/>
  <c r="J280" i="3"/>
  <c r="K280" i="3" s="1"/>
  <c r="J282" i="3"/>
  <c r="K282" i="3" s="1"/>
  <c r="J283" i="3"/>
  <c r="K283" i="3" s="1"/>
  <c r="J284" i="3"/>
  <c r="K284" i="3" s="1"/>
  <c r="J285" i="3"/>
  <c r="K285" i="3" s="1"/>
  <c r="J286" i="3"/>
  <c r="K286" i="3" s="1"/>
  <c r="J287" i="3"/>
  <c r="K287" i="3" s="1"/>
  <c r="J288" i="3"/>
  <c r="K288" i="3" s="1"/>
  <c r="J290" i="3"/>
  <c r="K290" i="3" s="1"/>
  <c r="J291" i="3"/>
  <c r="K291" i="3" s="1"/>
  <c r="J292" i="3"/>
  <c r="K292" i="3" s="1"/>
  <c r="J293" i="3"/>
  <c r="K293" i="3" s="1"/>
  <c r="J294" i="3"/>
  <c r="K294" i="3" s="1"/>
  <c r="J295" i="3"/>
  <c r="K295" i="3" s="1"/>
  <c r="J296" i="3"/>
  <c r="K296" i="3" s="1"/>
  <c r="J298" i="3"/>
  <c r="K298" i="3" s="1"/>
  <c r="J299" i="3"/>
  <c r="K299" i="3" s="1"/>
  <c r="J300" i="3"/>
  <c r="K300" i="3" s="1"/>
  <c r="J301" i="3"/>
  <c r="K301" i="3" s="1"/>
  <c r="J302" i="3"/>
  <c r="K302" i="3" s="1"/>
  <c r="J303" i="3"/>
  <c r="K303" i="3" s="1"/>
  <c r="J304" i="3"/>
  <c r="K304" i="3" s="1"/>
  <c r="J306" i="3"/>
  <c r="K306" i="3" s="1"/>
  <c r="J307" i="3"/>
  <c r="K307" i="3" s="1"/>
  <c r="J308" i="3"/>
  <c r="K308" i="3" s="1"/>
  <c r="J309" i="3"/>
  <c r="K309" i="3" s="1"/>
  <c r="J310" i="3"/>
  <c r="K310" i="3" s="1"/>
  <c r="J311" i="3"/>
  <c r="K311" i="3" s="1"/>
  <c r="J312" i="3"/>
  <c r="K312" i="3" s="1"/>
  <c r="J314" i="3"/>
  <c r="K314" i="3" s="1"/>
  <c r="J315" i="3"/>
  <c r="K315" i="3" s="1"/>
  <c r="J316" i="3"/>
  <c r="K316" i="3" s="1"/>
  <c r="J317" i="3"/>
  <c r="K317" i="3" s="1"/>
  <c r="J318" i="3"/>
  <c r="K318" i="3" s="1"/>
  <c r="J319" i="3"/>
  <c r="K319" i="3" s="1"/>
  <c r="J320" i="3"/>
  <c r="K320" i="3" s="1"/>
  <c r="J322" i="3"/>
  <c r="K322" i="3" s="1"/>
  <c r="J323" i="3"/>
  <c r="K323" i="3" s="1"/>
  <c r="J324" i="3"/>
  <c r="K324" i="3" s="1"/>
  <c r="J325" i="3"/>
  <c r="K325" i="3" s="1"/>
  <c r="J326" i="3"/>
  <c r="K326" i="3" s="1"/>
  <c r="J327" i="3"/>
  <c r="K327" i="3" s="1"/>
  <c r="J328" i="3"/>
  <c r="K328" i="3" s="1"/>
  <c r="J330" i="3"/>
  <c r="K330" i="3" s="1"/>
  <c r="J331" i="3"/>
  <c r="K331" i="3" s="1"/>
  <c r="J332" i="3"/>
  <c r="K332" i="3" s="1"/>
  <c r="J333" i="3"/>
  <c r="K333" i="3" s="1"/>
  <c r="J334" i="3"/>
  <c r="K334" i="3" s="1"/>
  <c r="J335" i="3"/>
  <c r="K335" i="3" s="1"/>
  <c r="J336" i="3"/>
  <c r="K336" i="3" s="1"/>
  <c r="J338" i="3"/>
  <c r="K338" i="3" s="1"/>
  <c r="J339" i="3"/>
  <c r="K339" i="3" s="1"/>
  <c r="J340" i="3"/>
  <c r="K340" i="3" s="1"/>
  <c r="J341" i="3"/>
  <c r="K341" i="3" s="1"/>
  <c r="J342" i="3"/>
  <c r="K342" i="3" s="1"/>
  <c r="J343" i="3"/>
  <c r="K343" i="3" s="1"/>
  <c r="J344" i="3"/>
  <c r="K344" i="3" s="1"/>
  <c r="J346" i="3"/>
  <c r="K346" i="3" s="1"/>
  <c r="J347" i="3"/>
  <c r="K347" i="3" s="1"/>
  <c r="J348" i="3"/>
  <c r="K348" i="3" s="1"/>
  <c r="J349" i="3"/>
  <c r="K349" i="3" s="1"/>
  <c r="J350" i="3"/>
  <c r="K350" i="3" s="1"/>
  <c r="J351" i="3"/>
  <c r="K351" i="3" s="1"/>
  <c r="J352" i="3"/>
  <c r="K352" i="3" s="1"/>
  <c r="J354" i="3"/>
  <c r="K354" i="3" s="1"/>
  <c r="J355" i="3"/>
  <c r="K355" i="3" s="1"/>
  <c r="J356" i="3"/>
  <c r="K356" i="3" s="1"/>
  <c r="J357" i="3"/>
  <c r="K357" i="3" s="1"/>
  <c r="J358" i="3"/>
  <c r="K358" i="3" s="1"/>
  <c r="J359" i="3"/>
  <c r="K359" i="3" s="1"/>
  <c r="J360" i="3"/>
  <c r="K360" i="3" s="1"/>
  <c r="J362" i="3"/>
  <c r="K362" i="3" s="1"/>
  <c r="J363" i="3"/>
  <c r="K363" i="3" s="1"/>
  <c r="J364" i="3"/>
  <c r="K364" i="3" s="1"/>
  <c r="J365" i="3"/>
  <c r="K365" i="3" s="1"/>
  <c r="J366" i="3"/>
  <c r="K366" i="3" s="1"/>
  <c r="J367" i="3"/>
  <c r="K367" i="3" s="1"/>
  <c r="J370" i="3"/>
  <c r="K370" i="3" s="1"/>
  <c r="J371" i="3"/>
  <c r="K371" i="3" s="1"/>
  <c r="J372" i="3"/>
  <c r="K372" i="3" s="1"/>
  <c r="J373" i="3"/>
  <c r="K373" i="3" s="1"/>
  <c r="J374" i="3"/>
  <c r="K374" i="3" s="1"/>
  <c r="J375" i="3"/>
  <c r="K375" i="3" s="1"/>
  <c r="J376" i="3"/>
  <c r="K376" i="3" s="1"/>
  <c r="J378" i="3"/>
  <c r="K378" i="3" s="1"/>
  <c r="J379" i="3"/>
  <c r="K379" i="3" s="1"/>
  <c r="J380" i="3"/>
  <c r="K380" i="3" s="1"/>
  <c r="J381" i="3"/>
  <c r="K381" i="3" s="1"/>
  <c r="J382" i="3"/>
  <c r="K382" i="3" s="1"/>
  <c r="J383" i="3"/>
  <c r="K383" i="3" s="1"/>
  <c r="J386" i="3"/>
  <c r="K386" i="3" s="1"/>
  <c r="J387" i="3"/>
  <c r="K387" i="3" s="1"/>
  <c r="J388" i="3"/>
  <c r="K388" i="3" s="1"/>
  <c r="J389" i="3"/>
  <c r="K389" i="3" s="1"/>
  <c r="J390" i="3"/>
  <c r="K390" i="3" s="1"/>
  <c r="J391" i="3"/>
  <c r="K391" i="3" s="1"/>
  <c r="J392" i="3"/>
  <c r="K392" i="3" s="1"/>
  <c r="J394" i="3"/>
  <c r="K394" i="3" s="1"/>
  <c r="J395" i="3"/>
  <c r="K395" i="3" s="1"/>
  <c r="J396" i="3"/>
  <c r="K396" i="3" s="1"/>
  <c r="J397" i="3"/>
  <c r="K397" i="3" s="1"/>
  <c r="J398" i="3"/>
  <c r="K398" i="3" s="1"/>
  <c r="J399" i="3"/>
  <c r="K399" i="3" s="1"/>
  <c r="J400" i="3"/>
  <c r="K400" i="3" s="1"/>
  <c r="J402" i="3"/>
  <c r="K402" i="3" s="1"/>
  <c r="J403" i="3"/>
  <c r="K403" i="3" s="1"/>
  <c r="J404" i="3"/>
  <c r="K404" i="3" s="1"/>
  <c r="J405" i="3"/>
  <c r="K405" i="3" s="1"/>
  <c r="J406" i="3"/>
  <c r="K406" i="3" s="1"/>
  <c r="J407" i="3"/>
  <c r="K407" i="3" s="1"/>
  <c r="J408" i="3"/>
  <c r="K408" i="3" s="1"/>
  <c r="J410" i="3"/>
  <c r="K410" i="3" s="1"/>
  <c r="J411" i="3"/>
  <c r="K411" i="3" s="1"/>
  <c r="J412" i="3"/>
  <c r="K412" i="3" s="1"/>
  <c r="J413" i="3"/>
  <c r="K413" i="3" s="1"/>
  <c r="J414" i="3"/>
  <c r="K414" i="3" s="1"/>
  <c r="J415" i="3"/>
  <c r="K415" i="3" s="1"/>
  <c r="J416" i="3"/>
  <c r="K416" i="3" s="1"/>
  <c r="J418" i="3"/>
  <c r="K418" i="3" s="1"/>
  <c r="J419" i="3"/>
  <c r="K419" i="3" s="1"/>
  <c r="J420" i="3"/>
  <c r="K420" i="3" s="1"/>
  <c r="J421" i="3"/>
  <c r="K421" i="3" s="1"/>
  <c r="J422" i="3"/>
  <c r="K422" i="3" s="1"/>
  <c r="J423" i="3"/>
  <c r="K423" i="3" s="1"/>
  <c r="J424" i="3"/>
  <c r="K424" i="3" s="1"/>
  <c r="J426" i="3"/>
  <c r="K426" i="3" s="1"/>
  <c r="J427" i="3"/>
  <c r="K427" i="3" s="1"/>
  <c r="J428" i="3"/>
  <c r="K428" i="3" s="1"/>
  <c r="J429" i="3"/>
  <c r="K429" i="3" s="1"/>
  <c r="J430" i="3"/>
  <c r="K430" i="3" s="1"/>
  <c r="J431" i="3"/>
  <c r="K431" i="3" s="1"/>
  <c r="J432" i="3"/>
  <c r="K432" i="3" s="1"/>
  <c r="J434" i="3"/>
  <c r="K434" i="3" s="1"/>
  <c r="J435" i="3"/>
  <c r="K435" i="3" s="1"/>
  <c r="J436" i="3"/>
  <c r="K436" i="3" s="1"/>
  <c r="J437" i="3"/>
  <c r="K437" i="3" s="1"/>
  <c r="J438" i="3"/>
  <c r="K438" i="3" s="1"/>
  <c r="J439" i="3"/>
  <c r="K439" i="3" s="1"/>
  <c r="J440" i="3"/>
  <c r="K440" i="3" s="1"/>
  <c r="J442" i="3"/>
  <c r="K442" i="3" s="1"/>
  <c r="J443" i="3"/>
  <c r="K443" i="3" s="1"/>
  <c r="J444" i="3"/>
  <c r="K444" i="3" s="1"/>
  <c r="J445" i="3"/>
  <c r="K445" i="3" s="1"/>
  <c r="J446" i="3"/>
  <c r="K446" i="3" s="1"/>
  <c r="J447" i="3"/>
  <c r="K447" i="3" s="1"/>
  <c r="J448" i="3"/>
  <c r="K448" i="3" s="1"/>
  <c r="J450" i="3"/>
  <c r="K450" i="3" s="1"/>
  <c r="J451" i="3"/>
  <c r="K451" i="3" s="1"/>
  <c r="J452" i="3"/>
  <c r="K452" i="3" s="1"/>
  <c r="J453" i="3"/>
  <c r="K453" i="3" s="1"/>
  <c r="J454" i="3"/>
  <c r="K454" i="3" s="1"/>
  <c r="J455" i="3"/>
  <c r="K455" i="3" s="1"/>
  <c r="J456" i="3"/>
  <c r="K456" i="3" s="1"/>
  <c r="J458" i="3"/>
  <c r="K458" i="3" s="1"/>
  <c r="J459" i="3"/>
  <c r="K459" i="3" s="1"/>
  <c r="J460" i="3"/>
  <c r="K460" i="3" s="1"/>
  <c r="J461" i="3"/>
  <c r="K461" i="3" s="1"/>
  <c r="J462" i="3"/>
  <c r="K462" i="3" s="1"/>
  <c r="J463" i="3"/>
  <c r="K463" i="3" s="1"/>
  <c r="J464" i="3"/>
  <c r="K464" i="3" s="1"/>
  <c r="J466" i="3"/>
  <c r="K466" i="3" s="1"/>
  <c r="J467" i="3"/>
  <c r="K467" i="3" s="1"/>
  <c r="J468" i="3"/>
  <c r="K468" i="3" s="1"/>
  <c r="J469" i="3"/>
  <c r="K469" i="3" s="1"/>
  <c r="J470" i="3"/>
  <c r="K470" i="3" s="1"/>
  <c r="J471" i="3"/>
  <c r="K471" i="3" s="1"/>
  <c r="J472" i="3"/>
  <c r="K472" i="3" s="1"/>
  <c r="J474" i="3"/>
  <c r="K474" i="3" s="1"/>
  <c r="J475" i="3"/>
  <c r="K475" i="3" s="1"/>
  <c r="J476" i="3"/>
  <c r="K476" i="3" s="1"/>
  <c r="J477" i="3"/>
  <c r="K477" i="3" s="1"/>
  <c r="J478" i="3"/>
  <c r="K478" i="3" s="1"/>
  <c r="J479" i="3"/>
  <c r="K479" i="3" s="1"/>
  <c r="J480" i="3"/>
  <c r="K480" i="3" s="1"/>
  <c r="J482" i="3"/>
  <c r="K482" i="3" s="1"/>
  <c r="J484" i="3"/>
  <c r="K484" i="3" s="1"/>
  <c r="J485" i="3"/>
  <c r="K485" i="3" s="1"/>
  <c r="J486" i="3"/>
  <c r="K486" i="3" s="1"/>
  <c r="J487" i="3"/>
  <c r="K487" i="3" s="1"/>
  <c r="J488" i="3"/>
  <c r="K488" i="3" s="1"/>
  <c r="J490" i="3"/>
  <c r="K490" i="3" s="1"/>
  <c r="J492" i="3"/>
  <c r="K492" i="3" s="1"/>
  <c r="J493" i="3"/>
  <c r="K493" i="3" s="1"/>
  <c r="J494" i="3"/>
  <c r="K494" i="3" s="1"/>
  <c r="J495" i="3"/>
  <c r="K495" i="3" s="1"/>
  <c r="J496" i="3"/>
  <c r="K496" i="3" s="1"/>
  <c r="J498" i="3"/>
  <c r="K498" i="3" s="1"/>
  <c r="J500" i="3"/>
  <c r="K500" i="3" s="1"/>
  <c r="J501" i="3"/>
  <c r="K501" i="3" s="1"/>
  <c r="J502" i="3"/>
  <c r="K502" i="3" s="1"/>
  <c r="J503" i="3"/>
  <c r="K503" i="3" s="1"/>
  <c r="J504" i="3"/>
  <c r="K504" i="3" s="1"/>
  <c r="J506" i="3"/>
  <c r="K506" i="3" s="1"/>
  <c r="J507" i="3"/>
  <c r="K507" i="3" s="1"/>
  <c r="J508" i="3"/>
  <c r="K508" i="3" s="1"/>
  <c r="J509" i="3"/>
  <c r="K509" i="3" s="1"/>
  <c r="J510" i="3"/>
  <c r="K510" i="3" s="1"/>
  <c r="J511" i="3"/>
  <c r="K511" i="3" s="1"/>
  <c r="J512" i="3"/>
  <c r="K512" i="3" s="1"/>
  <c r="J514" i="3"/>
  <c r="K514" i="3" s="1"/>
  <c r="J515" i="3"/>
  <c r="K515" i="3" s="1"/>
  <c r="J516" i="3"/>
  <c r="K516" i="3" s="1"/>
  <c r="J517" i="3"/>
  <c r="K517" i="3" s="1"/>
  <c r="J518" i="3"/>
  <c r="K518" i="3" s="1"/>
  <c r="J519" i="3"/>
  <c r="K519" i="3" s="1"/>
  <c r="J520" i="3"/>
  <c r="K520" i="3" s="1"/>
  <c r="J522" i="3"/>
  <c r="K522" i="3" s="1"/>
  <c r="J523" i="3"/>
  <c r="K523" i="3" s="1"/>
  <c r="J524" i="3"/>
  <c r="K524" i="3" s="1"/>
  <c r="J525" i="3"/>
  <c r="K525" i="3" s="1"/>
  <c r="J526" i="3"/>
  <c r="K526" i="3" s="1"/>
  <c r="J527" i="3"/>
  <c r="K527" i="3" s="1"/>
  <c r="J528" i="3"/>
  <c r="K528" i="3" s="1"/>
  <c r="J530" i="3"/>
  <c r="K530" i="3" s="1"/>
  <c r="J531" i="3"/>
  <c r="K531" i="3" s="1"/>
  <c r="J532" i="3"/>
  <c r="K532" i="3" s="1"/>
  <c r="J533" i="3"/>
  <c r="K533" i="3" s="1"/>
  <c r="J534" i="3"/>
  <c r="K534" i="3" s="1"/>
  <c r="J535" i="3"/>
  <c r="K535" i="3" s="1"/>
  <c r="J536" i="3"/>
  <c r="K536" i="3" s="1"/>
  <c r="J538" i="3"/>
  <c r="K538" i="3" s="1"/>
  <c r="J540" i="3"/>
  <c r="K540" i="3" s="1"/>
  <c r="J541" i="3"/>
  <c r="K541" i="3" s="1"/>
  <c r="J542" i="3"/>
  <c r="K542" i="3" s="1"/>
  <c r="J543" i="3"/>
  <c r="K543" i="3" s="1"/>
  <c r="J544" i="3"/>
  <c r="K544" i="3" s="1"/>
  <c r="J546" i="3"/>
  <c r="K546" i="3" s="1"/>
  <c r="J548" i="3"/>
  <c r="K548" i="3" s="1"/>
  <c r="J549" i="3"/>
  <c r="K549" i="3" s="1"/>
  <c r="J550" i="3"/>
  <c r="K550" i="3" s="1"/>
  <c r="J551" i="3"/>
  <c r="K551" i="3" s="1"/>
  <c r="J552" i="3"/>
  <c r="K552" i="3" s="1"/>
  <c r="J554" i="3"/>
  <c r="K554" i="3" s="1"/>
  <c r="J555" i="3"/>
  <c r="K555" i="3" s="1"/>
  <c r="J556" i="3"/>
  <c r="K556" i="3" s="1"/>
  <c r="J557" i="3"/>
  <c r="K557" i="3" s="1"/>
  <c r="J558" i="3"/>
  <c r="K558" i="3" s="1"/>
  <c r="J559" i="3"/>
  <c r="K559" i="3" s="1"/>
  <c r="J560" i="3"/>
  <c r="K560" i="3" s="1"/>
  <c r="J562" i="3"/>
  <c r="K562" i="3" s="1"/>
  <c r="J563" i="3"/>
  <c r="K563" i="3" s="1"/>
  <c r="J564" i="3"/>
  <c r="K564" i="3" s="1"/>
  <c r="J565" i="3"/>
  <c r="K565" i="3" s="1"/>
  <c r="J566" i="3"/>
  <c r="K566" i="3" s="1"/>
  <c r="J567" i="3"/>
  <c r="K567" i="3" s="1"/>
  <c r="J568" i="3"/>
  <c r="K568" i="3" s="1"/>
  <c r="J570" i="3"/>
  <c r="K570" i="3" s="1"/>
  <c r="J571" i="3"/>
  <c r="K571" i="3" s="1"/>
  <c r="J572" i="3"/>
  <c r="K572" i="3" s="1"/>
  <c r="J573" i="3"/>
  <c r="K573" i="3" s="1"/>
  <c r="J574" i="3"/>
  <c r="K574" i="3" s="1"/>
  <c r="J575" i="3"/>
  <c r="K575" i="3" s="1"/>
  <c r="J576" i="3"/>
  <c r="K576" i="3" s="1"/>
  <c r="J578" i="3"/>
  <c r="K578" i="3" s="1"/>
  <c r="J580" i="3"/>
  <c r="K580" i="3" s="1"/>
  <c r="J581" i="3"/>
  <c r="K581" i="3" s="1"/>
  <c r="J582" i="3"/>
  <c r="K582" i="3" s="1"/>
  <c r="J583" i="3"/>
  <c r="K583" i="3" s="1"/>
  <c r="J584" i="3"/>
  <c r="K584" i="3" s="1"/>
  <c r="J586" i="3"/>
  <c r="K586" i="3" s="1"/>
  <c r="J587" i="3"/>
  <c r="K587" i="3" s="1"/>
  <c r="J588" i="3"/>
  <c r="K588" i="3" s="1"/>
  <c r="J589" i="3"/>
  <c r="K589" i="3" s="1"/>
  <c r="J590" i="3"/>
  <c r="K590" i="3" s="1"/>
  <c r="J591" i="3"/>
  <c r="K591" i="3" s="1"/>
  <c r="J592" i="3"/>
  <c r="K592" i="3" s="1"/>
  <c r="J594" i="3"/>
  <c r="K594" i="3" s="1"/>
  <c r="J595" i="3"/>
  <c r="K595" i="3" s="1"/>
  <c r="J596" i="3"/>
  <c r="K596" i="3" s="1"/>
  <c r="J597" i="3"/>
  <c r="K597" i="3" s="1"/>
  <c r="J598" i="3"/>
  <c r="K598" i="3" s="1"/>
  <c r="J599" i="3"/>
  <c r="K599" i="3" s="1"/>
  <c r="J600" i="3"/>
  <c r="K600" i="3" s="1"/>
  <c r="J602" i="3"/>
  <c r="K602" i="3" s="1"/>
  <c r="J603" i="3"/>
  <c r="K603" i="3" s="1"/>
  <c r="J604" i="3"/>
  <c r="K604" i="3" s="1"/>
  <c r="J605" i="3"/>
  <c r="K605" i="3" s="1"/>
  <c r="J606" i="3"/>
  <c r="K606" i="3" s="1"/>
  <c r="J607" i="3"/>
  <c r="K607" i="3" s="1"/>
  <c r="J608" i="3"/>
  <c r="K608" i="3" s="1"/>
  <c r="J610" i="3"/>
  <c r="K610" i="3" s="1"/>
  <c r="J612" i="3"/>
  <c r="K612" i="3" s="1"/>
  <c r="J613" i="3"/>
  <c r="K613" i="3" s="1"/>
  <c r="J614" i="3"/>
  <c r="K614" i="3" s="1"/>
  <c r="J615" i="3"/>
  <c r="K615" i="3" s="1"/>
  <c r="J616" i="3"/>
  <c r="K616" i="3" s="1"/>
  <c r="J618" i="3"/>
  <c r="K618" i="3" s="1"/>
  <c r="J619" i="3"/>
  <c r="K619" i="3" s="1"/>
  <c r="J620" i="3"/>
  <c r="K620" i="3" s="1"/>
  <c r="J621" i="3"/>
  <c r="K621" i="3" s="1"/>
  <c r="J622" i="3"/>
  <c r="K622" i="3" s="1"/>
  <c r="J623" i="3"/>
  <c r="K623" i="3" s="1"/>
  <c r="J624" i="3"/>
  <c r="K624" i="3" s="1"/>
  <c r="J626" i="3"/>
  <c r="K626" i="3" s="1"/>
  <c r="J627" i="3"/>
  <c r="K627" i="3" s="1"/>
  <c r="J628" i="3"/>
  <c r="K628" i="3" s="1"/>
  <c r="J629" i="3"/>
  <c r="K629" i="3" s="1"/>
  <c r="J630" i="3"/>
  <c r="K630" i="3" s="1"/>
  <c r="J631" i="3"/>
  <c r="K631" i="3" s="1"/>
  <c r="J632" i="3"/>
  <c r="K632" i="3" s="1"/>
  <c r="J634" i="3"/>
  <c r="K634" i="3" s="1"/>
  <c r="J635" i="3"/>
  <c r="K635" i="3" s="1"/>
  <c r="J636" i="3"/>
  <c r="K636" i="3" s="1"/>
  <c r="J637" i="3"/>
  <c r="K637" i="3" s="1"/>
  <c r="J638" i="3"/>
  <c r="K638" i="3" s="1"/>
  <c r="J639" i="3"/>
  <c r="K639" i="3" s="1"/>
  <c r="J640" i="3"/>
  <c r="K640" i="3" s="1"/>
  <c r="J642" i="3"/>
  <c r="K642" i="3" s="1"/>
  <c r="J643" i="3"/>
  <c r="K643" i="3" s="1"/>
  <c r="J644" i="3"/>
  <c r="K644" i="3" s="1"/>
  <c r="J645" i="3"/>
  <c r="K645" i="3" s="1"/>
  <c r="J646" i="3"/>
  <c r="K646" i="3" s="1"/>
  <c r="J647" i="3"/>
  <c r="K647" i="3" s="1"/>
  <c r="J648" i="3"/>
  <c r="K648" i="3" s="1"/>
  <c r="J650" i="3"/>
  <c r="K650" i="3" s="1"/>
  <c r="J651" i="3"/>
  <c r="K651" i="3" s="1"/>
  <c r="J652" i="3"/>
  <c r="K652" i="3" s="1"/>
  <c r="J653" i="3"/>
  <c r="K653" i="3" s="1"/>
  <c r="J654" i="3"/>
  <c r="K654" i="3" s="1"/>
  <c r="J655" i="3"/>
  <c r="K655" i="3" s="1"/>
  <c r="J656" i="3"/>
  <c r="K656" i="3" s="1"/>
  <c r="J658" i="3"/>
  <c r="K658" i="3" s="1"/>
  <c r="J660" i="3"/>
  <c r="K660" i="3" s="1"/>
  <c r="J661" i="3"/>
  <c r="K661" i="3" s="1"/>
  <c r="J662" i="3"/>
  <c r="K662" i="3" s="1"/>
  <c r="J663" i="3"/>
  <c r="K663" i="3" s="1"/>
  <c r="J664" i="3"/>
  <c r="K664" i="3" s="1"/>
  <c r="J666" i="3"/>
  <c r="K666" i="3" s="1"/>
  <c r="J667" i="3"/>
  <c r="K667" i="3" s="1"/>
  <c r="J668" i="3"/>
  <c r="K668" i="3" s="1"/>
  <c r="J669" i="3"/>
  <c r="K669" i="3" s="1"/>
  <c r="J670" i="3"/>
  <c r="K670" i="3" s="1"/>
  <c r="J671" i="3"/>
  <c r="K671" i="3" s="1"/>
  <c r="J672" i="3"/>
  <c r="K672" i="3" s="1"/>
  <c r="J674" i="3"/>
  <c r="K674" i="3" s="1"/>
  <c r="J675" i="3"/>
  <c r="K675" i="3" s="1"/>
  <c r="J676" i="3"/>
  <c r="K676" i="3" s="1"/>
  <c r="J677" i="3"/>
  <c r="K677" i="3" s="1"/>
  <c r="J678" i="3"/>
  <c r="K678" i="3" s="1"/>
  <c r="J679" i="3"/>
  <c r="K679" i="3" s="1"/>
  <c r="J680" i="3"/>
  <c r="K680" i="3" s="1"/>
  <c r="J682" i="3"/>
  <c r="K682" i="3" s="1"/>
  <c r="J684" i="3"/>
  <c r="K684" i="3" s="1"/>
  <c r="J685" i="3"/>
  <c r="K685" i="3" s="1"/>
  <c r="J686" i="3"/>
  <c r="K686" i="3" s="1"/>
  <c r="J687" i="3"/>
  <c r="K687" i="3" s="1"/>
  <c r="J688" i="3"/>
  <c r="K688" i="3" s="1"/>
  <c r="J690" i="3"/>
  <c r="K690" i="3" s="1"/>
  <c r="J692" i="3"/>
  <c r="K692" i="3" s="1"/>
  <c r="J693" i="3"/>
  <c r="K693" i="3" s="1"/>
  <c r="J694" i="3"/>
  <c r="K694" i="3" s="1"/>
  <c r="J695" i="3"/>
  <c r="K695" i="3" s="1"/>
  <c r="J696" i="3"/>
  <c r="K696" i="3" s="1"/>
  <c r="J698" i="3"/>
  <c r="K698" i="3" s="1"/>
  <c r="J699" i="3"/>
  <c r="K699" i="3" s="1"/>
  <c r="J700" i="3"/>
  <c r="K700" i="3" s="1"/>
  <c r="J701" i="3"/>
  <c r="K701" i="3" s="1"/>
  <c r="J702" i="3"/>
  <c r="K702" i="3" s="1"/>
  <c r="J703" i="3"/>
  <c r="K703" i="3" s="1"/>
  <c r="J704" i="3"/>
  <c r="K704" i="3" s="1"/>
  <c r="J706" i="3"/>
  <c r="K706" i="3" s="1"/>
  <c r="J707" i="3"/>
  <c r="K707" i="3" s="1"/>
  <c r="J708" i="3"/>
  <c r="K708" i="3" s="1"/>
  <c r="J709" i="3"/>
  <c r="K709" i="3" s="1"/>
  <c r="J710" i="3"/>
  <c r="K710" i="3" s="1"/>
  <c r="J711" i="3"/>
  <c r="K711" i="3" s="1"/>
  <c r="J712" i="3"/>
  <c r="K712" i="3" s="1"/>
  <c r="J714" i="3"/>
  <c r="K714" i="3" s="1"/>
  <c r="J716" i="3"/>
  <c r="K716" i="3" s="1"/>
  <c r="J717" i="3"/>
  <c r="K717" i="3" s="1"/>
  <c r="J718" i="3"/>
  <c r="K718" i="3" s="1"/>
  <c r="J719" i="3"/>
  <c r="K719" i="3" s="1"/>
  <c r="J720" i="3"/>
  <c r="K720" i="3" s="1"/>
  <c r="J722" i="3"/>
  <c r="K722" i="3" s="1"/>
  <c r="J724" i="3"/>
  <c r="K724" i="3" s="1"/>
  <c r="J725" i="3"/>
  <c r="K725" i="3" s="1"/>
  <c r="J726" i="3"/>
  <c r="K726" i="3" s="1"/>
  <c r="J727" i="3"/>
  <c r="K727" i="3" s="1"/>
  <c r="J728" i="3"/>
  <c r="K728" i="3" s="1"/>
  <c r="J730" i="3"/>
  <c r="K730" i="3" s="1"/>
  <c r="J731" i="3"/>
  <c r="K731" i="3" s="1"/>
  <c r="J732" i="3"/>
  <c r="K732" i="3" s="1"/>
  <c r="J733" i="3"/>
  <c r="K733" i="3" s="1"/>
  <c r="J734" i="3"/>
  <c r="K734" i="3" s="1"/>
  <c r="J735" i="3"/>
  <c r="K735" i="3" s="1"/>
  <c r="J736" i="3"/>
  <c r="K736" i="3" s="1"/>
  <c r="J738" i="3"/>
  <c r="K738" i="3" s="1"/>
  <c r="J739" i="3"/>
  <c r="K739" i="3" s="1"/>
  <c r="J740" i="3"/>
  <c r="K740" i="3" s="1"/>
  <c r="J741" i="3"/>
  <c r="K741" i="3" s="1"/>
  <c r="J742" i="3"/>
  <c r="K742" i="3" s="1"/>
  <c r="J743" i="3"/>
  <c r="K743" i="3" s="1"/>
  <c r="J744" i="3"/>
  <c r="K744" i="3" s="1"/>
  <c r="J746" i="3"/>
  <c r="K746" i="3" s="1"/>
  <c r="J748" i="3"/>
  <c r="K748" i="3" s="1"/>
  <c r="J749" i="3"/>
  <c r="K749" i="3" s="1"/>
  <c r="J750" i="3"/>
  <c r="K750" i="3" s="1"/>
  <c r="J751" i="3"/>
  <c r="K751" i="3" s="1"/>
  <c r="J752" i="3"/>
  <c r="K752" i="3" s="1"/>
  <c r="J754" i="3"/>
  <c r="K754" i="3" s="1"/>
  <c r="J756" i="3"/>
  <c r="K756" i="3" s="1"/>
  <c r="J757" i="3"/>
  <c r="K757" i="3" s="1"/>
  <c r="J758" i="3"/>
  <c r="K758" i="3" s="1"/>
  <c r="J759" i="3"/>
  <c r="K759" i="3" s="1"/>
  <c r="J760" i="3"/>
  <c r="K760" i="3" s="1"/>
  <c r="J17" i="3"/>
  <c r="K17" i="3" s="1"/>
  <c r="G373" i="3"/>
  <c r="H373" i="3" s="1"/>
  <c r="F18" i="3"/>
  <c r="G18" i="3" s="1"/>
  <c r="H18" i="3" s="1"/>
  <c r="F19" i="3"/>
  <c r="G19" i="3" s="1"/>
  <c r="H19" i="3" s="1"/>
  <c r="F20" i="3"/>
  <c r="G20" i="3" s="1"/>
  <c r="H20" i="3" s="1"/>
  <c r="F21" i="3"/>
  <c r="G21" i="3" s="1"/>
  <c r="H21" i="3" s="1"/>
  <c r="F22" i="3"/>
  <c r="G22" i="3" s="1"/>
  <c r="H22" i="3" s="1"/>
  <c r="F23" i="3"/>
  <c r="G23" i="3" s="1"/>
  <c r="H23" i="3" s="1"/>
  <c r="F24" i="3"/>
  <c r="G24" i="3" s="1"/>
  <c r="H24" i="3" s="1"/>
  <c r="F25" i="3"/>
  <c r="G25" i="3" s="1"/>
  <c r="H25" i="3" s="1"/>
  <c r="F26" i="3"/>
  <c r="G26" i="3" s="1"/>
  <c r="H26" i="3" s="1"/>
  <c r="F27" i="3"/>
  <c r="G27" i="3" s="1"/>
  <c r="H27" i="3" s="1"/>
  <c r="F28" i="3"/>
  <c r="G28" i="3" s="1"/>
  <c r="H28" i="3" s="1"/>
  <c r="F29" i="3"/>
  <c r="G29" i="3" s="1"/>
  <c r="H29" i="3" s="1"/>
  <c r="F30" i="3"/>
  <c r="G30" i="3" s="1"/>
  <c r="H30" i="3" s="1"/>
  <c r="F31" i="3"/>
  <c r="G31" i="3" s="1"/>
  <c r="H31" i="3" s="1"/>
  <c r="F32" i="3"/>
  <c r="G32" i="3" s="1"/>
  <c r="H32" i="3" s="1"/>
  <c r="F33" i="3"/>
  <c r="G33" i="3" s="1"/>
  <c r="H33" i="3" s="1"/>
  <c r="F34" i="3"/>
  <c r="G34" i="3" s="1"/>
  <c r="H34" i="3" s="1"/>
  <c r="F35" i="3"/>
  <c r="G35" i="3" s="1"/>
  <c r="H35" i="3" s="1"/>
  <c r="F36" i="3"/>
  <c r="G36" i="3" s="1"/>
  <c r="H36" i="3" s="1"/>
  <c r="F37" i="3"/>
  <c r="G37" i="3" s="1"/>
  <c r="H37" i="3" s="1"/>
  <c r="F38" i="3"/>
  <c r="G38" i="3" s="1"/>
  <c r="H38" i="3" s="1"/>
  <c r="F39" i="3"/>
  <c r="G39" i="3" s="1"/>
  <c r="H39" i="3" s="1"/>
  <c r="F40" i="3"/>
  <c r="G40" i="3" s="1"/>
  <c r="H40" i="3" s="1"/>
  <c r="F41" i="3"/>
  <c r="G41" i="3" s="1"/>
  <c r="H41" i="3" s="1"/>
  <c r="F42" i="3"/>
  <c r="G42" i="3" s="1"/>
  <c r="H42" i="3" s="1"/>
  <c r="F43" i="3"/>
  <c r="G43" i="3" s="1"/>
  <c r="H43" i="3" s="1"/>
  <c r="F44" i="3"/>
  <c r="G44" i="3" s="1"/>
  <c r="H44" i="3" s="1"/>
  <c r="F45" i="3"/>
  <c r="G45" i="3" s="1"/>
  <c r="H45" i="3" s="1"/>
  <c r="F46" i="3"/>
  <c r="G46" i="3" s="1"/>
  <c r="H46" i="3" s="1"/>
  <c r="F47" i="3"/>
  <c r="G47" i="3" s="1"/>
  <c r="H47" i="3" s="1"/>
  <c r="F48" i="3"/>
  <c r="G48" i="3" s="1"/>
  <c r="H48" i="3" s="1"/>
  <c r="F49" i="3"/>
  <c r="G49" i="3" s="1"/>
  <c r="H49" i="3" s="1"/>
  <c r="F50" i="3"/>
  <c r="G50" i="3" s="1"/>
  <c r="H50" i="3" s="1"/>
  <c r="F51" i="3"/>
  <c r="G51" i="3" s="1"/>
  <c r="H51" i="3" s="1"/>
  <c r="F52" i="3"/>
  <c r="G52" i="3" s="1"/>
  <c r="H52" i="3" s="1"/>
  <c r="F53" i="3"/>
  <c r="G53" i="3" s="1"/>
  <c r="H53" i="3" s="1"/>
  <c r="F54" i="3"/>
  <c r="G54" i="3" s="1"/>
  <c r="H54" i="3" s="1"/>
  <c r="F55" i="3"/>
  <c r="G55" i="3" s="1"/>
  <c r="H55" i="3" s="1"/>
  <c r="F56" i="3"/>
  <c r="G56" i="3" s="1"/>
  <c r="H56" i="3" s="1"/>
  <c r="F57" i="3"/>
  <c r="G57" i="3" s="1"/>
  <c r="H57" i="3" s="1"/>
  <c r="F58" i="3"/>
  <c r="G58" i="3" s="1"/>
  <c r="H58" i="3" s="1"/>
  <c r="F59" i="3"/>
  <c r="G59" i="3" s="1"/>
  <c r="H59" i="3" s="1"/>
  <c r="F60" i="3"/>
  <c r="G60" i="3" s="1"/>
  <c r="H60" i="3" s="1"/>
  <c r="F61" i="3"/>
  <c r="G61" i="3" s="1"/>
  <c r="H61" i="3" s="1"/>
  <c r="F62" i="3"/>
  <c r="G62" i="3" s="1"/>
  <c r="H62" i="3" s="1"/>
  <c r="F63" i="3"/>
  <c r="G63" i="3" s="1"/>
  <c r="H63" i="3" s="1"/>
  <c r="F64" i="3"/>
  <c r="G64" i="3" s="1"/>
  <c r="H64" i="3" s="1"/>
  <c r="F65" i="3"/>
  <c r="G65" i="3" s="1"/>
  <c r="H65" i="3" s="1"/>
  <c r="F66" i="3"/>
  <c r="G66" i="3" s="1"/>
  <c r="H66" i="3" s="1"/>
  <c r="F67" i="3"/>
  <c r="G67" i="3" s="1"/>
  <c r="H67" i="3" s="1"/>
  <c r="F68" i="3"/>
  <c r="G68" i="3" s="1"/>
  <c r="H68" i="3" s="1"/>
  <c r="F69" i="3"/>
  <c r="G69" i="3" s="1"/>
  <c r="H69" i="3" s="1"/>
  <c r="F70" i="3"/>
  <c r="G70" i="3" s="1"/>
  <c r="H70" i="3" s="1"/>
  <c r="F71" i="3"/>
  <c r="G71" i="3" s="1"/>
  <c r="H71" i="3" s="1"/>
  <c r="F72" i="3"/>
  <c r="G72" i="3" s="1"/>
  <c r="H72" i="3" s="1"/>
  <c r="F73" i="3"/>
  <c r="G73" i="3" s="1"/>
  <c r="H73" i="3" s="1"/>
  <c r="F74" i="3"/>
  <c r="G74" i="3" s="1"/>
  <c r="H74" i="3" s="1"/>
  <c r="F75" i="3"/>
  <c r="G75" i="3" s="1"/>
  <c r="H75" i="3" s="1"/>
  <c r="F76" i="3"/>
  <c r="G76" i="3" s="1"/>
  <c r="H76" i="3" s="1"/>
  <c r="F77" i="3"/>
  <c r="G77" i="3" s="1"/>
  <c r="H77" i="3" s="1"/>
  <c r="F78" i="3"/>
  <c r="G78" i="3" s="1"/>
  <c r="H78" i="3" s="1"/>
  <c r="F79" i="3"/>
  <c r="G79" i="3" s="1"/>
  <c r="H79" i="3" s="1"/>
  <c r="F80" i="3"/>
  <c r="G80" i="3" s="1"/>
  <c r="H80" i="3" s="1"/>
  <c r="F81" i="3"/>
  <c r="G81" i="3" s="1"/>
  <c r="H81" i="3" s="1"/>
  <c r="F82" i="3"/>
  <c r="G82" i="3" s="1"/>
  <c r="H82" i="3" s="1"/>
  <c r="F83" i="3"/>
  <c r="G83" i="3" s="1"/>
  <c r="H83" i="3" s="1"/>
  <c r="F84" i="3"/>
  <c r="G84" i="3" s="1"/>
  <c r="H84" i="3" s="1"/>
  <c r="F85" i="3"/>
  <c r="G85" i="3" s="1"/>
  <c r="H85" i="3" s="1"/>
  <c r="F86" i="3"/>
  <c r="G86" i="3" s="1"/>
  <c r="H86" i="3" s="1"/>
  <c r="F87" i="3"/>
  <c r="G87" i="3" s="1"/>
  <c r="H87" i="3" s="1"/>
  <c r="F88" i="3"/>
  <c r="G88" i="3" s="1"/>
  <c r="H88" i="3" s="1"/>
  <c r="F89" i="3"/>
  <c r="G89" i="3" s="1"/>
  <c r="H89" i="3" s="1"/>
  <c r="F90" i="3"/>
  <c r="G90" i="3" s="1"/>
  <c r="H90" i="3" s="1"/>
  <c r="F91" i="3"/>
  <c r="G91" i="3" s="1"/>
  <c r="H91" i="3" s="1"/>
  <c r="F92" i="3"/>
  <c r="G92" i="3" s="1"/>
  <c r="H92" i="3" s="1"/>
  <c r="F93" i="3"/>
  <c r="G93" i="3" s="1"/>
  <c r="H93" i="3" s="1"/>
  <c r="F94" i="3"/>
  <c r="G94" i="3" s="1"/>
  <c r="H94" i="3" s="1"/>
  <c r="F95" i="3"/>
  <c r="G95" i="3" s="1"/>
  <c r="H95" i="3" s="1"/>
  <c r="F96" i="3"/>
  <c r="G96" i="3" s="1"/>
  <c r="H96" i="3" s="1"/>
  <c r="F97" i="3"/>
  <c r="G97" i="3" s="1"/>
  <c r="H97" i="3" s="1"/>
  <c r="F98" i="3"/>
  <c r="G98" i="3" s="1"/>
  <c r="H98" i="3" s="1"/>
  <c r="F99" i="3"/>
  <c r="G99" i="3" s="1"/>
  <c r="H99" i="3" s="1"/>
  <c r="F100" i="3"/>
  <c r="G100" i="3" s="1"/>
  <c r="H100" i="3" s="1"/>
  <c r="F101" i="3"/>
  <c r="G101" i="3" s="1"/>
  <c r="H101" i="3" s="1"/>
  <c r="F102" i="3"/>
  <c r="G102" i="3" s="1"/>
  <c r="H102" i="3" s="1"/>
  <c r="F103" i="3"/>
  <c r="G103" i="3" s="1"/>
  <c r="H103" i="3" s="1"/>
  <c r="F104" i="3"/>
  <c r="G104" i="3" s="1"/>
  <c r="H104" i="3" s="1"/>
  <c r="F105" i="3"/>
  <c r="G105" i="3" s="1"/>
  <c r="H105" i="3" s="1"/>
  <c r="F106" i="3"/>
  <c r="G106" i="3" s="1"/>
  <c r="H106" i="3" s="1"/>
  <c r="F107" i="3"/>
  <c r="G107" i="3" s="1"/>
  <c r="H107" i="3" s="1"/>
  <c r="F108" i="3"/>
  <c r="G108" i="3" s="1"/>
  <c r="H108" i="3" s="1"/>
  <c r="F109" i="3"/>
  <c r="G109" i="3" s="1"/>
  <c r="H109" i="3" s="1"/>
  <c r="F110" i="3"/>
  <c r="G110" i="3" s="1"/>
  <c r="H110" i="3" s="1"/>
  <c r="F111" i="3"/>
  <c r="G111" i="3" s="1"/>
  <c r="H111" i="3" s="1"/>
  <c r="F112" i="3"/>
  <c r="G112" i="3" s="1"/>
  <c r="H112" i="3" s="1"/>
  <c r="F113" i="3"/>
  <c r="G113" i="3" s="1"/>
  <c r="H113" i="3" s="1"/>
  <c r="F114" i="3"/>
  <c r="G114" i="3" s="1"/>
  <c r="H114" i="3" s="1"/>
  <c r="F115" i="3"/>
  <c r="G115" i="3" s="1"/>
  <c r="H115" i="3" s="1"/>
  <c r="F116" i="3"/>
  <c r="G116" i="3" s="1"/>
  <c r="H116" i="3" s="1"/>
  <c r="F117" i="3"/>
  <c r="G117" i="3" s="1"/>
  <c r="H117" i="3" s="1"/>
  <c r="F118" i="3"/>
  <c r="G118" i="3" s="1"/>
  <c r="H118" i="3" s="1"/>
  <c r="F119" i="3"/>
  <c r="G119" i="3" s="1"/>
  <c r="H119" i="3" s="1"/>
  <c r="F120" i="3"/>
  <c r="G120" i="3" s="1"/>
  <c r="H120" i="3" s="1"/>
  <c r="F121" i="3"/>
  <c r="G121" i="3" s="1"/>
  <c r="H121" i="3" s="1"/>
  <c r="F122" i="3"/>
  <c r="G122" i="3" s="1"/>
  <c r="H122" i="3" s="1"/>
  <c r="F123" i="3"/>
  <c r="G123" i="3" s="1"/>
  <c r="H123" i="3" s="1"/>
  <c r="F124" i="3"/>
  <c r="G124" i="3" s="1"/>
  <c r="H124" i="3" s="1"/>
  <c r="F125" i="3"/>
  <c r="G125" i="3" s="1"/>
  <c r="H125" i="3" s="1"/>
  <c r="F126" i="3"/>
  <c r="G126" i="3" s="1"/>
  <c r="H126" i="3" s="1"/>
  <c r="F127" i="3"/>
  <c r="G127" i="3" s="1"/>
  <c r="H127" i="3" s="1"/>
  <c r="F128" i="3"/>
  <c r="G128" i="3" s="1"/>
  <c r="H128" i="3" s="1"/>
  <c r="F129" i="3"/>
  <c r="G129" i="3" s="1"/>
  <c r="H129" i="3" s="1"/>
  <c r="F130" i="3"/>
  <c r="G130" i="3" s="1"/>
  <c r="H130" i="3" s="1"/>
  <c r="F131" i="3"/>
  <c r="G131" i="3" s="1"/>
  <c r="H131" i="3" s="1"/>
  <c r="F132" i="3"/>
  <c r="G132" i="3" s="1"/>
  <c r="H132" i="3" s="1"/>
  <c r="F133" i="3"/>
  <c r="G133" i="3" s="1"/>
  <c r="H133" i="3" s="1"/>
  <c r="F134" i="3"/>
  <c r="G134" i="3" s="1"/>
  <c r="H134" i="3" s="1"/>
  <c r="F135" i="3"/>
  <c r="G135" i="3" s="1"/>
  <c r="H135" i="3" s="1"/>
  <c r="F136" i="3"/>
  <c r="G136" i="3" s="1"/>
  <c r="H136" i="3" s="1"/>
  <c r="F137" i="3"/>
  <c r="G137" i="3" s="1"/>
  <c r="H137" i="3" s="1"/>
  <c r="F138" i="3"/>
  <c r="G138" i="3" s="1"/>
  <c r="H138" i="3" s="1"/>
  <c r="F139" i="3"/>
  <c r="G139" i="3" s="1"/>
  <c r="H139" i="3" s="1"/>
  <c r="F140" i="3"/>
  <c r="G140" i="3" s="1"/>
  <c r="H140" i="3" s="1"/>
  <c r="F141" i="3"/>
  <c r="G141" i="3" s="1"/>
  <c r="H141" i="3" s="1"/>
  <c r="F142" i="3"/>
  <c r="G142" i="3" s="1"/>
  <c r="H142" i="3" s="1"/>
  <c r="F143" i="3"/>
  <c r="G143" i="3" s="1"/>
  <c r="H143" i="3" s="1"/>
  <c r="F144" i="3"/>
  <c r="G144" i="3" s="1"/>
  <c r="H144" i="3" s="1"/>
  <c r="F145" i="3"/>
  <c r="G145" i="3" s="1"/>
  <c r="H145" i="3" s="1"/>
  <c r="F146" i="3"/>
  <c r="G146" i="3" s="1"/>
  <c r="H146" i="3" s="1"/>
  <c r="F147" i="3"/>
  <c r="G147" i="3" s="1"/>
  <c r="H147" i="3" s="1"/>
  <c r="F148" i="3"/>
  <c r="G148" i="3" s="1"/>
  <c r="H148" i="3" s="1"/>
  <c r="F149" i="3"/>
  <c r="G149" i="3" s="1"/>
  <c r="H149" i="3" s="1"/>
  <c r="F150" i="3"/>
  <c r="G150" i="3" s="1"/>
  <c r="H150" i="3" s="1"/>
  <c r="F151" i="3"/>
  <c r="G151" i="3" s="1"/>
  <c r="H151" i="3" s="1"/>
  <c r="F152" i="3"/>
  <c r="G152" i="3" s="1"/>
  <c r="H152" i="3" s="1"/>
  <c r="F153" i="3"/>
  <c r="G153" i="3" s="1"/>
  <c r="H153" i="3" s="1"/>
  <c r="F154" i="3"/>
  <c r="G154" i="3" s="1"/>
  <c r="H154" i="3" s="1"/>
  <c r="F155" i="3"/>
  <c r="G155" i="3" s="1"/>
  <c r="H155" i="3" s="1"/>
  <c r="F156" i="3"/>
  <c r="G156" i="3" s="1"/>
  <c r="H156" i="3" s="1"/>
  <c r="F157" i="3"/>
  <c r="G157" i="3" s="1"/>
  <c r="H157" i="3" s="1"/>
  <c r="F158" i="3"/>
  <c r="G158" i="3" s="1"/>
  <c r="H158" i="3" s="1"/>
  <c r="F159" i="3"/>
  <c r="G159" i="3" s="1"/>
  <c r="H159" i="3" s="1"/>
  <c r="F160" i="3"/>
  <c r="G160" i="3" s="1"/>
  <c r="H160" i="3" s="1"/>
  <c r="F161" i="3"/>
  <c r="G161" i="3" s="1"/>
  <c r="H161" i="3" s="1"/>
  <c r="F162" i="3"/>
  <c r="G162" i="3" s="1"/>
  <c r="H162" i="3" s="1"/>
  <c r="F163" i="3"/>
  <c r="G163" i="3" s="1"/>
  <c r="H163" i="3" s="1"/>
  <c r="F164" i="3"/>
  <c r="G164" i="3" s="1"/>
  <c r="H164" i="3" s="1"/>
  <c r="F165" i="3"/>
  <c r="G165" i="3" s="1"/>
  <c r="H165" i="3" s="1"/>
  <c r="F166" i="3"/>
  <c r="G166" i="3" s="1"/>
  <c r="H166" i="3" s="1"/>
  <c r="F167" i="3"/>
  <c r="G167" i="3" s="1"/>
  <c r="H167" i="3" s="1"/>
  <c r="F168" i="3"/>
  <c r="G168" i="3" s="1"/>
  <c r="H168" i="3" s="1"/>
  <c r="F169" i="3"/>
  <c r="G169" i="3" s="1"/>
  <c r="H169" i="3" s="1"/>
  <c r="F170" i="3"/>
  <c r="G170" i="3" s="1"/>
  <c r="H170" i="3" s="1"/>
  <c r="F171" i="3"/>
  <c r="G171" i="3" s="1"/>
  <c r="H171" i="3" s="1"/>
  <c r="F172" i="3"/>
  <c r="G172" i="3" s="1"/>
  <c r="H172" i="3" s="1"/>
  <c r="F173" i="3"/>
  <c r="G173" i="3" s="1"/>
  <c r="H173" i="3" s="1"/>
  <c r="F174" i="3"/>
  <c r="G174" i="3" s="1"/>
  <c r="H174" i="3" s="1"/>
  <c r="F175" i="3"/>
  <c r="G175" i="3" s="1"/>
  <c r="H175" i="3" s="1"/>
  <c r="F176" i="3"/>
  <c r="G176" i="3" s="1"/>
  <c r="H176" i="3" s="1"/>
  <c r="F177" i="3"/>
  <c r="G177" i="3" s="1"/>
  <c r="H177" i="3" s="1"/>
  <c r="F178" i="3"/>
  <c r="G178" i="3" s="1"/>
  <c r="H178" i="3" s="1"/>
  <c r="F179" i="3"/>
  <c r="G179" i="3" s="1"/>
  <c r="H179" i="3" s="1"/>
  <c r="F180" i="3"/>
  <c r="G180" i="3" s="1"/>
  <c r="H180" i="3" s="1"/>
  <c r="F181" i="3"/>
  <c r="G181" i="3" s="1"/>
  <c r="H181" i="3" s="1"/>
  <c r="F182" i="3"/>
  <c r="G182" i="3" s="1"/>
  <c r="H182" i="3" s="1"/>
  <c r="F183" i="3"/>
  <c r="G183" i="3" s="1"/>
  <c r="H183" i="3" s="1"/>
  <c r="F184" i="3"/>
  <c r="G184" i="3" s="1"/>
  <c r="H184" i="3" s="1"/>
  <c r="F185" i="3"/>
  <c r="G185" i="3" s="1"/>
  <c r="H185" i="3" s="1"/>
  <c r="F186" i="3"/>
  <c r="G186" i="3" s="1"/>
  <c r="H186" i="3" s="1"/>
  <c r="F187" i="3"/>
  <c r="G187" i="3" s="1"/>
  <c r="H187" i="3" s="1"/>
  <c r="F188" i="3"/>
  <c r="G188" i="3" s="1"/>
  <c r="H188" i="3" s="1"/>
  <c r="F189" i="3"/>
  <c r="G189" i="3" s="1"/>
  <c r="H189" i="3" s="1"/>
  <c r="F190" i="3"/>
  <c r="G190" i="3" s="1"/>
  <c r="H190" i="3" s="1"/>
  <c r="F191" i="3"/>
  <c r="G191" i="3" s="1"/>
  <c r="H191" i="3" s="1"/>
  <c r="F192" i="3"/>
  <c r="G192" i="3" s="1"/>
  <c r="H192" i="3" s="1"/>
  <c r="F193" i="3"/>
  <c r="G193" i="3" s="1"/>
  <c r="H193" i="3" s="1"/>
  <c r="F194" i="3"/>
  <c r="G194" i="3" s="1"/>
  <c r="H194" i="3" s="1"/>
  <c r="F195" i="3"/>
  <c r="G195" i="3" s="1"/>
  <c r="H195" i="3" s="1"/>
  <c r="F196" i="3"/>
  <c r="G196" i="3" s="1"/>
  <c r="H196" i="3" s="1"/>
  <c r="F197" i="3"/>
  <c r="G197" i="3" s="1"/>
  <c r="H197" i="3" s="1"/>
  <c r="F198" i="3"/>
  <c r="G198" i="3" s="1"/>
  <c r="H198" i="3" s="1"/>
  <c r="F199" i="3"/>
  <c r="G199" i="3" s="1"/>
  <c r="H199" i="3" s="1"/>
  <c r="F200" i="3"/>
  <c r="G200" i="3" s="1"/>
  <c r="H200" i="3" s="1"/>
  <c r="F201" i="3"/>
  <c r="G201" i="3" s="1"/>
  <c r="H201" i="3" s="1"/>
  <c r="F202" i="3"/>
  <c r="G202" i="3" s="1"/>
  <c r="H202" i="3" s="1"/>
  <c r="F203" i="3"/>
  <c r="G203" i="3" s="1"/>
  <c r="H203" i="3" s="1"/>
  <c r="F204" i="3"/>
  <c r="G204" i="3" s="1"/>
  <c r="H204" i="3" s="1"/>
  <c r="F205" i="3"/>
  <c r="G205" i="3" s="1"/>
  <c r="H205" i="3" s="1"/>
  <c r="F206" i="3"/>
  <c r="G206" i="3" s="1"/>
  <c r="H206" i="3" s="1"/>
  <c r="F207" i="3"/>
  <c r="G207" i="3" s="1"/>
  <c r="H207" i="3" s="1"/>
  <c r="F208" i="3"/>
  <c r="G208" i="3" s="1"/>
  <c r="H208" i="3" s="1"/>
  <c r="F209" i="3"/>
  <c r="G209" i="3" s="1"/>
  <c r="H209" i="3" s="1"/>
  <c r="F210" i="3"/>
  <c r="G210" i="3" s="1"/>
  <c r="H210" i="3" s="1"/>
  <c r="F211" i="3"/>
  <c r="G211" i="3" s="1"/>
  <c r="H211" i="3" s="1"/>
  <c r="F212" i="3"/>
  <c r="G212" i="3" s="1"/>
  <c r="H212" i="3" s="1"/>
  <c r="F213" i="3"/>
  <c r="G213" i="3" s="1"/>
  <c r="H213" i="3" s="1"/>
  <c r="F214" i="3"/>
  <c r="G214" i="3" s="1"/>
  <c r="H214" i="3" s="1"/>
  <c r="F215" i="3"/>
  <c r="G215" i="3" s="1"/>
  <c r="H215" i="3" s="1"/>
  <c r="F216" i="3"/>
  <c r="G216" i="3" s="1"/>
  <c r="H216" i="3" s="1"/>
  <c r="F217" i="3"/>
  <c r="G217" i="3" s="1"/>
  <c r="H217" i="3" s="1"/>
  <c r="F218" i="3"/>
  <c r="G218" i="3" s="1"/>
  <c r="H218" i="3" s="1"/>
  <c r="F219" i="3"/>
  <c r="G219" i="3" s="1"/>
  <c r="H219" i="3" s="1"/>
  <c r="F220" i="3"/>
  <c r="G220" i="3" s="1"/>
  <c r="H220" i="3" s="1"/>
  <c r="F221" i="3"/>
  <c r="G221" i="3" s="1"/>
  <c r="H221" i="3" s="1"/>
  <c r="F222" i="3"/>
  <c r="G222" i="3" s="1"/>
  <c r="H222" i="3" s="1"/>
  <c r="F223" i="3"/>
  <c r="G223" i="3" s="1"/>
  <c r="H223" i="3" s="1"/>
  <c r="F224" i="3"/>
  <c r="G224" i="3" s="1"/>
  <c r="H224" i="3" s="1"/>
  <c r="F225" i="3"/>
  <c r="G225" i="3" s="1"/>
  <c r="H225" i="3" s="1"/>
  <c r="F226" i="3"/>
  <c r="G226" i="3" s="1"/>
  <c r="H226" i="3" s="1"/>
  <c r="F227" i="3"/>
  <c r="G227" i="3" s="1"/>
  <c r="H227" i="3" s="1"/>
  <c r="F228" i="3"/>
  <c r="G228" i="3" s="1"/>
  <c r="H228" i="3" s="1"/>
  <c r="F229" i="3"/>
  <c r="G229" i="3" s="1"/>
  <c r="H229" i="3" s="1"/>
  <c r="F230" i="3"/>
  <c r="G230" i="3" s="1"/>
  <c r="H230" i="3" s="1"/>
  <c r="F231" i="3"/>
  <c r="G231" i="3" s="1"/>
  <c r="H231" i="3" s="1"/>
  <c r="F232" i="3"/>
  <c r="G232" i="3" s="1"/>
  <c r="H232" i="3" s="1"/>
  <c r="F233" i="3"/>
  <c r="G233" i="3" s="1"/>
  <c r="H233" i="3" s="1"/>
  <c r="F234" i="3"/>
  <c r="G234" i="3" s="1"/>
  <c r="H234" i="3" s="1"/>
  <c r="F235" i="3"/>
  <c r="G235" i="3" s="1"/>
  <c r="H235" i="3" s="1"/>
  <c r="F236" i="3"/>
  <c r="G236" i="3" s="1"/>
  <c r="H236" i="3" s="1"/>
  <c r="F237" i="3"/>
  <c r="G237" i="3" s="1"/>
  <c r="H237" i="3" s="1"/>
  <c r="F238" i="3"/>
  <c r="G238" i="3" s="1"/>
  <c r="H238" i="3" s="1"/>
  <c r="F239" i="3"/>
  <c r="G239" i="3" s="1"/>
  <c r="H239" i="3" s="1"/>
  <c r="F240" i="3"/>
  <c r="G240" i="3" s="1"/>
  <c r="H240" i="3" s="1"/>
  <c r="F241" i="3"/>
  <c r="G241" i="3" s="1"/>
  <c r="H241" i="3" s="1"/>
  <c r="F242" i="3"/>
  <c r="G242" i="3" s="1"/>
  <c r="H242" i="3" s="1"/>
  <c r="F243" i="3"/>
  <c r="G243" i="3" s="1"/>
  <c r="H243" i="3" s="1"/>
  <c r="F244" i="3"/>
  <c r="G244" i="3" s="1"/>
  <c r="H244" i="3" s="1"/>
  <c r="F245" i="3"/>
  <c r="G245" i="3" s="1"/>
  <c r="H245" i="3" s="1"/>
  <c r="F246" i="3"/>
  <c r="G246" i="3" s="1"/>
  <c r="H246" i="3" s="1"/>
  <c r="F247" i="3"/>
  <c r="G247" i="3" s="1"/>
  <c r="H247" i="3" s="1"/>
  <c r="F248" i="3"/>
  <c r="G248" i="3" s="1"/>
  <c r="H248" i="3" s="1"/>
  <c r="F249" i="3"/>
  <c r="G249" i="3" s="1"/>
  <c r="H249" i="3" s="1"/>
  <c r="F250" i="3"/>
  <c r="G250" i="3" s="1"/>
  <c r="H250" i="3" s="1"/>
  <c r="F251" i="3"/>
  <c r="G251" i="3" s="1"/>
  <c r="H251" i="3" s="1"/>
  <c r="F252" i="3"/>
  <c r="G252" i="3" s="1"/>
  <c r="H252" i="3" s="1"/>
  <c r="F253" i="3"/>
  <c r="G253" i="3" s="1"/>
  <c r="H253" i="3" s="1"/>
  <c r="F254" i="3"/>
  <c r="G254" i="3" s="1"/>
  <c r="H254" i="3" s="1"/>
  <c r="F255" i="3"/>
  <c r="G255" i="3" s="1"/>
  <c r="H255" i="3" s="1"/>
  <c r="F256" i="3"/>
  <c r="G256" i="3" s="1"/>
  <c r="H256" i="3" s="1"/>
  <c r="F257" i="3"/>
  <c r="G257" i="3" s="1"/>
  <c r="H257" i="3" s="1"/>
  <c r="F258" i="3"/>
  <c r="G258" i="3" s="1"/>
  <c r="H258" i="3" s="1"/>
  <c r="F259" i="3"/>
  <c r="G259" i="3" s="1"/>
  <c r="H259" i="3" s="1"/>
  <c r="F260" i="3"/>
  <c r="G260" i="3" s="1"/>
  <c r="H260" i="3" s="1"/>
  <c r="F261" i="3"/>
  <c r="G261" i="3" s="1"/>
  <c r="H261" i="3" s="1"/>
  <c r="F262" i="3"/>
  <c r="G262" i="3" s="1"/>
  <c r="H262" i="3" s="1"/>
  <c r="F263" i="3"/>
  <c r="G263" i="3" s="1"/>
  <c r="H263" i="3" s="1"/>
  <c r="F264" i="3"/>
  <c r="G264" i="3" s="1"/>
  <c r="H264" i="3" s="1"/>
  <c r="F265" i="3"/>
  <c r="G265" i="3" s="1"/>
  <c r="H265" i="3" s="1"/>
  <c r="F266" i="3"/>
  <c r="G266" i="3" s="1"/>
  <c r="H266" i="3" s="1"/>
  <c r="F267" i="3"/>
  <c r="G267" i="3" s="1"/>
  <c r="H267" i="3" s="1"/>
  <c r="F268" i="3"/>
  <c r="G268" i="3" s="1"/>
  <c r="H268" i="3" s="1"/>
  <c r="F269" i="3"/>
  <c r="G269" i="3" s="1"/>
  <c r="H269" i="3" s="1"/>
  <c r="F270" i="3"/>
  <c r="G270" i="3" s="1"/>
  <c r="H270" i="3" s="1"/>
  <c r="F271" i="3"/>
  <c r="G271" i="3" s="1"/>
  <c r="H271" i="3" s="1"/>
  <c r="F272" i="3"/>
  <c r="G272" i="3" s="1"/>
  <c r="H272" i="3" s="1"/>
  <c r="F273" i="3"/>
  <c r="G273" i="3" s="1"/>
  <c r="H273" i="3" s="1"/>
  <c r="F274" i="3"/>
  <c r="G274" i="3" s="1"/>
  <c r="H274" i="3" s="1"/>
  <c r="F275" i="3"/>
  <c r="G275" i="3" s="1"/>
  <c r="H275" i="3" s="1"/>
  <c r="F276" i="3"/>
  <c r="G276" i="3" s="1"/>
  <c r="H276" i="3" s="1"/>
  <c r="F277" i="3"/>
  <c r="G277" i="3" s="1"/>
  <c r="H277" i="3" s="1"/>
  <c r="F278" i="3"/>
  <c r="G278" i="3" s="1"/>
  <c r="H278" i="3" s="1"/>
  <c r="F279" i="3"/>
  <c r="G279" i="3" s="1"/>
  <c r="H279" i="3" s="1"/>
  <c r="F280" i="3"/>
  <c r="G280" i="3" s="1"/>
  <c r="H280" i="3" s="1"/>
  <c r="F281" i="3"/>
  <c r="G281" i="3" s="1"/>
  <c r="H281" i="3" s="1"/>
  <c r="F282" i="3"/>
  <c r="G282" i="3" s="1"/>
  <c r="H282" i="3" s="1"/>
  <c r="F283" i="3"/>
  <c r="G283" i="3" s="1"/>
  <c r="H283" i="3" s="1"/>
  <c r="F284" i="3"/>
  <c r="G284" i="3" s="1"/>
  <c r="H284" i="3" s="1"/>
  <c r="F285" i="3"/>
  <c r="G285" i="3" s="1"/>
  <c r="H285" i="3" s="1"/>
  <c r="F286" i="3"/>
  <c r="G286" i="3" s="1"/>
  <c r="H286" i="3" s="1"/>
  <c r="F287" i="3"/>
  <c r="G287" i="3" s="1"/>
  <c r="H287" i="3" s="1"/>
  <c r="F288" i="3"/>
  <c r="G288" i="3" s="1"/>
  <c r="H288" i="3" s="1"/>
  <c r="F289" i="3"/>
  <c r="G289" i="3" s="1"/>
  <c r="H289" i="3" s="1"/>
  <c r="F290" i="3"/>
  <c r="G290" i="3" s="1"/>
  <c r="H290" i="3" s="1"/>
  <c r="F291" i="3"/>
  <c r="G291" i="3" s="1"/>
  <c r="H291" i="3" s="1"/>
  <c r="F292" i="3"/>
  <c r="G292" i="3" s="1"/>
  <c r="H292" i="3" s="1"/>
  <c r="F293" i="3"/>
  <c r="G293" i="3" s="1"/>
  <c r="H293" i="3" s="1"/>
  <c r="F294" i="3"/>
  <c r="G294" i="3" s="1"/>
  <c r="H294" i="3" s="1"/>
  <c r="F295" i="3"/>
  <c r="G295" i="3" s="1"/>
  <c r="H295" i="3" s="1"/>
  <c r="F296" i="3"/>
  <c r="G296" i="3" s="1"/>
  <c r="H296" i="3" s="1"/>
  <c r="F297" i="3"/>
  <c r="G297" i="3" s="1"/>
  <c r="H297" i="3" s="1"/>
  <c r="F298" i="3"/>
  <c r="G298" i="3" s="1"/>
  <c r="H298" i="3" s="1"/>
  <c r="F299" i="3"/>
  <c r="G299" i="3" s="1"/>
  <c r="H299" i="3" s="1"/>
  <c r="F300" i="3"/>
  <c r="G300" i="3" s="1"/>
  <c r="H300" i="3" s="1"/>
  <c r="F301" i="3"/>
  <c r="G301" i="3" s="1"/>
  <c r="H301" i="3" s="1"/>
  <c r="F302" i="3"/>
  <c r="G302" i="3" s="1"/>
  <c r="H302" i="3" s="1"/>
  <c r="F303" i="3"/>
  <c r="G303" i="3" s="1"/>
  <c r="H303" i="3" s="1"/>
  <c r="F304" i="3"/>
  <c r="G304" i="3" s="1"/>
  <c r="H304" i="3" s="1"/>
  <c r="F305" i="3"/>
  <c r="G305" i="3" s="1"/>
  <c r="H305" i="3" s="1"/>
  <c r="F306" i="3"/>
  <c r="G306" i="3" s="1"/>
  <c r="H306" i="3" s="1"/>
  <c r="F307" i="3"/>
  <c r="G307" i="3" s="1"/>
  <c r="H307" i="3" s="1"/>
  <c r="F308" i="3"/>
  <c r="G308" i="3" s="1"/>
  <c r="H308" i="3" s="1"/>
  <c r="F309" i="3"/>
  <c r="G309" i="3" s="1"/>
  <c r="H309" i="3" s="1"/>
  <c r="F310" i="3"/>
  <c r="G310" i="3" s="1"/>
  <c r="H310" i="3" s="1"/>
  <c r="F311" i="3"/>
  <c r="G311" i="3" s="1"/>
  <c r="H311" i="3" s="1"/>
  <c r="F312" i="3"/>
  <c r="G312" i="3" s="1"/>
  <c r="H312" i="3" s="1"/>
  <c r="F313" i="3"/>
  <c r="G313" i="3" s="1"/>
  <c r="H313" i="3" s="1"/>
  <c r="F314" i="3"/>
  <c r="G314" i="3" s="1"/>
  <c r="H314" i="3" s="1"/>
  <c r="F315" i="3"/>
  <c r="G315" i="3" s="1"/>
  <c r="H315" i="3" s="1"/>
  <c r="F316" i="3"/>
  <c r="G316" i="3" s="1"/>
  <c r="H316" i="3" s="1"/>
  <c r="F317" i="3"/>
  <c r="G317" i="3" s="1"/>
  <c r="H317" i="3" s="1"/>
  <c r="F318" i="3"/>
  <c r="G318" i="3" s="1"/>
  <c r="H318" i="3" s="1"/>
  <c r="F319" i="3"/>
  <c r="G319" i="3" s="1"/>
  <c r="H319" i="3" s="1"/>
  <c r="F320" i="3"/>
  <c r="G320" i="3" s="1"/>
  <c r="H320" i="3" s="1"/>
  <c r="F321" i="3"/>
  <c r="G321" i="3" s="1"/>
  <c r="H321" i="3" s="1"/>
  <c r="F322" i="3"/>
  <c r="G322" i="3" s="1"/>
  <c r="H322" i="3" s="1"/>
  <c r="F323" i="3"/>
  <c r="G323" i="3" s="1"/>
  <c r="H323" i="3" s="1"/>
  <c r="F324" i="3"/>
  <c r="G324" i="3" s="1"/>
  <c r="H324" i="3" s="1"/>
  <c r="F325" i="3"/>
  <c r="G325" i="3" s="1"/>
  <c r="H325" i="3" s="1"/>
  <c r="F326" i="3"/>
  <c r="G326" i="3" s="1"/>
  <c r="H326" i="3" s="1"/>
  <c r="F327" i="3"/>
  <c r="G327" i="3" s="1"/>
  <c r="H327" i="3" s="1"/>
  <c r="F328" i="3"/>
  <c r="G328" i="3" s="1"/>
  <c r="H328" i="3" s="1"/>
  <c r="F329" i="3"/>
  <c r="G329" i="3" s="1"/>
  <c r="H329" i="3" s="1"/>
  <c r="F330" i="3"/>
  <c r="G330" i="3" s="1"/>
  <c r="H330" i="3" s="1"/>
  <c r="F331" i="3"/>
  <c r="G331" i="3" s="1"/>
  <c r="H331" i="3" s="1"/>
  <c r="F332" i="3"/>
  <c r="G332" i="3" s="1"/>
  <c r="H332" i="3" s="1"/>
  <c r="F333" i="3"/>
  <c r="G333" i="3" s="1"/>
  <c r="H333" i="3" s="1"/>
  <c r="F334" i="3"/>
  <c r="G334" i="3" s="1"/>
  <c r="H334" i="3" s="1"/>
  <c r="F335" i="3"/>
  <c r="G335" i="3" s="1"/>
  <c r="H335" i="3" s="1"/>
  <c r="F336" i="3"/>
  <c r="G336" i="3" s="1"/>
  <c r="H336" i="3" s="1"/>
  <c r="F337" i="3"/>
  <c r="G337" i="3" s="1"/>
  <c r="H337" i="3" s="1"/>
  <c r="F338" i="3"/>
  <c r="G338" i="3" s="1"/>
  <c r="H338" i="3" s="1"/>
  <c r="F339" i="3"/>
  <c r="G339" i="3" s="1"/>
  <c r="H339" i="3" s="1"/>
  <c r="F340" i="3"/>
  <c r="G340" i="3" s="1"/>
  <c r="H340" i="3" s="1"/>
  <c r="F341" i="3"/>
  <c r="G341" i="3" s="1"/>
  <c r="H341" i="3" s="1"/>
  <c r="F342" i="3"/>
  <c r="G342" i="3" s="1"/>
  <c r="H342" i="3" s="1"/>
  <c r="F343" i="3"/>
  <c r="G343" i="3" s="1"/>
  <c r="H343" i="3" s="1"/>
  <c r="F344" i="3"/>
  <c r="G344" i="3" s="1"/>
  <c r="H344" i="3" s="1"/>
  <c r="F345" i="3"/>
  <c r="G345" i="3" s="1"/>
  <c r="H345" i="3" s="1"/>
  <c r="F346" i="3"/>
  <c r="G346" i="3" s="1"/>
  <c r="H346" i="3" s="1"/>
  <c r="F347" i="3"/>
  <c r="G347" i="3" s="1"/>
  <c r="H347" i="3" s="1"/>
  <c r="F348" i="3"/>
  <c r="G348" i="3" s="1"/>
  <c r="H348" i="3" s="1"/>
  <c r="F349" i="3"/>
  <c r="G349" i="3" s="1"/>
  <c r="H349" i="3" s="1"/>
  <c r="F350" i="3"/>
  <c r="G350" i="3" s="1"/>
  <c r="H350" i="3" s="1"/>
  <c r="F351" i="3"/>
  <c r="G351" i="3" s="1"/>
  <c r="H351" i="3" s="1"/>
  <c r="F352" i="3"/>
  <c r="G352" i="3" s="1"/>
  <c r="H352" i="3" s="1"/>
  <c r="F353" i="3"/>
  <c r="G353" i="3" s="1"/>
  <c r="H353" i="3" s="1"/>
  <c r="F354" i="3"/>
  <c r="G354" i="3" s="1"/>
  <c r="H354" i="3" s="1"/>
  <c r="F355" i="3"/>
  <c r="G355" i="3" s="1"/>
  <c r="H355" i="3" s="1"/>
  <c r="F356" i="3"/>
  <c r="G356" i="3" s="1"/>
  <c r="H356" i="3" s="1"/>
  <c r="F357" i="3"/>
  <c r="G357" i="3" s="1"/>
  <c r="H357" i="3" s="1"/>
  <c r="F358" i="3"/>
  <c r="G358" i="3" s="1"/>
  <c r="H358" i="3" s="1"/>
  <c r="F359" i="3"/>
  <c r="G359" i="3" s="1"/>
  <c r="H359" i="3" s="1"/>
  <c r="F360" i="3"/>
  <c r="G360" i="3" s="1"/>
  <c r="H360" i="3" s="1"/>
  <c r="F361" i="3"/>
  <c r="G361" i="3" s="1"/>
  <c r="H361" i="3" s="1"/>
  <c r="F362" i="3"/>
  <c r="G362" i="3" s="1"/>
  <c r="H362" i="3" s="1"/>
  <c r="F363" i="3"/>
  <c r="G363" i="3" s="1"/>
  <c r="H363" i="3" s="1"/>
  <c r="F364" i="3"/>
  <c r="G364" i="3" s="1"/>
  <c r="H364" i="3" s="1"/>
  <c r="F365" i="3"/>
  <c r="G365" i="3" s="1"/>
  <c r="H365" i="3" s="1"/>
  <c r="F366" i="3"/>
  <c r="G366" i="3" s="1"/>
  <c r="H366" i="3" s="1"/>
  <c r="F367" i="3"/>
  <c r="G367" i="3" s="1"/>
  <c r="H367" i="3" s="1"/>
  <c r="F368" i="3"/>
  <c r="G368" i="3" s="1"/>
  <c r="H368" i="3" s="1"/>
  <c r="F369" i="3"/>
  <c r="G369" i="3" s="1"/>
  <c r="H369" i="3" s="1"/>
  <c r="F370" i="3"/>
  <c r="G370" i="3" s="1"/>
  <c r="H370" i="3" s="1"/>
  <c r="F371" i="3"/>
  <c r="G371" i="3" s="1"/>
  <c r="H371" i="3" s="1"/>
  <c r="F372" i="3"/>
  <c r="G372" i="3" s="1"/>
  <c r="H372" i="3" s="1"/>
  <c r="F373" i="3"/>
  <c r="F374" i="3"/>
  <c r="G374" i="3" s="1"/>
  <c r="H374" i="3" s="1"/>
  <c r="F375" i="3"/>
  <c r="G375" i="3" s="1"/>
  <c r="H375" i="3" s="1"/>
  <c r="F376" i="3"/>
  <c r="G376" i="3" s="1"/>
  <c r="H376" i="3" s="1"/>
  <c r="F377" i="3"/>
  <c r="G377" i="3" s="1"/>
  <c r="H377" i="3" s="1"/>
  <c r="F378" i="3"/>
  <c r="G378" i="3" s="1"/>
  <c r="H378" i="3" s="1"/>
  <c r="F379" i="3"/>
  <c r="G379" i="3" s="1"/>
  <c r="H379" i="3" s="1"/>
  <c r="F380" i="3"/>
  <c r="G380" i="3" s="1"/>
  <c r="H380" i="3" s="1"/>
  <c r="F381" i="3"/>
  <c r="G381" i="3" s="1"/>
  <c r="H381" i="3" s="1"/>
  <c r="F382" i="3"/>
  <c r="G382" i="3" s="1"/>
  <c r="H382" i="3" s="1"/>
  <c r="F383" i="3"/>
  <c r="G383" i="3" s="1"/>
  <c r="H383" i="3" s="1"/>
  <c r="F384" i="3"/>
  <c r="G384" i="3" s="1"/>
  <c r="H384" i="3" s="1"/>
  <c r="F385" i="3"/>
  <c r="G385" i="3" s="1"/>
  <c r="H385" i="3" s="1"/>
  <c r="F386" i="3"/>
  <c r="G386" i="3" s="1"/>
  <c r="H386" i="3" s="1"/>
  <c r="F387" i="3"/>
  <c r="G387" i="3" s="1"/>
  <c r="H387" i="3" s="1"/>
  <c r="F388" i="3"/>
  <c r="G388" i="3" s="1"/>
  <c r="H388" i="3" s="1"/>
  <c r="F389" i="3"/>
  <c r="G389" i="3" s="1"/>
  <c r="H389" i="3" s="1"/>
  <c r="F390" i="3"/>
  <c r="G390" i="3" s="1"/>
  <c r="H390" i="3" s="1"/>
  <c r="F391" i="3"/>
  <c r="G391" i="3" s="1"/>
  <c r="H391" i="3" s="1"/>
  <c r="F392" i="3"/>
  <c r="G392" i="3" s="1"/>
  <c r="H392" i="3" s="1"/>
  <c r="F393" i="3"/>
  <c r="G393" i="3" s="1"/>
  <c r="H393" i="3" s="1"/>
  <c r="F394" i="3"/>
  <c r="G394" i="3" s="1"/>
  <c r="H394" i="3" s="1"/>
  <c r="F395" i="3"/>
  <c r="G395" i="3" s="1"/>
  <c r="H395" i="3" s="1"/>
  <c r="F396" i="3"/>
  <c r="G396" i="3" s="1"/>
  <c r="H396" i="3" s="1"/>
  <c r="F397" i="3"/>
  <c r="G397" i="3" s="1"/>
  <c r="H397" i="3" s="1"/>
  <c r="F398" i="3"/>
  <c r="G398" i="3" s="1"/>
  <c r="H398" i="3" s="1"/>
  <c r="F399" i="3"/>
  <c r="G399" i="3" s="1"/>
  <c r="H399" i="3" s="1"/>
  <c r="F400" i="3"/>
  <c r="G400" i="3" s="1"/>
  <c r="H400" i="3" s="1"/>
  <c r="F401" i="3"/>
  <c r="G401" i="3" s="1"/>
  <c r="H401" i="3" s="1"/>
  <c r="F402" i="3"/>
  <c r="G402" i="3" s="1"/>
  <c r="H402" i="3" s="1"/>
  <c r="F403" i="3"/>
  <c r="G403" i="3" s="1"/>
  <c r="H403" i="3" s="1"/>
  <c r="F404" i="3"/>
  <c r="G404" i="3" s="1"/>
  <c r="H404" i="3" s="1"/>
  <c r="F405" i="3"/>
  <c r="G405" i="3" s="1"/>
  <c r="H405" i="3" s="1"/>
  <c r="F406" i="3"/>
  <c r="G406" i="3" s="1"/>
  <c r="H406" i="3" s="1"/>
  <c r="F407" i="3"/>
  <c r="G407" i="3" s="1"/>
  <c r="H407" i="3" s="1"/>
  <c r="F408" i="3"/>
  <c r="G408" i="3" s="1"/>
  <c r="H408" i="3" s="1"/>
  <c r="F409" i="3"/>
  <c r="G409" i="3" s="1"/>
  <c r="H409" i="3" s="1"/>
  <c r="F410" i="3"/>
  <c r="G410" i="3" s="1"/>
  <c r="H410" i="3" s="1"/>
  <c r="F411" i="3"/>
  <c r="G411" i="3" s="1"/>
  <c r="H411" i="3" s="1"/>
  <c r="F412" i="3"/>
  <c r="G412" i="3" s="1"/>
  <c r="H412" i="3" s="1"/>
  <c r="F413" i="3"/>
  <c r="G413" i="3" s="1"/>
  <c r="H413" i="3" s="1"/>
  <c r="F414" i="3"/>
  <c r="G414" i="3" s="1"/>
  <c r="H414" i="3" s="1"/>
  <c r="F415" i="3"/>
  <c r="G415" i="3" s="1"/>
  <c r="H415" i="3" s="1"/>
  <c r="F416" i="3"/>
  <c r="G416" i="3" s="1"/>
  <c r="H416" i="3" s="1"/>
  <c r="F417" i="3"/>
  <c r="G417" i="3" s="1"/>
  <c r="H417" i="3" s="1"/>
  <c r="F418" i="3"/>
  <c r="G418" i="3" s="1"/>
  <c r="H418" i="3" s="1"/>
  <c r="F419" i="3"/>
  <c r="G419" i="3" s="1"/>
  <c r="H419" i="3" s="1"/>
  <c r="F420" i="3"/>
  <c r="G420" i="3" s="1"/>
  <c r="H420" i="3" s="1"/>
  <c r="F421" i="3"/>
  <c r="G421" i="3" s="1"/>
  <c r="H421" i="3" s="1"/>
  <c r="F422" i="3"/>
  <c r="G422" i="3" s="1"/>
  <c r="H422" i="3" s="1"/>
  <c r="F423" i="3"/>
  <c r="G423" i="3" s="1"/>
  <c r="H423" i="3" s="1"/>
  <c r="F424" i="3"/>
  <c r="G424" i="3" s="1"/>
  <c r="H424" i="3" s="1"/>
  <c r="F425" i="3"/>
  <c r="G425" i="3" s="1"/>
  <c r="H425" i="3" s="1"/>
  <c r="F426" i="3"/>
  <c r="G426" i="3" s="1"/>
  <c r="H426" i="3" s="1"/>
  <c r="F427" i="3"/>
  <c r="G427" i="3" s="1"/>
  <c r="H427" i="3" s="1"/>
  <c r="F428" i="3"/>
  <c r="G428" i="3" s="1"/>
  <c r="H428" i="3" s="1"/>
  <c r="F429" i="3"/>
  <c r="G429" i="3" s="1"/>
  <c r="H429" i="3" s="1"/>
  <c r="F430" i="3"/>
  <c r="G430" i="3" s="1"/>
  <c r="H430" i="3" s="1"/>
  <c r="F431" i="3"/>
  <c r="G431" i="3" s="1"/>
  <c r="H431" i="3" s="1"/>
  <c r="F432" i="3"/>
  <c r="G432" i="3" s="1"/>
  <c r="H432" i="3" s="1"/>
  <c r="F433" i="3"/>
  <c r="G433" i="3" s="1"/>
  <c r="H433" i="3" s="1"/>
  <c r="F434" i="3"/>
  <c r="G434" i="3" s="1"/>
  <c r="H434" i="3" s="1"/>
  <c r="F435" i="3"/>
  <c r="G435" i="3" s="1"/>
  <c r="H435" i="3" s="1"/>
  <c r="F436" i="3"/>
  <c r="G436" i="3" s="1"/>
  <c r="H436" i="3" s="1"/>
  <c r="F437" i="3"/>
  <c r="G437" i="3" s="1"/>
  <c r="H437" i="3" s="1"/>
  <c r="F438" i="3"/>
  <c r="G438" i="3" s="1"/>
  <c r="H438" i="3" s="1"/>
  <c r="F439" i="3"/>
  <c r="G439" i="3" s="1"/>
  <c r="H439" i="3" s="1"/>
  <c r="F440" i="3"/>
  <c r="G440" i="3" s="1"/>
  <c r="H440" i="3" s="1"/>
  <c r="F441" i="3"/>
  <c r="G441" i="3" s="1"/>
  <c r="H441" i="3" s="1"/>
  <c r="F442" i="3"/>
  <c r="G442" i="3" s="1"/>
  <c r="H442" i="3" s="1"/>
  <c r="F443" i="3"/>
  <c r="G443" i="3" s="1"/>
  <c r="H443" i="3" s="1"/>
  <c r="F444" i="3"/>
  <c r="G444" i="3" s="1"/>
  <c r="H444" i="3" s="1"/>
  <c r="F445" i="3"/>
  <c r="G445" i="3" s="1"/>
  <c r="H445" i="3" s="1"/>
  <c r="F446" i="3"/>
  <c r="G446" i="3" s="1"/>
  <c r="H446" i="3" s="1"/>
  <c r="F447" i="3"/>
  <c r="G447" i="3" s="1"/>
  <c r="H447" i="3" s="1"/>
  <c r="F448" i="3"/>
  <c r="G448" i="3" s="1"/>
  <c r="H448" i="3" s="1"/>
  <c r="F449" i="3"/>
  <c r="G449" i="3" s="1"/>
  <c r="H449" i="3" s="1"/>
  <c r="F450" i="3"/>
  <c r="G450" i="3" s="1"/>
  <c r="H450" i="3" s="1"/>
  <c r="F451" i="3"/>
  <c r="G451" i="3" s="1"/>
  <c r="H451" i="3" s="1"/>
  <c r="F452" i="3"/>
  <c r="G452" i="3" s="1"/>
  <c r="H452" i="3" s="1"/>
  <c r="F453" i="3"/>
  <c r="G453" i="3" s="1"/>
  <c r="H453" i="3" s="1"/>
  <c r="F454" i="3"/>
  <c r="G454" i="3" s="1"/>
  <c r="H454" i="3" s="1"/>
  <c r="F455" i="3"/>
  <c r="G455" i="3" s="1"/>
  <c r="H455" i="3" s="1"/>
  <c r="F456" i="3"/>
  <c r="G456" i="3" s="1"/>
  <c r="H456" i="3" s="1"/>
  <c r="F457" i="3"/>
  <c r="G457" i="3" s="1"/>
  <c r="H457" i="3" s="1"/>
  <c r="F458" i="3"/>
  <c r="G458" i="3" s="1"/>
  <c r="H458" i="3" s="1"/>
  <c r="F459" i="3"/>
  <c r="G459" i="3" s="1"/>
  <c r="H459" i="3" s="1"/>
  <c r="F460" i="3"/>
  <c r="G460" i="3" s="1"/>
  <c r="H460" i="3" s="1"/>
  <c r="F461" i="3"/>
  <c r="G461" i="3" s="1"/>
  <c r="H461" i="3" s="1"/>
  <c r="F462" i="3"/>
  <c r="G462" i="3" s="1"/>
  <c r="H462" i="3" s="1"/>
  <c r="F463" i="3"/>
  <c r="G463" i="3" s="1"/>
  <c r="H463" i="3" s="1"/>
  <c r="F464" i="3"/>
  <c r="G464" i="3" s="1"/>
  <c r="H464" i="3" s="1"/>
  <c r="F465" i="3"/>
  <c r="G465" i="3" s="1"/>
  <c r="H465" i="3" s="1"/>
  <c r="F466" i="3"/>
  <c r="G466" i="3" s="1"/>
  <c r="H466" i="3" s="1"/>
  <c r="F467" i="3"/>
  <c r="G467" i="3" s="1"/>
  <c r="H467" i="3" s="1"/>
  <c r="F468" i="3"/>
  <c r="G468" i="3" s="1"/>
  <c r="H468" i="3" s="1"/>
  <c r="F469" i="3"/>
  <c r="G469" i="3" s="1"/>
  <c r="H469" i="3" s="1"/>
  <c r="F470" i="3"/>
  <c r="G470" i="3" s="1"/>
  <c r="H470" i="3" s="1"/>
  <c r="F471" i="3"/>
  <c r="G471" i="3" s="1"/>
  <c r="H471" i="3" s="1"/>
  <c r="F472" i="3"/>
  <c r="G472" i="3" s="1"/>
  <c r="H472" i="3" s="1"/>
  <c r="F473" i="3"/>
  <c r="G473" i="3" s="1"/>
  <c r="H473" i="3" s="1"/>
  <c r="F474" i="3"/>
  <c r="G474" i="3" s="1"/>
  <c r="H474" i="3" s="1"/>
  <c r="F475" i="3"/>
  <c r="G475" i="3" s="1"/>
  <c r="H475" i="3" s="1"/>
  <c r="F476" i="3"/>
  <c r="G476" i="3" s="1"/>
  <c r="H476" i="3" s="1"/>
  <c r="F477" i="3"/>
  <c r="G477" i="3" s="1"/>
  <c r="H477" i="3" s="1"/>
  <c r="F478" i="3"/>
  <c r="G478" i="3" s="1"/>
  <c r="H478" i="3" s="1"/>
  <c r="F479" i="3"/>
  <c r="G479" i="3" s="1"/>
  <c r="H479" i="3" s="1"/>
  <c r="F480" i="3"/>
  <c r="G480" i="3" s="1"/>
  <c r="H480" i="3" s="1"/>
  <c r="F481" i="3"/>
  <c r="G481" i="3" s="1"/>
  <c r="H481" i="3" s="1"/>
  <c r="F482" i="3"/>
  <c r="G482" i="3" s="1"/>
  <c r="H482" i="3" s="1"/>
  <c r="F483" i="3"/>
  <c r="G483" i="3" s="1"/>
  <c r="H483" i="3" s="1"/>
  <c r="F484" i="3"/>
  <c r="G484" i="3" s="1"/>
  <c r="H484" i="3" s="1"/>
  <c r="F485" i="3"/>
  <c r="G485" i="3" s="1"/>
  <c r="H485" i="3" s="1"/>
  <c r="F486" i="3"/>
  <c r="G486" i="3" s="1"/>
  <c r="H486" i="3" s="1"/>
  <c r="F487" i="3"/>
  <c r="G487" i="3" s="1"/>
  <c r="H487" i="3" s="1"/>
  <c r="F488" i="3"/>
  <c r="G488" i="3" s="1"/>
  <c r="H488" i="3" s="1"/>
  <c r="F489" i="3"/>
  <c r="G489" i="3" s="1"/>
  <c r="H489" i="3" s="1"/>
  <c r="F490" i="3"/>
  <c r="G490" i="3" s="1"/>
  <c r="H490" i="3" s="1"/>
  <c r="F491" i="3"/>
  <c r="G491" i="3" s="1"/>
  <c r="H491" i="3" s="1"/>
  <c r="F492" i="3"/>
  <c r="G492" i="3" s="1"/>
  <c r="H492" i="3" s="1"/>
  <c r="F493" i="3"/>
  <c r="G493" i="3" s="1"/>
  <c r="H493" i="3" s="1"/>
  <c r="F494" i="3"/>
  <c r="G494" i="3" s="1"/>
  <c r="H494" i="3" s="1"/>
  <c r="F495" i="3"/>
  <c r="G495" i="3" s="1"/>
  <c r="H495" i="3" s="1"/>
  <c r="F496" i="3"/>
  <c r="G496" i="3" s="1"/>
  <c r="H496" i="3" s="1"/>
  <c r="F497" i="3"/>
  <c r="G497" i="3" s="1"/>
  <c r="H497" i="3" s="1"/>
  <c r="F498" i="3"/>
  <c r="G498" i="3" s="1"/>
  <c r="H498" i="3" s="1"/>
  <c r="F499" i="3"/>
  <c r="G499" i="3" s="1"/>
  <c r="H499" i="3" s="1"/>
  <c r="F500" i="3"/>
  <c r="G500" i="3" s="1"/>
  <c r="H500" i="3" s="1"/>
  <c r="F501" i="3"/>
  <c r="G501" i="3" s="1"/>
  <c r="H501" i="3" s="1"/>
  <c r="F502" i="3"/>
  <c r="G502" i="3" s="1"/>
  <c r="H502" i="3" s="1"/>
  <c r="F503" i="3"/>
  <c r="G503" i="3" s="1"/>
  <c r="H503" i="3" s="1"/>
  <c r="F504" i="3"/>
  <c r="G504" i="3" s="1"/>
  <c r="H504" i="3" s="1"/>
  <c r="F505" i="3"/>
  <c r="G505" i="3" s="1"/>
  <c r="H505" i="3" s="1"/>
  <c r="F506" i="3"/>
  <c r="G506" i="3" s="1"/>
  <c r="H506" i="3" s="1"/>
  <c r="F507" i="3"/>
  <c r="G507" i="3" s="1"/>
  <c r="H507" i="3" s="1"/>
  <c r="F508" i="3"/>
  <c r="G508" i="3" s="1"/>
  <c r="H508" i="3" s="1"/>
  <c r="F509" i="3"/>
  <c r="G509" i="3" s="1"/>
  <c r="H509" i="3" s="1"/>
  <c r="F510" i="3"/>
  <c r="G510" i="3" s="1"/>
  <c r="H510" i="3" s="1"/>
  <c r="F511" i="3"/>
  <c r="G511" i="3" s="1"/>
  <c r="H511" i="3" s="1"/>
  <c r="F512" i="3"/>
  <c r="G512" i="3" s="1"/>
  <c r="H512" i="3" s="1"/>
  <c r="F513" i="3"/>
  <c r="G513" i="3" s="1"/>
  <c r="H513" i="3" s="1"/>
  <c r="F514" i="3"/>
  <c r="G514" i="3" s="1"/>
  <c r="H514" i="3" s="1"/>
  <c r="F515" i="3"/>
  <c r="G515" i="3" s="1"/>
  <c r="H515" i="3" s="1"/>
  <c r="F516" i="3"/>
  <c r="G516" i="3" s="1"/>
  <c r="H516" i="3" s="1"/>
  <c r="F517" i="3"/>
  <c r="G517" i="3" s="1"/>
  <c r="H517" i="3" s="1"/>
  <c r="F518" i="3"/>
  <c r="G518" i="3" s="1"/>
  <c r="H518" i="3" s="1"/>
  <c r="F519" i="3"/>
  <c r="G519" i="3" s="1"/>
  <c r="H519" i="3" s="1"/>
  <c r="F520" i="3"/>
  <c r="G520" i="3" s="1"/>
  <c r="H520" i="3" s="1"/>
  <c r="F521" i="3"/>
  <c r="G521" i="3" s="1"/>
  <c r="H521" i="3" s="1"/>
  <c r="F522" i="3"/>
  <c r="G522" i="3" s="1"/>
  <c r="H522" i="3" s="1"/>
  <c r="F523" i="3"/>
  <c r="G523" i="3" s="1"/>
  <c r="H523" i="3" s="1"/>
  <c r="F524" i="3"/>
  <c r="G524" i="3" s="1"/>
  <c r="H524" i="3" s="1"/>
  <c r="F525" i="3"/>
  <c r="G525" i="3" s="1"/>
  <c r="H525" i="3" s="1"/>
  <c r="F526" i="3"/>
  <c r="G526" i="3" s="1"/>
  <c r="H526" i="3" s="1"/>
  <c r="F527" i="3"/>
  <c r="G527" i="3" s="1"/>
  <c r="H527" i="3" s="1"/>
  <c r="F528" i="3"/>
  <c r="G528" i="3" s="1"/>
  <c r="H528" i="3" s="1"/>
  <c r="F529" i="3"/>
  <c r="G529" i="3" s="1"/>
  <c r="H529" i="3" s="1"/>
  <c r="F530" i="3"/>
  <c r="G530" i="3" s="1"/>
  <c r="H530" i="3" s="1"/>
  <c r="F531" i="3"/>
  <c r="G531" i="3" s="1"/>
  <c r="H531" i="3" s="1"/>
  <c r="F532" i="3"/>
  <c r="G532" i="3" s="1"/>
  <c r="H532" i="3" s="1"/>
  <c r="F533" i="3"/>
  <c r="G533" i="3" s="1"/>
  <c r="H533" i="3" s="1"/>
  <c r="F534" i="3"/>
  <c r="G534" i="3" s="1"/>
  <c r="H534" i="3" s="1"/>
  <c r="F535" i="3"/>
  <c r="G535" i="3" s="1"/>
  <c r="H535" i="3" s="1"/>
  <c r="F536" i="3"/>
  <c r="G536" i="3" s="1"/>
  <c r="H536" i="3" s="1"/>
  <c r="F537" i="3"/>
  <c r="G537" i="3" s="1"/>
  <c r="H537" i="3" s="1"/>
  <c r="F538" i="3"/>
  <c r="G538" i="3" s="1"/>
  <c r="H538" i="3" s="1"/>
  <c r="F539" i="3"/>
  <c r="G539" i="3" s="1"/>
  <c r="H539" i="3" s="1"/>
  <c r="F540" i="3"/>
  <c r="G540" i="3" s="1"/>
  <c r="H540" i="3" s="1"/>
  <c r="F541" i="3"/>
  <c r="G541" i="3" s="1"/>
  <c r="H541" i="3" s="1"/>
  <c r="F542" i="3"/>
  <c r="G542" i="3" s="1"/>
  <c r="H542" i="3" s="1"/>
  <c r="F543" i="3"/>
  <c r="G543" i="3" s="1"/>
  <c r="H543" i="3" s="1"/>
  <c r="F544" i="3"/>
  <c r="G544" i="3" s="1"/>
  <c r="H544" i="3" s="1"/>
  <c r="F545" i="3"/>
  <c r="G545" i="3" s="1"/>
  <c r="H545" i="3" s="1"/>
  <c r="F546" i="3"/>
  <c r="G546" i="3" s="1"/>
  <c r="H546" i="3" s="1"/>
  <c r="F547" i="3"/>
  <c r="G547" i="3" s="1"/>
  <c r="H547" i="3" s="1"/>
  <c r="F548" i="3"/>
  <c r="G548" i="3" s="1"/>
  <c r="H548" i="3" s="1"/>
  <c r="F549" i="3"/>
  <c r="G549" i="3" s="1"/>
  <c r="H549" i="3" s="1"/>
  <c r="F550" i="3"/>
  <c r="G550" i="3" s="1"/>
  <c r="H550" i="3" s="1"/>
  <c r="F551" i="3"/>
  <c r="G551" i="3" s="1"/>
  <c r="H551" i="3" s="1"/>
  <c r="F552" i="3"/>
  <c r="G552" i="3" s="1"/>
  <c r="H552" i="3" s="1"/>
  <c r="F553" i="3"/>
  <c r="G553" i="3" s="1"/>
  <c r="H553" i="3" s="1"/>
  <c r="F554" i="3"/>
  <c r="G554" i="3" s="1"/>
  <c r="H554" i="3" s="1"/>
  <c r="F555" i="3"/>
  <c r="G555" i="3" s="1"/>
  <c r="H555" i="3" s="1"/>
  <c r="F556" i="3"/>
  <c r="G556" i="3" s="1"/>
  <c r="H556" i="3" s="1"/>
  <c r="F557" i="3"/>
  <c r="G557" i="3" s="1"/>
  <c r="H557" i="3" s="1"/>
  <c r="F558" i="3"/>
  <c r="G558" i="3" s="1"/>
  <c r="H558" i="3" s="1"/>
  <c r="F559" i="3"/>
  <c r="G559" i="3" s="1"/>
  <c r="H559" i="3" s="1"/>
  <c r="F560" i="3"/>
  <c r="G560" i="3" s="1"/>
  <c r="H560" i="3" s="1"/>
  <c r="F561" i="3"/>
  <c r="G561" i="3" s="1"/>
  <c r="H561" i="3" s="1"/>
  <c r="F562" i="3"/>
  <c r="G562" i="3" s="1"/>
  <c r="H562" i="3" s="1"/>
  <c r="F563" i="3"/>
  <c r="G563" i="3" s="1"/>
  <c r="H563" i="3" s="1"/>
  <c r="F564" i="3"/>
  <c r="G564" i="3" s="1"/>
  <c r="H564" i="3" s="1"/>
  <c r="F565" i="3"/>
  <c r="G565" i="3" s="1"/>
  <c r="H565" i="3" s="1"/>
  <c r="F566" i="3"/>
  <c r="G566" i="3" s="1"/>
  <c r="H566" i="3" s="1"/>
  <c r="F567" i="3"/>
  <c r="G567" i="3" s="1"/>
  <c r="H567" i="3" s="1"/>
  <c r="F568" i="3"/>
  <c r="G568" i="3" s="1"/>
  <c r="H568" i="3" s="1"/>
  <c r="F569" i="3"/>
  <c r="G569" i="3" s="1"/>
  <c r="H569" i="3" s="1"/>
  <c r="F570" i="3"/>
  <c r="G570" i="3" s="1"/>
  <c r="H570" i="3" s="1"/>
  <c r="F571" i="3"/>
  <c r="G571" i="3" s="1"/>
  <c r="H571" i="3" s="1"/>
  <c r="F572" i="3"/>
  <c r="G572" i="3" s="1"/>
  <c r="H572" i="3" s="1"/>
  <c r="F573" i="3"/>
  <c r="G573" i="3" s="1"/>
  <c r="H573" i="3" s="1"/>
  <c r="F574" i="3"/>
  <c r="G574" i="3" s="1"/>
  <c r="H574" i="3" s="1"/>
  <c r="F575" i="3"/>
  <c r="G575" i="3" s="1"/>
  <c r="H575" i="3" s="1"/>
  <c r="F576" i="3"/>
  <c r="G576" i="3" s="1"/>
  <c r="H576" i="3" s="1"/>
  <c r="F577" i="3"/>
  <c r="G577" i="3" s="1"/>
  <c r="H577" i="3" s="1"/>
  <c r="F578" i="3"/>
  <c r="G578" i="3" s="1"/>
  <c r="H578" i="3" s="1"/>
  <c r="F579" i="3"/>
  <c r="G579" i="3" s="1"/>
  <c r="H579" i="3" s="1"/>
  <c r="F580" i="3"/>
  <c r="G580" i="3" s="1"/>
  <c r="H580" i="3" s="1"/>
  <c r="F581" i="3"/>
  <c r="G581" i="3" s="1"/>
  <c r="H581" i="3" s="1"/>
  <c r="F582" i="3"/>
  <c r="G582" i="3" s="1"/>
  <c r="H582" i="3" s="1"/>
  <c r="F583" i="3"/>
  <c r="G583" i="3" s="1"/>
  <c r="H583" i="3" s="1"/>
  <c r="F584" i="3"/>
  <c r="G584" i="3" s="1"/>
  <c r="H584" i="3" s="1"/>
  <c r="F585" i="3"/>
  <c r="G585" i="3" s="1"/>
  <c r="H585" i="3" s="1"/>
  <c r="F586" i="3"/>
  <c r="G586" i="3" s="1"/>
  <c r="H586" i="3" s="1"/>
  <c r="F587" i="3"/>
  <c r="G587" i="3" s="1"/>
  <c r="H587" i="3" s="1"/>
  <c r="F588" i="3"/>
  <c r="G588" i="3" s="1"/>
  <c r="H588" i="3" s="1"/>
  <c r="F589" i="3"/>
  <c r="G589" i="3" s="1"/>
  <c r="H589" i="3" s="1"/>
  <c r="F590" i="3"/>
  <c r="G590" i="3" s="1"/>
  <c r="H590" i="3" s="1"/>
  <c r="F591" i="3"/>
  <c r="G591" i="3" s="1"/>
  <c r="H591" i="3" s="1"/>
  <c r="F592" i="3"/>
  <c r="G592" i="3" s="1"/>
  <c r="H592" i="3" s="1"/>
  <c r="F593" i="3"/>
  <c r="G593" i="3" s="1"/>
  <c r="H593" i="3" s="1"/>
  <c r="F594" i="3"/>
  <c r="G594" i="3" s="1"/>
  <c r="H594" i="3" s="1"/>
  <c r="F595" i="3"/>
  <c r="G595" i="3" s="1"/>
  <c r="H595" i="3" s="1"/>
  <c r="F596" i="3"/>
  <c r="G596" i="3" s="1"/>
  <c r="H596" i="3" s="1"/>
  <c r="F597" i="3"/>
  <c r="G597" i="3" s="1"/>
  <c r="H597" i="3" s="1"/>
  <c r="F598" i="3"/>
  <c r="G598" i="3" s="1"/>
  <c r="H598" i="3" s="1"/>
  <c r="F599" i="3"/>
  <c r="G599" i="3" s="1"/>
  <c r="H599" i="3" s="1"/>
  <c r="F600" i="3"/>
  <c r="G600" i="3" s="1"/>
  <c r="H600" i="3" s="1"/>
  <c r="F601" i="3"/>
  <c r="G601" i="3" s="1"/>
  <c r="H601" i="3" s="1"/>
  <c r="F602" i="3"/>
  <c r="G602" i="3" s="1"/>
  <c r="H602" i="3" s="1"/>
  <c r="F603" i="3"/>
  <c r="G603" i="3" s="1"/>
  <c r="H603" i="3" s="1"/>
  <c r="F604" i="3"/>
  <c r="G604" i="3" s="1"/>
  <c r="H604" i="3" s="1"/>
  <c r="F605" i="3"/>
  <c r="G605" i="3" s="1"/>
  <c r="H605" i="3" s="1"/>
  <c r="F606" i="3"/>
  <c r="G606" i="3" s="1"/>
  <c r="H606" i="3" s="1"/>
  <c r="F607" i="3"/>
  <c r="G607" i="3" s="1"/>
  <c r="H607" i="3" s="1"/>
  <c r="F608" i="3"/>
  <c r="G608" i="3" s="1"/>
  <c r="H608" i="3" s="1"/>
  <c r="F609" i="3"/>
  <c r="G609" i="3" s="1"/>
  <c r="H609" i="3" s="1"/>
  <c r="F610" i="3"/>
  <c r="G610" i="3" s="1"/>
  <c r="H610" i="3" s="1"/>
  <c r="F611" i="3"/>
  <c r="G611" i="3" s="1"/>
  <c r="H611" i="3" s="1"/>
  <c r="F612" i="3"/>
  <c r="G612" i="3" s="1"/>
  <c r="H612" i="3" s="1"/>
  <c r="F613" i="3"/>
  <c r="G613" i="3" s="1"/>
  <c r="H613" i="3" s="1"/>
  <c r="F614" i="3"/>
  <c r="G614" i="3" s="1"/>
  <c r="H614" i="3" s="1"/>
  <c r="F615" i="3"/>
  <c r="G615" i="3" s="1"/>
  <c r="H615" i="3" s="1"/>
  <c r="F616" i="3"/>
  <c r="G616" i="3" s="1"/>
  <c r="H616" i="3" s="1"/>
  <c r="F617" i="3"/>
  <c r="G617" i="3" s="1"/>
  <c r="H617" i="3" s="1"/>
  <c r="F618" i="3"/>
  <c r="G618" i="3" s="1"/>
  <c r="H618" i="3" s="1"/>
  <c r="F619" i="3"/>
  <c r="G619" i="3" s="1"/>
  <c r="H619" i="3" s="1"/>
  <c r="F620" i="3"/>
  <c r="G620" i="3" s="1"/>
  <c r="H620" i="3" s="1"/>
  <c r="F621" i="3"/>
  <c r="G621" i="3" s="1"/>
  <c r="H621" i="3" s="1"/>
  <c r="F622" i="3"/>
  <c r="G622" i="3" s="1"/>
  <c r="H622" i="3" s="1"/>
  <c r="F623" i="3"/>
  <c r="G623" i="3" s="1"/>
  <c r="H623" i="3" s="1"/>
  <c r="F624" i="3"/>
  <c r="G624" i="3" s="1"/>
  <c r="H624" i="3" s="1"/>
  <c r="F625" i="3"/>
  <c r="G625" i="3" s="1"/>
  <c r="H625" i="3" s="1"/>
  <c r="F626" i="3"/>
  <c r="G626" i="3" s="1"/>
  <c r="H626" i="3" s="1"/>
  <c r="F627" i="3"/>
  <c r="G627" i="3" s="1"/>
  <c r="H627" i="3" s="1"/>
  <c r="F628" i="3"/>
  <c r="G628" i="3" s="1"/>
  <c r="H628" i="3" s="1"/>
  <c r="F629" i="3"/>
  <c r="G629" i="3" s="1"/>
  <c r="H629" i="3" s="1"/>
  <c r="F630" i="3"/>
  <c r="G630" i="3" s="1"/>
  <c r="H630" i="3" s="1"/>
  <c r="F631" i="3"/>
  <c r="G631" i="3" s="1"/>
  <c r="H631" i="3" s="1"/>
  <c r="F632" i="3"/>
  <c r="G632" i="3" s="1"/>
  <c r="H632" i="3" s="1"/>
  <c r="F633" i="3"/>
  <c r="G633" i="3" s="1"/>
  <c r="H633" i="3" s="1"/>
  <c r="F634" i="3"/>
  <c r="G634" i="3" s="1"/>
  <c r="H634" i="3" s="1"/>
  <c r="F635" i="3"/>
  <c r="G635" i="3" s="1"/>
  <c r="H635" i="3" s="1"/>
  <c r="F636" i="3"/>
  <c r="G636" i="3" s="1"/>
  <c r="H636" i="3" s="1"/>
  <c r="F637" i="3"/>
  <c r="G637" i="3" s="1"/>
  <c r="H637" i="3" s="1"/>
  <c r="F638" i="3"/>
  <c r="G638" i="3" s="1"/>
  <c r="H638" i="3" s="1"/>
  <c r="F639" i="3"/>
  <c r="G639" i="3" s="1"/>
  <c r="H639" i="3" s="1"/>
  <c r="F640" i="3"/>
  <c r="G640" i="3" s="1"/>
  <c r="H640" i="3" s="1"/>
  <c r="F641" i="3"/>
  <c r="G641" i="3" s="1"/>
  <c r="H641" i="3" s="1"/>
  <c r="F642" i="3"/>
  <c r="G642" i="3" s="1"/>
  <c r="H642" i="3" s="1"/>
  <c r="F643" i="3"/>
  <c r="G643" i="3" s="1"/>
  <c r="H643" i="3" s="1"/>
  <c r="F644" i="3"/>
  <c r="G644" i="3" s="1"/>
  <c r="H644" i="3" s="1"/>
  <c r="F645" i="3"/>
  <c r="G645" i="3" s="1"/>
  <c r="H645" i="3" s="1"/>
  <c r="F646" i="3"/>
  <c r="G646" i="3" s="1"/>
  <c r="H646" i="3" s="1"/>
  <c r="F647" i="3"/>
  <c r="G647" i="3" s="1"/>
  <c r="H647" i="3" s="1"/>
  <c r="F648" i="3"/>
  <c r="G648" i="3" s="1"/>
  <c r="H648" i="3" s="1"/>
  <c r="F649" i="3"/>
  <c r="G649" i="3" s="1"/>
  <c r="H649" i="3" s="1"/>
  <c r="F650" i="3"/>
  <c r="G650" i="3" s="1"/>
  <c r="H650" i="3" s="1"/>
  <c r="F651" i="3"/>
  <c r="G651" i="3" s="1"/>
  <c r="H651" i="3" s="1"/>
  <c r="F652" i="3"/>
  <c r="G652" i="3" s="1"/>
  <c r="H652" i="3" s="1"/>
  <c r="F653" i="3"/>
  <c r="G653" i="3" s="1"/>
  <c r="H653" i="3" s="1"/>
  <c r="F654" i="3"/>
  <c r="G654" i="3" s="1"/>
  <c r="H654" i="3" s="1"/>
  <c r="F655" i="3"/>
  <c r="G655" i="3" s="1"/>
  <c r="H655" i="3" s="1"/>
  <c r="F656" i="3"/>
  <c r="G656" i="3" s="1"/>
  <c r="H656" i="3" s="1"/>
  <c r="F657" i="3"/>
  <c r="G657" i="3" s="1"/>
  <c r="H657" i="3" s="1"/>
  <c r="F658" i="3"/>
  <c r="G658" i="3" s="1"/>
  <c r="H658" i="3" s="1"/>
  <c r="F659" i="3"/>
  <c r="G659" i="3" s="1"/>
  <c r="H659" i="3" s="1"/>
  <c r="F660" i="3"/>
  <c r="G660" i="3" s="1"/>
  <c r="H660" i="3" s="1"/>
  <c r="F661" i="3"/>
  <c r="G661" i="3" s="1"/>
  <c r="H661" i="3" s="1"/>
  <c r="F662" i="3"/>
  <c r="G662" i="3" s="1"/>
  <c r="H662" i="3" s="1"/>
  <c r="F663" i="3"/>
  <c r="G663" i="3" s="1"/>
  <c r="H663" i="3" s="1"/>
  <c r="F664" i="3"/>
  <c r="G664" i="3" s="1"/>
  <c r="H664" i="3" s="1"/>
  <c r="F665" i="3"/>
  <c r="G665" i="3" s="1"/>
  <c r="H665" i="3" s="1"/>
  <c r="F666" i="3"/>
  <c r="G666" i="3" s="1"/>
  <c r="H666" i="3" s="1"/>
  <c r="F667" i="3"/>
  <c r="G667" i="3" s="1"/>
  <c r="H667" i="3" s="1"/>
  <c r="F668" i="3"/>
  <c r="G668" i="3" s="1"/>
  <c r="H668" i="3" s="1"/>
  <c r="F669" i="3"/>
  <c r="G669" i="3" s="1"/>
  <c r="H669" i="3" s="1"/>
  <c r="F670" i="3"/>
  <c r="G670" i="3" s="1"/>
  <c r="H670" i="3" s="1"/>
  <c r="F671" i="3"/>
  <c r="G671" i="3" s="1"/>
  <c r="H671" i="3" s="1"/>
  <c r="F672" i="3"/>
  <c r="G672" i="3" s="1"/>
  <c r="H672" i="3" s="1"/>
  <c r="F673" i="3"/>
  <c r="G673" i="3" s="1"/>
  <c r="H673" i="3" s="1"/>
  <c r="F674" i="3"/>
  <c r="G674" i="3" s="1"/>
  <c r="H674" i="3" s="1"/>
  <c r="F675" i="3"/>
  <c r="G675" i="3" s="1"/>
  <c r="H675" i="3" s="1"/>
  <c r="F676" i="3"/>
  <c r="G676" i="3" s="1"/>
  <c r="H676" i="3" s="1"/>
  <c r="F677" i="3"/>
  <c r="G677" i="3" s="1"/>
  <c r="H677" i="3" s="1"/>
  <c r="F678" i="3"/>
  <c r="G678" i="3" s="1"/>
  <c r="H678" i="3" s="1"/>
  <c r="F679" i="3"/>
  <c r="G679" i="3" s="1"/>
  <c r="H679" i="3" s="1"/>
  <c r="F680" i="3"/>
  <c r="G680" i="3" s="1"/>
  <c r="H680" i="3" s="1"/>
  <c r="F681" i="3"/>
  <c r="G681" i="3" s="1"/>
  <c r="H681" i="3" s="1"/>
  <c r="F682" i="3"/>
  <c r="G682" i="3" s="1"/>
  <c r="H682" i="3" s="1"/>
  <c r="F683" i="3"/>
  <c r="G683" i="3" s="1"/>
  <c r="H683" i="3" s="1"/>
  <c r="F684" i="3"/>
  <c r="G684" i="3" s="1"/>
  <c r="H684" i="3" s="1"/>
  <c r="F685" i="3"/>
  <c r="G685" i="3" s="1"/>
  <c r="H685" i="3" s="1"/>
  <c r="F686" i="3"/>
  <c r="G686" i="3" s="1"/>
  <c r="H686" i="3" s="1"/>
  <c r="F687" i="3"/>
  <c r="G687" i="3" s="1"/>
  <c r="H687" i="3" s="1"/>
  <c r="F688" i="3"/>
  <c r="G688" i="3" s="1"/>
  <c r="H688" i="3" s="1"/>
  <c r="F689" i="3"/>
  <c r="G689" i="3" s="1"/>
  <c r="H689" i="3" s="1"/>
  <c r="F690" i="3"/>
  <c r="G690" i="3" s="1"/>
  <c r="H690" i="3" s="1"/>
  <c r="F691" i="3"/>
  <c r="G691" i="3" s="1"/>
  <c r="H691" i="3" s="1"/>
  <c r="F692" i="3"/>
  <c r="G692" i="3" s="1"/>
  <c r="H692" i="3" s="1"/>
  <c r="F693" i="3"/>
  <c r="G693" i="3" s="1"/>
  <c r="H693" i="3" s="1"/>
  <c r="F694" i="3"/>
  <c r="G694" i="3" s="1"/>
  <c r="H694" i="3" s="1"/>
  <c r="F695" i="3"/>
  <c r="G695" i="3" s="1"/>
  <c r="H695" i="3" s="1"/>
  <c r="F696" i="3"/>
  <c r="G696" i="3" s="1"/>
  <c r="H696" i="3" s="1"/>
  <c r="F697" i="3"/>
  <c r="G697" i="3" s="1"/>
  <c r="H697" i="3" s="1"/>
  <c r="F698" i="3"/>
  <c r="G698" i="3" s="1"/>
  <c r="H698" i="3" s="1"/>
  <c r="F699" i="3"/>
  <c r="G699" i="3" s="1"/>
  <c r="H699" i="3" s="1"/>
  <c r="F700" i="3"/>
  <c r="G700" i="3" s="1"/>
  <c r="H700" i="3" s="1"/>
  <c r="F701" i="3"/>
  <c r="G701" i="3" s="1"/>
  <c r="H701" i="3" s="1"/>
  <c r="F702" i="3"/>
  <c r="G702" i="3" s="1"/>
  <c r="H702" i="3" s="1"/>
  <c r="F703" i="3"/>
  <c r="G703" i="3" s="1"/>
  <c r="H703" i="3" s="1"/>
  <c r="F704" i="3"/>
  <c r="G704" i="3" s="1"/>
  <c r="H704" i="3" s="1"/>
  <c r="F705" i="3"/>
  <c r="G705" i="3" s="1"/>
  <c r="H705" i="3" s="1"/>
  <c r="F706" i="3"/>
  <c r="G706" i="3" s="1"/>
  <c r="H706" i="3" s="1"/>
  <c r="F707" i="3"/>
  <c r="G707" i="3" s="1"/>
  <c r="H707" i="3" s="1"/>
  <c r="F708" i="3"/>
  <c r="G708" i="3" s="1"/>
  <c r="H708" i="3" s="1"/>
  <c r="F709" i="3"/>
  <c r="G709" i="3" s="1"/>
  <c r="H709" i="3" s="1"/>
  <c r="F710" i="3"/>
  <c r="G710" i="3" s="1"/>
  <c r="H710" i="3" s="1"/>
  <c r="F711" i="3"/>
  <c r="G711" i="3" s="1"/>
  <c r="H711" i="3" s="1"/>
  <c r="F712" i="3"/>
  <c r="G712" i="3" s="1"/>
  <c r="H712" i="3" s="1"/>
  <c r="F713" i="3"/>
  <c r="G713" i="3" s="1"/>
  <c r="H713" i="3" s="1"/>
  <c r="F714" i="3"/>
  <c r="G714" i="3" s="1"/>
  <c r="H714" i="3" s="1"/>
  <c r="F715" i="3"/>
  <c r="G715" i="3" s="1"/>
  <c r="H715" i="3" s="1"/>
  <c r="F716" i="3"/>
  <c r="G716" i="3" s="1"/>
  <c r="H716" i="3" s="1"/>
  <c r="F717" i="3"/>
  <c r="G717" i="3" s="1"/>
  <c r="H717" i="3" s="1"/>
  <c r="F718" i="3"/>
  <c r="G718" i="3" s="1"/>
  <c r="H718" i="3" s="1"/>
  <c r="F719" i="3"/>
  <c r="G719" i="3" s="1"/>
  <c r="H719" i="3" s="1"/>
  <c r="F720" i="3"/>
  <c r="G720" i="3" s="1"/>
  <c r="H720" i="3" s="1"/>
  <c r="F721" i="3"/>
  <c r="G721" i="3" s="1"/>
  <c r="H721" i="3" s="1"/>
  <c r="F722" i="3"/>
  <c r="G722" i="3" s="1"/>
  <c r="H722" i="3" s="1"/>
  <c r="F723" i="3"/>
  <c r="G723" i="3" s="1"/>
  <c r="H723" i="3" s="1"/>
  <c r="F724" i="3"/>
  <c r="G724" i="3" s="1"/>
  <c r="H724" i="3" s="1"/>
  <c r="F725" i="3"/>
  <c r="G725" i="3" s="1"/>
  <c r="H725" i="3" s="1"/>
  <c r="F726" i="3"/>
  <c r="G726" i="3" s="1"/>
  <c r="H726" i="3" s="1"/>
  <c r="F727" i="3"/>
  <c r="G727" i="3" s="1"/>
  <c r="H727" i="3" s="1"/>
  <c r="F728" i="3"/>
  <c r="G728" i="3" s="1"/>
  <c r="H728" i="3" s="1"/>
  <c r="F729" i="3"/>
  <c r="G729" i="3" s="1"/>
  <c r="H729" i="3" s="1"/>
  <c r="F730" i="3"/>
  <c r="G730" i="3" s="1"/>
  <c r="H730" i="3" s="1"/>
  <c r="F731" i="3"/>
  <c r="G731" i="3" s="1"/>
  <c r="H731" i="3" s="1"/>
  <c r="F732" i="3"/>
  <c r="G732" i="3" s="1"/>
  <c r="H732" i="3" s="1"/>
  <c r="F733" i="3"/>
  <c r="G733" i="3" s="1"/>
  <c r="H733" i="3" s="1"/>
  <c r="F734" i="3"/>
  <c r="G734" i="3" s="1"/>
  <c r="H734" i="3" s="1"/>
  <c r="F735" i="3"/>
  <c r="G735" i="3" s="1"/>
  <c r="H735" i="3" s="1"/>
  <c r="F736" i="3"/>
  <c r="G736" i="3" s="1"/>
  <c r="H736" i="3" s="1"/>
  <c r="F737" i="3"/>
  <c r="G737" i="3" s="1"/>
  <c r="H737" i="3" s="1"/>
  <c r="F738" i="3"/>
  <c r="G738" i="3" s="1"/>
  <c r="H738" i="3" s="1"/>
  <c r="F739" i="3"/>
  <c r="G739" i="3" s="1"/>
  <c r="H739" i="3" s="1"/>
  <c r="F740" i="3"/>
  <c r="G740" i="3" s="1"/>
  <c r="H740" i="3" s="1"/>
  <c r="F741" i="3"/>
  <c r="G741" i="3" s="1"/>
  <c r="H741" i="3" s="1"/>
  <c r="F742" i="3"/>
  <c r="G742" i="3" s="1"/>
  <c r="H742" i="3" s="1"/>
  <c r="F743" i="3"/>
  <c r="G743" i="3" s="1"/>
  <c r="H743" i="3" s="1"/>
  <c r="F744" i="3"/>
  <c r="G744" i="3" s="1"/>
  <c r="H744" i="3" s="1"/>
  <c r="F745" i="3"/>
  <c r="G745" i="3" s="1"/>
  <c r="H745" i="3" s="1"/>
  <c r="F746" i="3"/>
  <c r="G746" i="3" s="1"/>
  <c r="H746" i="3" s="1"/>
  <c r="F747" i="3"/>
  <c r="G747" i="3" s="1"/>
  <c r="H747" i="3" s="1"/>
  <c r="F748" i="3"/>
  <c r="G748" i="3" s="1"/>
  <c r="H748" i="3" s="1"/>
  <c r="F749" i="3"/>
  <c r="G749" i="3" s="1"/>
  <c r="H749" i="3" s="1"/>
  <c r="F750" i="3"/>
  <c r="G750" i="3" s="1"/>
  <c r="H750" i="3" s="1"/>
  <c r="F751" i="3"/>
  <c r="G751" i="3" s="1"/>
  <c r="H751" i="3" s="1"/>
  <c r="F752" i="3"/>
  <c r="G752" i="3" s="1"/>
  <c r="H752" i="3" s="1"/>
  <c r="F753" i="3"/>
  <c r="G753" i="3" s="1"/>
  <c r="H753" i="3" s="1"/>
  <c r="F754" i="3"/>
  <c r="G754" i="3" s="1"/>
  <c r="H754" i="3" s="1"/>
  <c r="F755" i="3"/>
  <c r="G755" i="3" s="1"/>
  <c r="H755" i="3" s="1"/>
  <c r="F756" i="3"/>
  <c r="G756" i="3" s="1"/>
  <c r="H756" i="3" s="1"/>
  <c r="F757" i="3"/>
  <c r="G757" i="3" s="1"/>
  <c r="H757" i="3" s="1"/>
  <c r="F758" i="3"/>
  <c r="G758" i="3" s="1"/>
  <c r="H758" i="3" s="1"/>
  <c r="F759" i="3"/>
  <c r="G759" i="3" s="1"/>
  <c r="H759" i="3" s="1"/>
  <c r="F760" i="3"/>
  <c r="G760" i="3" s="1"/>
  <c r="H760" i="3" s="1"/>
  <c r="F761" i="3"/>
  <c r="G761" i="3" s="1"/>
  <c r="H761" i="3" s="1"/>
  <c r="F17" i="3"/>
  <c r="G17" i="3" s="1"/>
  <c r="H17" i="3" s="1"/>
  <c r="C7" i="3"/>
  <c r="E7" i="3" s="1"/>
  <c r="D4" i="3"/>
  <c r="C4" i="3"/>
  <c r="C19" i="2"/>
  <c r="E19" i="2" s="1"/>
  <c r="I19" i="2"/>
  <c r="D16" i="2"/>
  <c r="L19" i="2" s="1"/>
  <c r="C16" i="2"/>
  <c r="F19" i="2" s="1"/>
  <c r="C4" i="2"/>
  <c r="F7" i="2" s="1"/>
  <c r="D4" i="2"/>
  <c r="L7" i="2"/>
  <c r="I7" i="2"/>
  <c r="C7" i="2"/>
  <c r="I13" i="1"/>
  <c r="L13" i="1"/>
  <c r="M13" i="1"/>
  <c r="L7" i="1"/>
  <c r="F13" i="1"/>
  <c r="F7" i="1"/>
  <c r="C13" i="1"/>
  <c r="E13" i="1" s="1"/>
  <c r="I7" i="1"/>
  <c r="J7" i="1" s="1"/>
  <c r="D4" i="1"/>
  <c r="C4" i="1"/>
  <c r="C7" i="1"/>
  <c r="E7" i="1" s="1"/>
  <c r="K7" i="1" l="1"/>
  <c r="G13" i="1"/>
  <c r="H13" i="1" s="1"/>
  <c r="M7" i="1"/>
  <c r="N7" i="1" s="1"/>
  <c r="N8" i="1" s="1"/>
  <c r="G7" i="2"/>
  <c r="J13" i="1"/>
  <c r="K13" i="1" s="1"/>
  <c r="K14" i="1" s="1"/>
  <c r="N13" i="1"/>
  <c r="N14" i="1" s="1"/>
  <c r="J7" i="3"/>
  <c r="K7" i="3" s="1"/>
  <c r="H7" i="3"/>
  <c r="I7" i="3" s="1"/>
  <c r="F7" i="3"/>
  <c r="G7" i="3" s="1"/>
  <c r="J19" i="2"/>
  <c r="K19" i="2" s="1"/>
  <c r="G19" i="2"/>
  <c r="H19" i="2" s="1"/>
  <c r="M19" i="2"/>
  <c r="N19" i="2" s="1"/>
  <c r="J7" i="2"/>
  <c r="M7" i="2"/>
  <c r="E7" i="2"/>
  <c r="G7" i="1"/>
  <c r="H7" i="1" s="1"/>
  <c r="K7" i="2" l="1"/>
  <c r="H7" i="2"/>
  <c r="K8" i="1"/>
  <c r="K8" i="3"/>
  <c r="I8" i="3"/>
  <c r="K20" i="2"/>
  <c r="N20" i="2"/>
  <c r="N7" i="2"/>
  <c r="N8" i="2" s="1"/>
  <c r="K8" i="2" l="1"/>
</calcChain>
</file>

<file path=xl/sharedStrings.xml><?xml version="1.0" encoding="utf-8"?>
<sst xmlns="http://schemas.openxmlformats.org/spreadsheetml/2006/main" count="1565" uniqueCount="510">
  <si>
    <t>Transaction</t>
  </si>
  <si>
    <t>Quantity (MW)</t>
  </si>
  <si>
    <t>Quantity (MWh)</t>
  </si>
  <si>
    <t>Price (EUR/MWh)</t>
  </si>
  <si>
    <t>P/L 07.11.11</t>
  </si>
  <si>
    <t>Market price</t>
  </si>
  <si>
    <t>P/L</t>
  </si>
  <si>
    <t>PL-Explanation-MultipleCurves-Capacity-0001</t>
  </si>
  <si>
    <t>PL-Explanation-MultipleCurves-Forward-CalcPriceBasis-0001</t>
  </si>
  <si>
    <t>PL-Explanation-MultipleCurves-Forward-TotalArea-0001</t>
  </si>
  <si>
    <t>Market Value 01.11.2011</t>
  </si>
  <si>
    <t>Market Price 01.11.11</t>
  </si>
  <si>
    <t>P/L 01.11.11</t>
  </si>
  <si>
    <t>Market price 07.11.11</t>
  </si>
  <si>
    <t>NPS</t>
  </si>
  <si>
    <t>SYOSL</t>
  </si>
  <si>
    <t>NO1</t>
  </si>
  <si>
    <t>SYOSL moved to RD</t>
  </si>
  <si>
    <t>Market value</t>
  </si>
  <si>
    <t>SYSOL moved to RD</t>
  </si>
  <si>
    <t>Market value 07.11.11</t>
  </si>
  <si>
    <t>Fra timepriser</t>
  </si>
  <si>
    <t>Sell - Base FWYR-12 - NO1</t>
  </si>
  <si>
    <t>SYOSL først</t>
  </si>
  <si>
    <t>SYOSL sist</t>
  </si>
  <si>
    <t>NPS moved to RD</t>
  </si>
  <si>
    <t>EEX</t>
  </si>
  <si>
    <t>France</t>
  </si>
  <si>
    <t>EEX-France</t>
  </si>
  <si>
    <t>EEX moved to RD</t>
  </si>
  <si>
    <t>EEX først</t>
  </si>
  <si>
    <t>PL-Explanation-MultipleCurves-Forward-CalcPriceBasis-0002</t>
  </si>
  <si>
    <t>Sell - Base - FWYR-12 - EEX-France</t>
  </si>
  <si>
    <t>Sell - Peak - FWYR-12 - EEX-France</t>
  </si>
  <si>
    <t>Book Value</t>
  </si>
  <si>
    <t>Sell - Base - M10-10 - EEX-France</t>
  </si>
  <si>
    <t>Hour prices okt 12</t>
  </si>
  <si>
    <t>EEX 01.11.11</t>
  </si>
  <si>
    <t>France 01.11.11</t>
  </si>
  <si>
    <t>EEX-France 01.11.11</t>
  </si>
  <si>
    <t>EEX-France 01.11.11 &gt; 0</t>
  </si>
  <si>
    <t>EEX 07.11.11</t>
  </si>
  <si>
    <t>France 07.11.11</t>
  </si>
  <si>
    <t>EEX-France EEX moved</t>
  </si>
  <si>
    <t>EEX-France EEX moved &gt; 0</t>
  </si>
  <si>
    <t>Market Value</t>
  </si>
  <si>
    <t>EEX-France 07.11.11</t>
  </si>
  <si>
    <t>EEX-France 07.11.11 &gt; 0</t>
  </si>
  <si>
    <t>MV 01.11.11</t>
  </si>
  <si>
    <t>MV EEX moved</t>
  </si>
  <si>
    <t>MV 07.11.11</t>
  </si>
  <si>
    <t>BrentOil</t>
  </si>
  <si>
    <t>Index</t>
  </si>
  <si>
    <t>USD/EUR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</si>
  <si>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</si>
  <si>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</si>
  <si>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</si>
  <si>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</si>
  <si>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</si>
  <si>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</si>
  <si>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</si>
  <si>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</si>
  <si>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</si>
  <si>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</si>
  <si>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</si>
  <si>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</si>
  <si>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Compare date</t>
  </si>
  <si>
    <t>Report date</t>
  </si>
  <si>
    <t>PL</t>
  </si>
  <si>
    <t>Volume (MW)</t>
  </si>
  <si>
    <t>Hours</t>
  </si>
  <si>
    <t>Volume (MWh)</t>
  </si>
  <si>
    <t>TradeDate</t>
  </si>
  <si>
    <t>Avg Price</t>
  </si>
  <si>
    <t>Price Unit</t>
  </si>
  <si>
    <t>01.01.2011</t>
  </si>
  <si>
    <t>EUR</t>
  </si>
  <si>
    <t>MWh</t>
  </si>
  <si>
    <t>02.01.2011</t>
  </si>
  <si>
    <t>03.01.2011</t>
  </si>
  <si>
    <t>04.01.2011</t>
  </si>
  <si>
    <t>05.01.2011</t>
  </si>
  <si>
    <t>06.01.2011</t>
  </si>
  <si>
    <t>07.01.2011</t>
  </si>
  <si>
    <t>08.01.2011</t>
  </si>
  <si>
    <t>09.01.2011</t>
  </si>
  <si>
    <t>10.01.2011</t>
  </si>
  <si>
    <t>11.01.2011</t>
  </si>
  <si>
    <t>12.01.2011</t>
  </si>
  <si>
    <t>13.01.2011</t>
  </si>
  <si>
    <t>14.01.2011</t>
  </si>
  <si>
    <t>15.01.2011</t>
  </si>
  <si>
    <t>16.01.2011</t>
  </si>
  <si>
    <t>17.01.2011</t>
  </si>
  <si>
    <t>18.01.2011</t>
  </si>
  <si>
    <t>19.01.2011</t>
  </si>
  <si>
    <t>20.01.2011</t>
  </si>
  <si>
    <t>21.01.2011</t>
  </si>
  <si>
    <t>22.01.2011</t>
  </si>
  <si>
    <t>23.01.2011</t>
  </si>
  <si>
    <t>24.01.2011</t>
  </si>
  <si>
    <t>25.01.2011</t>
  </si>
  <si>
    <t>26.01.2011</t>
  </si>
  <si>
    <t>27.01.2011</t>
  </si>
  <si>
    <t>28.01.2011</t>
  </si>
  <si>
    <t>29.01.2011</t>
  </si>
  <si>
    <t>30.01.2011</t>
  </si>
  <si>
    <t>31.01.2011</t>
  </si>
  <si>
    <t>01.02.2011</t>
  </si>
  <si>
    <t>02.02.2011</t>
  </si>
  <si>
    <t>03.02.2011</t>
  </si>
  <si>
    <t>04.02.2011</t>
  </si>
  <si>
    <t>05.02.2011</t>
  </si>
  <si>
    <t>06.02.2011</t>
  </si>
  <si>
    <t>07.02.2011</t>
  </si>
  <si>
    <t>08.02.2011</t>
  </si>
  <si>
    <t>09.02.2011</t>
  </si>
  <si>
    <t>10.02.2011</t>
  </si>
  <si>
    <t>11.02.2011</t>
  </si>
  <si>
    <t>12.02.2011</t>
  </si>
  <si>
    <t>13.02.2011</t>
  </si>
  <si>
    <t>14.02.2011</t>
  </si>
  <si>
    <t>15.02.2011</t>
  </si>
  <si>
    <t>16.02.2011</t>
  </si>
  <si>
    <t>17.02.2011</t>
  </si>
  <si>
    <t>18.02.2011</t>
  </si>
  <si>
    <t>19.02.2011</t>
  </si>
  <si>
    <t>20.02.2011</t>
  </si>
  <si>
    <t>21.02.2011</t>
  </si>
  <si>
    <t>22.02.2011</t>
  </si>
  <si>
    <t>23.02.2011</t>
  </si>
  <si>
    <t>24.02.2011</t>
  </si>
  <si>
    <t>25.02.2011</t>
  </si>
  <si>
    <t>26.02.2011</t>
  </si>
  <si>
    <t>27.02.2011</t>
  </si>
  <si>
    <t>28.02.2011</t>
  </si>
  <si>
    <t>01.03.2011</t>
  </si>
  <si>
    <t>02.03.2011</t>
  </si>
  <si>
    <t>03.03.2011</t>
  </si>
  <si>
    <t>04.03.2011</t>
  </si>
  <si>
    <t>05.03.2011</t>
  </si>
  <si>
    <t>06.03.2011</t>
  </si>
  <si>
    <t>07.03.2011</t>
  </si>
  <si>
    <t>08.03.2011</t>
  </si>
  <si>
    <t>09.03.2011</t>
  </si>
  <si>
    <t>10.03.2011</t>
  </si>
  <si>
    <t>11.03.2011</t>
  </si>
  <si>
    <t>12.03.2011</t>
  </si>
  <si>
    <t>13.03.2011</t>
  </si>
  <si>
    <t>14.03.2011</t>
  </si>
  <si>
    <t>15.03.2011</t>
  </si>
  <si>
    <t>16.03.2011</t>
  </si>
  <si>
    <t>17.03.2011</t>
  </si>
  <si>
    <t>18.03.2011</t>
  </si>
  <si>
    <t>19.03.2011</t>
  </si>
  <si>
    <t>20.03.2011</t>
  </si>
  <si>
    <t>21.03.2011</t>
  </si>
  <si>
    <t>22.03.2011</t>
  </si>
  <si>
    <t>23.03.2011</t>
  </si>
  <si>
    <t>24.03.2011</t>
  </si>
  <si>
    <t>25.03.2011</t>
  </si>
  <si>
    <t>26.03.2011</t>
  </si>
  <si>
    <t>27.03.2011</t>
  </si>
  <si>
    <t>28.03.2011</t>
  </si>
  <si>
    <t>29.03.2011</t>
  </si>
  <si>
    <t>30.03.2011</t>
  </si>
  <si>
    <t>31.03.2011</t>
  </si>
  <si>
    <t>01.04.2011</t>
  </si>
  <si>
    <t>02.04.2011</t>
  </si>
  <si>
    <t>03.04.2011</t>
  </si>
  <si>
    <t>04.04.2011</t>
  </si>
  <si>
    <t>05.04.2011</t>
  </si>
  <si>
    <t>06.04.2011</t>
  </si>
  <si>
    <t>07.04.2011</t>
  </si>
  <si>
    <t>08.04.2011</t>
  </si>
  <si>
    <t>09.04.2011</t>
  </si>
  <si>
    <t>10.04.2011</t>
  </si>
  <si>
    <t>11.04.2011</t>
  </si>
  <si>
    <t>12.04.2011</t>
  </si>
  <si>
    <t>13.04.2011</t>
  </si>
  <si>
    <t>14.04.2011</t>
  </si>
  <si>
    <t>15.04.2011</t>
  </si>
  <si>
    <t>16.04.2011</t>
  </si>
  <si>
    <t>17.04.2011</t>
  </si>
  <si>
    <t>18.04.2011</t>
  </si>
  <si>
    <t>19.04.2011</t>
  </si>
  <si>
    <t>20.04.2011</t>
  </si>
  <si>
    <t>21.04.2011</t>
  </si>
  <si>
    <t>22.04.2011</t>
  </si>
  <si>
    <t>23.04.2011</t>
  </si>
  <si>
    <t>24.04.2011</t>
  </si>
  <si>
    <t>25.04.2011</t>
  </si>
  <si>
    <t>26.04.2011</t>
  </si>
  <si>
    <t>27.04.2011</t>
  </si>
  <si>
    <t>28.04.2011</t>
  </si>
  <si>
    <t>29.04.2011</t>
  </si>
  <si>
    <t>30.04.2011</t>
  </si>
  <si>
    <t>01.05.2011</t>
  </si>
  <si>
    <t>02.05.2011</t>
  </si>
  <si>
    <t>03.05.2011</t>
  </si>
  <si>
    <t>04.05.2011</t>
  </si>
  <si>
    <t>05.05.2011</t>
  </si>
  <si>
    <t>06.05.2011</t>
  </si>
  <si>
    <t>07.05.2011</t>
  </si>
  <si>
    <t>08.05.2011</t>
  </si>
  <si>
    <t>09.05.2011</t>
  </si>
  <si>
    <t>10.05.2011</t>
  </si>
  <si>
    <t>11.05.2011</t>
  </si>
  <si>
    <t>12.05.2011</t>
  </si>
  <si>
    <t>13.05.2011</t>
  </si>
  <si>
    <t>14.05.2011</t>
  </si>
  <si>
    <t>15.05.2011</t>
  </si>
  <si>
    <t>16.05.2011</t>
  </si>
  <si>
    <t>17.05.2011</t>
  </si>
  <si>
    <t>18.05.2011</t>
  </si>
  <si>
    <t>19.05.2011</t>
  </si>
  <si>
    <t>20.05.2011</t>
  </si>
  <si>
    <t>21.05.2011</t>
  </si>
  <si>
    <t>22.05.2011</t>
  </si>
  <si>
    <t>23.05.2011</t>
  </si>
  <si>
    <t>24.05.2011</t>
  </si>
  <si>
    <t>25.05.2011</t>
  </si>
  <si>
    <t>26.05.2011</t>
  </si>
  <si>
    <t>27.05.2011</t>
  </si>
  <si>
    <t>28.05.2011</t>
  </si>
  <si>
    <t>29.05.2011</t>
  </si>
  <si>
    <t>30.05.2011</t>
  </si>
  <si>
    <t>31.05.2011</t>
  </si>
  <si>
    <t>01.06.2011</t>
  </si>
  <si>
    <t>02.06.2011</t>
  </si>
  <si>
    <t>03.06.2011</t>
  </si>
  <si>
    <t>04.06.2011</t>
  </si>
  <si>
    <t>05.06.2011</t>
  </si>
  <si>
    <t>06.06.2011</t>
  </si>
  <si>
    <t>07.06.2011</t>
  </si>
  <si>
    <t>08.06.2011</t>
  </si>
  <si>
    <t>09.06.2011</t>
  </si>
  <si>
    <t>10.06.2011</t>
  </si>
  <si>
    <t>11.06.2011</t>
  </si>
  <si>
    <t>12.06.2011</t>
  </si>
  <si>
    <t>13.06.2011</t>
  </si>
  <si>
    <t>14.06.2011</t>
  </si>
  <si>
    <t>15.06.2011</t>
  </si>
  <si>
    <t>16.06.2011</t>
  </si>
  <si>
    <t>17.06.2011</t>
  </si>
  <si>
    <t>18.06.2011</t>
  </si>
  <si>
    <t>19.06.2011</t>
  </si>
  <si>
    <t>20.06.2011</t>
  </si>
  <si>
    <t>21.06.2011</t>
  </si>
  <si>
    <t>22.06.2011</t>
  </si>
  <si>
    <t>23.06.2011</t>
  </si>
  <si>
    <t>24.06.2011</t>
  </si>
  <si>
    <t>25.06.2011</t>
  </si>
  <si>
    <t>26.06.2011</t>
  </si>
  <si>
    <t>27.06.2011</t>
  </si>
  <si>
    <t>28.06.2011</t>
  </si>
  <si>
    <t>29.06.2011</t>
  </si>
  <si>
    <t>30.06.2011</t>
  </si>
  <si>
    <t>01.07.2011</t>
  </si>
  <si>
    <t>02.07.2011</t>
  </si>
  <si>
    <t>03.07.2011</t>
  </si>
  <si>
    <t>04.07.2011</t>
  </si>
  <si>
    <t>05.07.2011</t>
  </si>
  <si>
    <t>06.07.2011</t>
  </si>
  <si>
    <t>07.07.2011</t>
  </si>
  <si>
    <t>08.07.2011</t>
  </si>
  <si>
    <t>09.07.2011</t>
  </si>
  <si>
    <t>10.07.2011</t>
  </si>
  <si>
    <t>11.07.2011</t>
  </si>
  <si>
    <t>12.07.2011</t>
  </si>
  <si>
    <t>13.07.2011</t>
  </si>
  <si>
    <t>14.07.2011</t>
  </si>
  <si>
    <t>15.07.2011</t>
  </si>
  <si>
    <t>16.07.2011</t>
  </si>
  <si>
    <t>17.07.2011</t>
  </si>
  <si>
    <t>18.07.2011</t>
  </si>
  <si>
    <t>19.07.2011</t>
  </si>
  <si>
    <t>20.07.2011</t>
  </si>
  <si>
    <t>21.07.2011</t>
  </si>
  <si>
    <t>22.07.2011</t>
  </si>
  <si>
    <t>23.07.2011</t>
  </si>
  <si>
    <t>24.07.2011</t>
  </si>
  <si>
    <t>25.07.2011</t>
  </si>
  <si>
    <t>26.07.2011</t>
  </si>
  <si>
    <t>27.07.2011</t>
  </si>
  <si>
    <t>28.07.2011</t>
  </si>
  <si>
    <t>29.07.2011</t>
  </si>
  <si>
    <t>30.07.2011</t>
  </si>
  <si>
    <t>31.07.2011</t>
  </si>
  <si>
    <t>01.08.2011</t>
  </si>
  <si>
    <t>02.08.2011</t>
  </si>
  <si>
    <t>03.08.2011</t>
  </si>
  <si>
    <t>04.08.2011</t>
  </si>
  <si>
    <t>05.08.2011</t>
  </si>
  <si>
    <t>06.08.2011</t>
  </si>
  <si>
    <t>07.08.2011</t>
  </si>
  <si>
    <t>08.08.2011</t>
  </si>
  <si>
    <t>09.08.2011</t>
  </si>
  <si>
    <t>10.08.2011</t>
  </si>
  <si>
    <t>11.08.2011</t>
  </si>
  <si>
    <t>12.08.2011</t>
  </si>
  <si>
    <t>13.08.2011</t>
  </si>
  <si>
    <t>14.08.2011</t>
  </si>
  <si>
    <t>15.08.2011</t>
  </si>
  <si>
    <t>16.08.2011</t>
  </si>
  <si>
    <t>17.08.2011</t>
  </si>
  <si>
    <t>18.08.2011</t>
  </si>
  <si>
    <t>19.08.2011</t>
  </si>
  <si>
    <t>20.08.2011</t>
  </si>
  <si>
    <t>21.08.2011</t>
  </si>
  <si>
    <t>22.08.2011</t>
  </si>
  <si>
    <t>23.08.2011</t>
  </si>
  <si>
    <t>24.08.2011</t>
  </si>
  <si>
    <t>25.08.2011</t>
  </si>
  <si>
    <t>26.08.2011</t>
  </si>
  <si>
    <t>27.08.2011</t>
  </si>
  <si>
    <t>28.08.2011</t>
  </si>
  <si>
    <t>29.08.2011</t>
  </si>
  <si>
    <t>30.08.2011</t>
  </si>
  <si>
    <t>31.08.2011</t>
  </si>
  <si>
    <t>01.09.2011</t>
  </si>
  <si>
    <t>02.09.2011</t>
  </si>
  <si>
    <t>03.09.2011</t>
  </si>
  <si>
    <t>04.09.2011</t>
  </si>
  <si>
    <t>05.09.2011</t>
  </si>
  <si>
    <t>06.09.2011</t>
  </si>
  <si>
    <t>07.09.2011</t>
  </si>
  <si>
    <t>08.09.2011</t>
  </si>
  <si>
    <t>09.09.2011</t>
  </si>
  <si>
    <t>10.09.2011</t>
  </si>
  <si>
    <t>11.09.2011</t>
  </si>
  <si>
    <t>12.09.2011</t>
  </si>
  <si>
    <t>13.09.2011</t>
  </si>
  <si>
    <t>14.09.2011</t>
  </si>
  <si>
    <t>15.09.2011</t>
  </si>
  <si>
    <t>16.09.2011</t>
  </si>
  <si>
    <t>17.09.2011</t>
  </si>
  <si>
    <t>18.09.2011</t>
  </si>
  <si>
    <t>19.09.2011</t>
  </si>
  <si>
    <t>20.09.2011</t>
  </si>
  <si>
    <t>21.09.2011</t>
  </si>
  <si>
    <t>22.09.2011</t>
  </si>
  <si>
    <t>23.09.2011</t>
  </si>
  <si>
    <t>24.09.2011</t>
  </si>
  <si>
    <t>25.09.2011</t>
  </si>
  <si>
    <t>26.09.2011</t>
  </si>
  <si>
    <t>27.09.2011</t>
  </si>
  <si>
    <t>28.09.2011</t>
  </si>
  <si>
    <t>29.09.2011</t>
  </si>
  <si>
    <t>30.09.2011</t>
  </si>
  <si>
    <t>01.10.2011</t>
  </si>
  <si>
    <t>02.10.2011</t>
  </si>
  <si>
    <t>03.10.2011</t>
  </si>
  <si>
    <t>04.10.2011</t>
  </si>
  <si>
    <t>05.10.2011</t>
  </si>
  <si>
    <t>06.10.2011</t>
  </si>
  <si>
    <t>07.10.2011</t>
  </si>
  <si>
    <t>08.10.2011</t>
  </si>
  <si>
    <t>09.10.2011</t>
  </si>
  <si>
    <t>10.10.2011</t>
  </si>
  <si>
    <t>11.10.2011</t>
  </si>
  <si>
    <t>12.10.2011</t>
  </si>
  <si>
    <t>13.10.2011</t>
  </si>
  <si>
    <t>14.10.2011</t>
  </si>
  <si>
    <t>15.10.2011</t>
  </si>
  <si>
    <t>16.10.2011</t>
  </si>
  <si>
    <t>17.10.2011</t>
  </si>
  <si>
    <t>18.10.2011</t>
  </si>
  <si>
    <t>19.10.2011</t>
  </si>
  <si>
    <t>20.10.2011</t>
  </si>
  <si>
    <t>21.10.2011</t>
  </si>
  <si>
    <t>22.10.2011</t>
  </si>
  <si>
    <t>23.10.2011</t>
  </si>
  <si>
    <t>24.10.2011</t>
  </si>
  <si>
    <t>25.10.2011</t>
  </si>
  <si>
    <t>26.10.2011</t>
  </si>
  <si>
    <t>27.10.2011</t>
  </si>
  <si>
    <t>28.10.2011</t>
  </si>
  <si>
    <t>29.10.2011</t>
  </si>
  <si>
    <t>30.10.2011</t>
  </si>
  <si>
    <t>31.10.2011</t>
  </si>
  <si>
    <t>01.11.2011</t>
  </si>
  <si>
    <t>02.11.2011</t>
  </si>
  <si>
    <t>03.11.2011</t>
  </si>
  <si>
    <t>04.11.2011</t>
  </si>
  <si>
    <t>05.11.2011</t>
  </si>
  <si>
    <t>06.11.2011</t>
  </si>
  <si>
    <t>07.11.2011</t>
  </si>
  <si>
    <t>Currency</t>
  </si>
  <si>
    <t>Volum MW</t>
  </si>
  <si>
    <t>Volum MWh</t>
  </si>
  <si>
    <t>Kurvepriser NPS</t>
  </si>
  <si>
    <t>08-30 nov.11</t>
  </si>
  <si>
    <t>Market value (NPS)</t>
  </si>
  <si>
    <t>Book value (Index)</t>
  </si>
  <si>
    <t>Historiske spotpriser NPS</t>
  </si>
  <si>
    <t>Monthly MV</t>
  </si>
  <si>
    <t>Profit loss (vs cf mon)</t>
  </si>
  <si>
    <t>Remaining volume in november (MWh)</t>
  </si>
  <si>
    <t>02-30 nov.2011</t>
  </si>
  <si>
    <t xml:space="preserve">Her ser vi kun på compare date og report date, ingen explanation triksing og miksing! </t>
  </si>
  <si>
    <t>Before price curve changes</t>
  </si>
  <si>
    <t>Det er kun november og desember som er interessant,  alle andre måneder har samme tall som compare date i forrige tab</t>
  </si>
  <si>
    <t>PL Compare date, fra forrige tab</t>
  </si>
  <si>
    <t>02-30 nov.11</t>
  </si>
  <si>
    <t>November 08.-30.</t>
  </si>
  <si>
    <t>November 01.-07. (historic, uses spot prices)</t>
  </si>
  <si>
    <t>des 11</t>
  </si>
  <si>
    <t>SUM</t>
  </si>
  <si>
    <t>Fra PL expl:</t>
  </si>
  <si>
    <t>Diff:</t>
  </si>
  <si>
    <t>EEXweight</t>
  </si>
  <si>
    <t>brentweight</t>
  </si>
  <si>
    <t>currencyweight</t>
  </si>
  <si>
    <t>PL-Explanation-MultipleCurves-Currency-Forward-0001</t>
  </si>
  <si>
    <t>Quantity</t>
  </si>
  <si>
    <t>Buy</t>
  </si>
  <si>
    <t>DKKUSD</t>
  </si>
  <si>
    <t>CurrencyForward</t>
  </si>
  <si>
    <t>Delivery date 01.06.2012</t>
  </si>
  <si>
    <t>Book Value DKK</t>
  </si>
  <si>
    <t>Book value EUR</t>
  </si>
  <si>
    <t>UDSEUR 01.06.12</t>
  </si>
  <si>
    <t>DKKEUR 01.06.12</t>
  </si>
  <si>
    <t>Market value EUR</t>
  </si>
  <si>
    <t xml:space="preserve">PL EUR </t>
  </si>
  <si>
    <t>USD-&gt;RD</t>
  </si>
  <si>
    <t>DKK-&gt;RD</t>
  </si>
  <si>
    <t>EURDKK 01.06.12</t>
  </si>
  <si>
    <t>GBPEUR</t>
  </si>
  <si>
    <t>Future</t>
  </si>
  <si>
    <t>Delivery date 14.11.2011</t>
  </si>
  <si>
    <t>PL-Explanation-MultipleCurves-Currency-Future-0001</t>
  </si>
  <si>
    <t>Price</t>
  </si>
  <si>
    <t>Price (GBP)</t>
  </si>
  <si>
    <t>Book value GBP</t>
  </si>
  <si>
    <t>Date</t>
  </si>
  <si>
    <t>Instrument</t>
  </si>
  <si>
    <t>EURGBP 14-Nov-11</t>
  </si>
  <si>
    <t>Volume value (GBP)</t>
  </si>
  <si>
    <t>Volume value (EUR)</t>
  </si>
  <si>
    <t>Market</t>
  </si>
  <si>
    <t>Book</t>
  </si>
  <si>
    <t>Book GBP</t>
  </si>
  <si>
    <t>Book EUR</t>
  </si>
  <si>
    <t>Realized</t>
  </si>
  <si>
    <t>Unrealized</t>
  </si>
  <si>
    <t>GBPEUR 14.11 fra kurve 01.11</t>
  </si>
  <si>
    <t>GBPEUR 01.11.10 spot</t>
  </si>
  <si>
    <t>GBPEUR 07.11.11 spot</t>
  </si>
  <si>
    <t>PL-Explanation-MultipleCurves-El-FSD-Indexed-0001</t>
  </si>
  <si>
    <t>Cfmon</t>
  </si>
  <si>
    <t>diff</t>
  </si>
  <si>
    <t>NPX Change</t>
  </si>
  <si>
    <t>Brent Change</t>
  </si>
  <si>
    <t>EEX Change/After Curve Change</t>
  </si>
  <si>
    <t>Currency Change / Report Date</t>
  </si>
  <si>
    <t>Input Curves</t>
  </si>
  <si>
    <t>NPX</t>
  </si>
  <si>
    <t>Calc Curves</t>
  </si>
  <si>
    <t>Volume</t>
  </si>
  <si>
    <t>P&amp;L</t>
  </si>
  <si>
    <t>Jan-Oct</t>
  </si>
  <si>
    <t>Del P&amp;L</t>
  </si>
  <si>
    <t>Undel P&amp;L</t>
  </si>
  <si>
    <t>Net P&amp;L</t>
  </si>
  <si>
    <t>Ser på flytting av kurver FØR flytting av FX</t>
  </si>
  <si>
    <t>Currency forward</t>
  </si>
  <si>
    <t>PL-Explanation-MultipleCurves-Currency-AvgRateForward-0001</t>
  </si>
  <si>
    <t>Nov-11</t>
  </si>
  <si>
    <t>Quantity (USD)</t>
  </si>
  <si>
    <t>Price (DKK/USD)</t>
  </si>
  <si>
    <t>Currency source ECB</t>
  </si>
  <si>
    <t>USDEUR</t>
  </si>
  <si>
    <t>Quantity (EUR)</t>
  </si>
  <si>
    <t>Price (USD/EUR)</t>
  </si>
  <si>
    <t>Book Value USD</t>
  </si>
  <si>
    <t>Book Value NOK</t>
  </si>
  <si>
    <t>BaseCurrency</t>
  </si>
  <si>
    <t>CrossCurrency</t>
  </si>
  <si>
    <t>USD</t>
  </si>
  <si>
    <t>FromDate</t>
  </si>
  <si>
    <t>LastDate</t>
  </si>
  <si>
    <t>Resolution</t>
  </si>
  <si>
    <t>Day</t>
  </si>
  <si>
    <t>Curve 01.11.2011</t>
  </si>
  <si>
    <t>Market Value USD</t>
  </si>
  <si>
    <t>Spot / Curve 01.11.2011</t>
  </si>
  <si>
    <t>Spot / Curve 07.11.2011</t>
  </si>
  <si>
    <t xml:space="preserve">Spot prices </t>
  </si>
  <si>
    <t>{</t>
  </si>
  <si>
    <t>AVG</t>
  </si>
  <si>
    <t>Market Value NOK</t>
  </si>
  <si>
    <t>PL NOK</t>
  </si>
  <si>
    <t>from curve 01.11.2011</t>
  </si>
  <si>
    <t>from curve 07.11.2011</t>
  </si>
  <si>
    <t>USDNOK 01.12.2011</t>
  </si>
  <si>
    <t>EURNOK before fx</t>
  </si>
  <si>
    <t>NOKUSD after fx</t>
  </si>
  <si>
    <t>USD -&gt; RD</t>
  </si>
  <si>
    <t>USD -&gt; RD ; Spot rates from db</t>
  </si>
  <si>
    <t>USDEUR 01.06.12</t>
  </si>
  <si>
    <t>EURNOK</t>
  </si>
  <si>
    <t>Change USD</t>
  </si>
  <si>
    <t>USDNOK 1/11</t>
  </si>
  <si>
    <t>EURNOK 1/11</t>
  </si>
  <si>
    <t>7/11 - 30/11</t>
  </si>
  <si>
    <t>1/11 - 6/11</t>
  </si>
  <si>
    <t>USDNOK 7/11</t>
  </si>
  <si>
    <t>P&amp;L 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</si>
</sst>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 * #,##0.00_ ;_ * \-#,##0.00_ ;_ * &quot;-&quot;??_ ;_ @_ "/>
    <numFmt numFmtId="165" formatCode="#,##0.000"/>
    <numFmt numFmtId="166" formatCode="#,##0.0000"/>
    <numFmt numFmtId="167" formatCode="0.0000000"/>
    <numFmt numFmtId="168" formatCode="0.000000000"/>
    <numFmt numFmtId="169" formatCode="#,##0.000000000000000"/>
    <numFmt numFmtId="170" formatCode="_ * #,##0_ ;_ * \-#,##0_ ;_ * &quot;-&quot;??_ ;_ @_ "/>
    <numFmt numFmtId="171" formatCode="_ * #,##0.0000_ ;_ * \-#,##0.0000_ ;_ * &quot;-&quot;??_ ;_ @_ "/>
    <numFmt numFmtId="172" formatCode="0.00000000"/>
    <numFmt numFmtId="173" formatCode="0.0000000000"/>
    <numFmt numFmtId="177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i/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2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8" applyNumberFormat="0" applyFill="0" applyAlignment="0" applyProtection="0"/>
    <xf numFmtId="0" fontId="11" fillId="0" borderId="9" applyNumberFormat="0" applyFill="0" applyAlignment="0" applyProtection="0"/>
    <xf numFmtId="0" fontId="11" fillId="0" borderId="0" applyNumberFormat="0" applyFill="0" applyBorder="0" applyAlignment="0" applyProtection="0"/>
    <xf numFmtId="0" fontId="12" fillId="15" borderId="0" applyNumberFormat="0" applyBorder="0" applyAlignment="0" applyProtection="0"/>
    <xf numFmtId="0" fontId="13" fillId="16" borderId="10" applyNumberFormat="0" applyAlignment="0" applyProtection="0"/>
    <xf numFmtId="0" fontId="14" fillId="17" borderId="11" applyNumberFormat="0" applyAlignment="0" applyProtection="0"/>
    <xf numFmtId="0" fontId="15" fillId="17" borderId="10" applyNumberFormat="0" applyAlignment="0" applyProtection="0"/>
    <xf numFmtId="0" fontId="16" fillId="0" borderId="12" applyNumberFormat="0" applyFill="0" applyAlignment="0" applyProtection="0"/>
    <xf numFmtId="0" fontId="17" fillId="18" borderId="13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" fillId="0" borderId="14" applyNumberFormat="0" applyFill="0" applyAlignment="0" applyProtection="0"/>
    <xf numFmtId="0" fontId="20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0" fillId="37" borderId="0" applyNumberFormat="0" applyBorder="0" applyAlignment="0" applyProtection="0"/>
    <xf numFmtId="0" fontId="21" fillId="3" borderId="0" applyNumberFormat="0" applyBorder="0" applyAlignment="0" applyProtection="0"/>
    <xf numFmtId="177" fontId="1" fillId="0" borderId="0" applyFont="0" applyFill="0" applyBorder="0" applyAlignment="0" applyProtection="0"/>
  </cellStyleXfs>
  <cellXfs count="251">
    <xf numFmtId="0" fontId="0" fillId="0" borderId="0" xfId="0"/>
    <xf numFmtId="165" fontId="5" fillId="0" borderId="0" xfId="0" applyNumberFormat="1" applyFont="1"/>
    <xf numFmtId="14" fontId="5" fillId="0" borderId="0" xfId="0" applyNumberFormat="1" applyFont="1"/>
    <xf numFmtId="165" fontId="0" fillId="0" borderId="0" xfId="0" applyNumberFormat="1"/>
    <xf numFmtId="14" fontId="0" fillId="0" borderId="0" xfId="0" applyNumberFormat="1"/>
    <xf numFmtId="0" fontId="5" fillId="0" borderId="0" xfId="0" applyFont="1"/>
    <xf numFmtId="0" fontId="3" fillId="2" borderId="0" xfId="3"/>
    <xf numFmtId="0" fontId="4" fillId="3" borderId="0" xfId="4"/>
    <xf numFmtId="0" fontId="6" fillId="3" borderId="0" xfId="4" applyFont="1" applyBorder="1"/>
    <xf numFmtId="0" fontId="7" fillId="3" borderId="0" xfId="4" applyFont="1"/>
    <xf numFmtId="14" fontId="7" fillId="3" borderId="0" xfId="4" applyNumberFormat="1" applyFont="1"/>
    <xf numFmtId="0" fontId="5" fillId="0" borderId="0" xfId="0" applyFont="1" applyAlignment="1">
      <alignment horizontal="center" vertical="center" wrapText="1"/>
    </xf>
    <xf numFmtId="17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3" borderId="0" xfId="4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1" fillId="5" borderId="0" xfId="6"/>
    <xf numFmtId="0" fontId="1" fillId="7" borderId="0" xfId="8"/>
    <xf numFmtId="0" fontId="0" fillId="0" borderId="0" xfId="0" applyAlignment="1">
      <alignment horizontal="left"/>
    </xf>
    <xf numFmtId="0" fontId="1" fillId="6" borderId="0" xfId="7"/>
    <xf numFmtId="0" fontId="1" fillId="9" borderId="0" xfId="10"/>
    <xf numFmtId="0" fontId="1" fillId="5" borderId="5" xfId="6" applyBorder="1"/>
    <xf numFmtId="0" fontId="1" fillId="5" borderId="6" xfId="6" applyBorder="1"/>
    <xf numFmtId="0" fontId="1" fillId="5" borderId="7" xfId="6" applyBorder="1"/>
    <xf numFmtId="0" fontId="1" fillId="8" borderId="6" xfId="9" applyBorder="1"/>
    <xf numFmtId="0" fontId="1" fillId="8" borderId="7" xfId="9" applyBorder="1"/>
    <xf numFmtId="0" fontId="1" fillId="8" borderId="5" xfId="9" applyBorder="1"/>
    <xf numFmtId="166" fontId="5" fillId="0" borderId="0" xfId="0" applyNumberFormat="1" applyFont="1"/>
    <xf numFmtId="166" fontId="1" fillId="5" borderId="3" xfId="6" applyNumberFormat="1" applyBorder="1"/>
    <xf numFmtId="166" fontId="1" fillId="8" borderId="3" xfId="9" applyNumberFormat="1" applyBorder="1"/>
    <xf numFmtId="166" fontId="0" fillId="0" borderId="0" xfId="0" applyNumberFormat="1" applyAlignment="1">
      <alignment vertical="center" wrapText="1"/>
    </xf>
    <xf numFmtId="0" fontId="0" fillId="0" borderId="0" xfId="0"/>
    <xf numFmtId="0" fontId="1" fillId="5" borderId="0" xfId="6" quotePrefix="1"/>
    <xf numFmtId="166" fontId="1" fillId="5" borderId="0" xfId="6" applyNumberFormat="1" applyAlignment="1">
      <alignment vertical="center" wrapText="1"/>
    </xf>
    <xf numFmtId="0" fontId="1" fillId="6" borderId="0" xfId="7" quotePrefix="1"/>
    <xf numFmtId="166" fontId="1" fillId="6" borderId="0" xfId="7" applyNumberFormat="1" applyAlignment="1">
      <alignment vertical="center" wrapText="1"/>
    </xf>
    <xf numFmtId="0" fontId="2" fillId="0" borderId="1" xfId="2"/>
    <xf numFmtId="166" fontId="3" fillId="2" borderId="0" xfId="3" applyNumberFormat="1"/>
    <xf numFmtId="0" fontId="0" fillId="0" borderId="0" xfId="0" applyFont="1" applyAlignment="1">
      <alignment wrapText="1"/>
    </xf>
    <xf numFmtId="0" fontId="1" fillId="4" borderId="2" xfId="5"/>
    <xf numFmtId="0" fontId="1" fillId="4" borderId="2" xfId="5" applyAlignment="1">
      <alignment vertical="center" wrapText="1"/>
    </xf>
    <xf numFmtId="14" fontId="8" fillId="4" borderId="2" xfId="5" applyNumberFormat="1" applyFont="1"/>
    <xf numFmtId="17" fontId="8" fillId="4" borderId="2" xfId="5" applyNumberFormat="1" applyFont="1" applyAlignment="1">
      <alignment horizontal="center" vertical="center" wrapText="1"/>
    </xf>
    <xf numFmtId="0" fontId="8" fillId="4" borderId="2" xfId="5" applyFont="1"/>
    <xf numFmtId="166" fontId="8" fillId="0" borderId="0" xfId="0" applyNumberFormat="1" applyFont="1" applyAlignment="1">
      <alignment vertical="center" wrapText="1"/>
    </xf>
    <xf numFmtId="166" fontId="8" fillId="0" borderId="0" xfId="0" applyNumberFormat="1" applyFont="1"/>
    <xf numFmtId="166" fontId="1" fillId="6" borderId="0" xfId="7" applyNumberFormat="1"/>
    <xf numFmtId="166" fontId="1" fillId="7" borderId="0" xfId="8" applyNumberFormat="1"/>
    <xf numFmtId="0" fontId="5" fillId="6" borderId="0" xfId="7" applyFont="1"/>
    <xf numFmtId="0" fontId="5" fillId="7" borderId="0" xfId="8" applyFont="1"/>
    <xf numFmtId="0" fontId="8" fillId="6" borderId="0" xfId="7" applyFont="1" applyAlignment="1">
      <alignment horizontal="left"/>
    </xf>
    <xf numFmtId="0" fontId="8" fillId="6" borderId="0" xfId="7" applyFont="1"/>
    <xf numFmtId="0" fontId="8" fillId="7" borderId="0" xfId="8" applyFont="1"/>
    <xf numFmtId="0" fontId="8" fillId="0" borderId="0" xfId="0" applyFont="1"/>
    <xf numFmtId="0" fontId="0" fillId="5" borderId="4" xfId="6" applyFont="1" applyBorder="1"/>
    <xf numFmtId="0" fontId="0" fillId="8" borderId="7" xfId="9" applyFont="1" applyBorder="1"/>
    <xf numFmtId="0" fontId="0" fillId="0" borderId="0" xfId="0" quotePrefix="1" applyFont="1" applyAlignment="1">
      <alignment wrapText="1"/>
    </xf>
    <xf numFmtId="166" fontId="0" fillId="0" borderId="0" xfId="0" applyNumberFormat="1" applyFont="1"/>
    <xf numFmtId="49" fontId="8" fillId="4" borderId="2" xfId="5" applyNumberFormat="1" applyFont="1" applyAlignment="1">
      <alignment horizontal="center" vertical="center" wrapText="1"/>
    </xf>
    <xf numFmtId="49" fontId="8" fillId="4" borderId="2" xfId="5" applyNumberFormat="1" applyFont="1" applyAlignment="1">
      <alignment horizontal="center"/>
    </xf>
    <xf numFmtId="0" fontId="5" fillId="0" borderId="0" xfId="0" applyNumberFormat="1" applyFont="1"/>
    <xf numFmtId="0" fontId="0" fillId="0" borderId="0" xfId="0" applyNumberFormat="1"/>
    <xf numFmtId="2" fontId="0" fillId="0" borderId="0" xfId="0" applyNumberFormat="1"/>
    <xf numFmtId="0" fontId="5" fillId="0" borderId="0" xfId="0" applyNumberFormat="1" applyFont="1" applyAlignment="1">
      <alignment wrapText="1"/>
    </xf>
    <xf numFmtId="0" fontId="0" fillId="0" borderId="0" xfId="0"/>
    <xf numFmtId="0" fontId="0" fillId="0" borderId="0" xfId="0" quotePrefix="1"/>
    <xf numFmtId="0" fontId="5" fillId="0" borderId="0" xfId="0" quotePrefix="1" applyFont="1" applyAlignment="1">
      <alignment wrapText="1"/>
    </xf>
    <xf numFmtId="0" fontId="5" fillId="0" borderId="0" xfId="0" quotePrefix="1" applyFont="1" applyAlignment="1">
      <alignment wrapText="1"/>
    </xf>
    <xf numFmtId="0" fontId="0" fillId="0" borderId="0" xfId="0"/>
    <xf numFmtId="0" fontId="5" fillId="0" borderId="0" xfId="0" quotePrefix="1" applyFont="1" applyAlignment="1">
      <alignment wrapText="1"/>
    </xf>
    <xf numFmtId="0" fontId="1" fillId="6" borderId="0" xfId="7" applyNumberFormat="1" applyAlignment="1">
      <alignment wrapText="1"/>
    </xf>
    <xf numFmtId="167" fontId="1" fillId="6" borderId="0" xfId="7" applyNumberFormat="1"/>
    <xf numFmtId="0" fontId="1" fillId="6" borderId="0" xfId="7" applyNumberFormat="1"/>
    <xf numFmtId="14" fontId="0" fillId="0" borderId="0" xfId="0" quotePrefix="1" applyNumberFormat="1"/>
    <xf numFmtId="14" fontId="1" fillId="6" borderId="0" xfId="7" quotePrefix="1" applyNumberFormat="1"/>
    <xf numFmtId="0" fontId="0" fillId="6" borderId="0" xfId="7" quotePrefix="1" applyFont="1"/>
    <xf numFmtId="14" fontId="1" fillId="9" borderId="0" xfId="10" quotePrefix="1" applyNumberFormat="1"/>
    <xf numFmtId="0" fontId="1" fillId="9" borderId="0" xfId="10" quotePrefix="1"/>
    <xf numFmtId="0" fontId="1" fillId="9" borderId="0" xfId="10" applyNumberFormat="1" applyAlignment="1">
      <alignment wrapText="1"/>
    </xf>
    <xf numFmtId="167" fontId="1" fillId="9" borderId="0" xfId="10" applyNumberFormat="1"/>
    <xf numFmtId="0" fontId="1" fillId="9" borderId="0" xfId="10" applyNumberFormat="1"/>
    <xf numFmtId="0" fontId="3" fillId="2" borderId="0" xfId="3" applyNumberFormat="1"/>
    <xf numFmtId="168" fontId="0" fillId="0" borderId="0" xfId="0" applyNumberFormat="1"/>
    <xf numFmtId="169" fontId="0" fillId="0" borderId="0" xfId="0" applyNumberFormat="1" applyFont="1"/>
    <xf numFmtId="0" fontId="5" fillId="10" borderId="0" xfId="0" applyFont="1" applyFill="1"/>
    <xf numFmtId="0" fontId="0" fillId="10" borderId="0" xfId="0" applyFill="1"/>
    <xf numFmtId="0" fontId="5" fillId="11" borderId="0" xfId="0" applyFont="1" applyFill="1"/>
    <xf numFmtId="0" fontId="0" fillId="11" borderId="0" xfId="0" applyFill="1"/>
    <xf numFmtId="0" fontId="5" fillId="12" borderId="0" xfId="0" applyFont="1" applyFill="1"/>
    <xf numFmtId="0" fontId="0" fillId="12" borderId="0" xfId="0" applyFill="1"/>
    <xf numFmtId="0" fontId="5" fillId="13" borderId="0" xfId="0" applyFont="1" applyFill="1"/>
    <xf numFmtId="0" fontId="0" fillId="13" borderId="0" xfId="0" applyFill="1"/>
    <xf numFmtId="0" fontId="5" fillId="14" borderId="0" xfId="0" applyFont="1" applyFill="1"/>
    <xf numFmtId="0" fontId="0" fillId="14" borderId="0" xfId="0" applyFill="1"/>
    <xf numFmtId="0" fontId="0" fillId="10" borderId="3" xfId="0" applyFill="1" applyBorder="1"/>
    <xf numFmtId="0" fontId="1" fillId="10" borderId="3" xfId="6" applyFill="1" applyBorder="1"/>
    <xf numFmtId="0" fontId="0" fillId="10" borderId="3" xfId="6" applyFont="1" applyFill="1" applyBorder="1"/>
    <xf numFmtId="0" fontId="0" fillId="11" borderId="3" xfId="0" applyFill="1" applyBorder="1"/>
    <xf numFmtId="0" fontId="1" fillId="11" borderId="3" xfId="6" applyFill="1" applyBorder="1"/>
    <xf numFmtId="0" fontId="0" fillId="11" borderId="3" xfId="6" applyFont="1" applyFill="1" applyBorder="1"/>
    <xf numFmtId="0" fontId="0" fillId="12" borderId="3" xfId="0" applyFill="1" applyBorder="1"/>
    <xf numFmtId="0" fontId="1" fillId="12" borderId="3" xfId="6" applyFill="1" applyBorder="1"/>
    <xf numFmtId="0" fontId="0" fillId="12" borderId="3" xfId="6" applyFont="1" applyFill="1" applyBorder="1"/>
    <xf numFmtId="0" fontId="0" fillId="13" borderId="3" xfId="0" applyFill="1" applyBorder="1"/>
    <xf numFmtId="0" fontId="1" fillId="13" borderId="3" xfId="6" applyFill="1" applyBorder="1"/>
    <xf numFmtId="0" fontId="0" fillId="13" borderId="3" xfId="6" applyFont="1" applyFill="1" applyBorder="1"/>
    <xf numFmtId="0" fontId="0" fillId="14" borderId="3" xfId="0" applyFill="1" applyBorder="1"/>
    <xf numFmtId="0" fontId="1" fillId="14" borderId="3" xfId="6" applyFill="1" applyBorder="1"/>
    <xf numFmtId="0" fontId="0" fillId="14" borderId="3" xfId="6" applyFont="1" applyFill="1" applyBorder="1"/>
    <xf numFmtId="166" fontId="1" fillId="10" borderId="3" xfId="6" applyNumberFormat="1" applyFill="1" applyBorder="1"/>
    <xf numFmtId="166" fontId="1" fillId="11" borderId="3" xfId="6" applyNumberFormat="1" applyFill="1" applyBorder="1"/>
    <xf numFmtId="166" fontId="1" fillId="12" borderId="3" xfId="6" applyNumberFormat="1" applyFill="1" applyBorder="1"/>
    <xf numFmtId="166" fontId="1" fillId="13" borderId="3" xfId="6" applyNumberFormat="1" applyFill="1" applyBorder="1"/>
    <xf numFmtId="166" fontId="1" fillId="14" borderId="3" xfId="6" applyNumberFormat="1" applyFill="1" applyBorder="1"/>
    <xf numFmtId="0" fontId="1" fillId="10" borderId="3" xfId="5" applyFill="1" applyBorder="1" applyAlignment="1">
      <alignment vertical="center" wrapText="1"/>
    </xf>
    <xf numFmtId="0" fontId="0" fillId="10" borderId="3" xfId="0" applyFill="1" applyBorder="1" applyAlignment="1">
      <alignment vertical="center" wrapText="1"/>
    </xf>
    <xf numFmtId="0" fontId="1" fillId="11" borderId="3" xfId="5" applyFill="1" applyBorder="1" applyAlignment="1">
      <alignment vertical="center" wrapText="1"/>
    </xf>
    <xf numFmtId="0" fontId="0" fillId="11" borderId="3" xfId="0" applyFill="1" applyBorder="1" applyAlignment="1">
      <alignment vertical="center" wrapText="1"/>
    </xf>
    <xf numFmtId="0" fontId="1" fillId="12" borderId="3" xfId="5" applyFill="1" applyBorder="1" applyAlignment="1">
      <alignment vertical="center" wrapText="1"/>
    </xf>
    <xf numFmtId="0" fontId="0" fillId="12" borderId="3" xfId="0" applyFill="1" applyBorder="1" applyAlignment="1">
      <alignment vertical="center" wrapText="1"/>
    </xf>
    <xf numFmtId="0" fontId="1" fillId="13" borderId="3" xfId="5" applyFill="1" applyBorder="1" applyAlignment="1">
      <alignment vertical="center" wrapText="1"/>
    </xf>
    <xf numFmtId="0" fontId="0" fillId="13" borderId="3" xfId="0" applyFill="1" applyBorder="1" applyAlignment="1">
      <alignment vertical="center" wrapText="1"/>
    </xf>
    <xf numFmtId="0" fontId="1" fillId="14" borderId="3" xfId="5" applyFill="1" applyBorder="1" applyAlignment="1">
      <alignment vertical="center" wrapText="1"/>
    </xf>
    <xf numFmtId="0" fontId="0" fillId="14" borderId="3" xfId="0" applyFill="1" applyBorder="1" applyAlignment="1">
      <alignment vertical="center" wrapText="1"/>
    </xf>
    <xf numFmtId="0" fontId="0" fillId="10" borderId="3" xfId="9" applyFont="1" applyFill="1" applyBorder="1"/>
    <xf numFmtId="0" fontId="0" fillId="11" borderId="3" xfId="9" applyFont="1" applyFill="1" applyBorder="1"/>
    <xf numFmtId="0" fontId="0" fillId="12" borderId="3" xfId="9" applyFont="1" applyFill="1" applyBorder="1"/>
    <xf numFmtId="0" fontId="0" fillId="13" borderId="3" xfId="9" applyFont="1" applyFill="1" applyBorder="1"/>
    <xf numFmtId="0" fontId="0" fillId="14" borderId="3" xfId="9" applyFont="1" applyFill="1" applyBorder="1"/>
    <xf numFmtId="166" fontId="1" fillId="10" borderId="3" xfId="9" applyNumberFormat="1" applyFill="1" applyBorder="1"/>
    <xf numFmtId="166" fontId="1" fillId="11" borderId="3" xfId="9" applyNumberFormat="1" applyFill="1" applyBorder="1"/>
    <xf numFmtId="166" fontId="1" fillId="12" borderId="3" xfId="9" applyNumberFormat="1" applyFill="1" applyBorder="1"/>
    <xf numFmtId="166" fontId="1" fillId="13" borderId="3" xfId="9" applyNumberFormat="1" applyFill="1" applyBorder="1"/>
    <xf numFmtId="166" fontId="1" fillId="14" borderId="3" xfId="9" applyNumberFormat="1" applyFill="1" applyBorder="1"/>
    <xf numFmtId="4" fontId="0" fillId="10" borderId="0" xfId="0" applyNumberFormat="1" applyFill="1"/>
    <xf numFmtId="4" fontId="0" fillId="11" borderId="0" xfId="0" applyNumberFormat="1" applyFill="1"/>
    <xf numFmtId="4" fontId="0" fillId="12" borderId="0" xfId="0" applyNumberFormat="1" applyFill="1"/>
    <xf numFmtId="4" fontId="0" fillId="13" borderId="0" xfId="0" applyNumberFormat="1" applyFill="1"/>
    <xf numFmtId="4" fontId="0" fillId="14" borderId="0" xfId="0" applyNumberFormat="1" applyFill="1"/>
    <xf numFmtId="170" fontId="0" fillId="10" borderId="0" xfId="1" applyNumberFormat="1" applyFont="1" applyFill="1"/>
    <xf numFmtId="170" fontId="0" fillId="10" borderId="0" xfId="0" applyNumberFormat="1" applyFill="1"/>
    <xf numFmtId="43" fontId="0" fillId="10" borderId="0" xfId="0" applyNumberFormat="1" applyFill="1"/>
    <xf numFmtId="170" fontId="0" fillId="11" borderId="0" xfId="1" applyNumberFormat="1" applyFont="1" applyFill="1"/>
    <xf numFmtId="170" fontId="0" fillId="11" borderId="0" xfId="0" applyNumberFormat="1" applyFill="1"/>
    <xf numFmtId="43" fontId="0" fillId="11" borderId="0" xfId="0" applyNumberFormat="1" applyFill="1"/>
    <xf numFmtId="170" fontId="0" fillId="12" borderId="0" xfId="1" applyNumberFormat="1" applyFont="1" applyFill="1"/>
    <xf numFmtId="170" fontId="0" fillId="12" borderId="0" xfId="0" applyNumberFormat="1" applyFill="1"/>
    <xf numFmtId="43" fontId="0" fillId="12" borderId="0" xfId="0" applyNumberFormat="1" applyFill="1"/>
    <xf numFmtId="170" fontId="0" fillId="13" borderId="0" xfId="1" applyNumberFormat="1" applyFont="1" applyFill="1"/>
    <xf numFmtId="170" fontId="0" fillId="13" borderId="0" xfId="0" applyNumberFormat="1" applyFill="1"/>
    <xf numFmtId="43" fontId="0" fillId="13" borderId="0" xfId="0" applyNumberFormat="1" applyFill="1"/>
    <xf numFmtId="170" fontId="0" fillId="14" borderId="0" xfId="1" applyNumberFormat="1" applyFont="1" applyFill="1"/>
    <xf numFmtId="170" fontId="0" fillId="14" borderId="0" xfId="0" applyNumberFormat="1" applyFill="1"/>
    <xf numFmtId="43" fontId="0" fillId="14" borderId="0" xfId="0" applyNumberFormat="1" applyFill="1"/>
    <xf numFmtId="43" fontId="5" fillId="10" borderId="0" xfId="0" applyNumberFormat="1" applyFont="1" applyFill="1"/>
    <xf numFmtId="43" fontId="5" fillId="11" borderId="0" xfId="0" applyNumberFormat="1" applyFont="1" applyFill="1"/>
    <xf numFmtId="43" fontId="5" fillId="12" borderId="0" xfId="0" applyNumberFormat="1" applyFont="1" applyFill="1"/>
    <xf numFmtId="43" fontId="5" fillId="13" borderId="0" xfId="0" applyNumberFormat="1" applyFont="1" applyFill="1"/>
    <xf numFmtId="43" fontId="5" fillId="14" borderId="0" xfId="0" applyNumberFormat="1" applyFont="1" applyFill="1"/>
    <xf numFmtId="0" fontId="8" fillId="10" borderId="0" xfId="0" applyFont="1" applyFill="1" applyAlignment="1">
      <alignment horizontal="right"/>
    </xf>
    <xf numFmtId="164" fontId="0" fillId="10" borderId="0" xfId="1" applyFont="1" applyFill="1"/>
    <xf numFmtId="0" fontId="8" fillId="11" borderId="0" xfId="0" applyFont="1" applyFill="1" applyAlignment="1">
      <alignment horizontal="right"/>
    </xf>
    <xf numFmtId="164" fontId="8" fillId="11" borderId="0" xfId="1" applyFont="1" applyFill="1"/>
    <xf numFmtId="0" fontId="8" fillId="12" borderId="0" xfId="0" applyFont="1" applyFill="1" applyAlignment="1">
      <alignment horizontal="right"/>
    </xf>
    <xf numFmtId="164" fontId="8" fillId="12" borderId="0" xfId="1" applyFont="1" applyFill="1"/>
    <xf numFmtId="0" fontId="8" fillId="13" borderId="0" xfId="0" applyFont="1" applyFill="1" applyAlignment="1">
      <alignment horizontal="right"/>
    </xf>
    <xf numFmtId="164" fontId="8" fillId="13" borderId="0" xfId="1" applyFont="1" applyFill="1"/>
    <xf numFmtId="0" fontId="8" fillId="14" borderId="0" xfId="0" applyFont="1" applyFill="1" applyAlignment="1">
      <alignment horizontal="right"/>
    </xf>
    <xf numFmtId="164" fontId="8" fillId="14" borderId="0" xfId="1" applyFont="1" applyFill="1"/>
    <xf numFmtId="0" fontId="0" fillId="10" borderId="0" xfId="0" quotePrefix="1" applyFill="1"/>
    <xf numFmtId="0" fontId="0" fillId="11" borderId="0" xfId="0" quotePrefix="1" applyFill="1"/>
    <xf numFmtId="0" fontId="0" fillId="12" borderId="0" xfId="0" quotePrefix="1" applyFill="1"/>
    <xf numFmtId="0" fontId="0" fillId="13" borderId="0" xfId="0" quotePrefix="1" applyFill="1"/>
    <xf numFmtId="0" fontId="0" fillId="14" borderId="0" xfId="0" quotePrefix="1" applyFill="1"/>
    <xf numFmtId="49" fontId="0" fillId="0" borderId="0" xfId="0" applyNumberFormat="1"/>
    <xf numFmtId="0" fontId="4" fillId="4" borderId="2" xfId="5" applyFont="1"/>
    <xf numFmtId="0" fontId="0" fillId="0" borderId="0" xfId="0"/>
    <xf numFmtId="0" fontId="0" fillId="0" borderId="0" xfId="0"/>
    <xf numFmtId="0" fontId="0" fillId="0" borderId="0" xfId="0"/>
    <xf numFmtId="171" fontId="0" fillId="0" borderId="0" xfId="1" applyNumberFormat="1" applyFont="1"/>
    <xf numFmtId="0" fontId="0" fillId="0" borderId="0" xfId="0"/>
    <xf numFmtId="171" fontId="3" fillId="2" borderId="0" xfId="3" applyNumberFormat="1"/>
    <xf numFmtId="2" fontId="0" fillId="0" borderId="0" xfId="1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2" fontId="0" fillId="0" borderId="0" xfId="1" applyNumberFormat="1" applyFont="1"/>
    <xf numFmtId="173" fontId="0" fillId="0" borderId="0" xfId="1" applyNumberFormat="1" applyFont="1"/>
    <xf numFmtId="165" fontId="2" fillId="0" borderId="1" xfId="2" applyNumberFormat="1"/>
    <xf numFmtId="0" fontId="0" fillId="0" borderId="0" xfId="0"/>
    <xf numFmtId="0" fontId="0" fillId="10" borderId="7" xfId="6" applyFont="1" applyFill="1" applyBorder="1" applyAlignment="1">
      <alignment horizontal="left"/>
    </xf>
    <xf numFmtId="0" fontId="0" fillId="13" borderId="7" xfId="6" applyFont="1" applyFill="1" applyBorder="1" applyAlignment="1">
      <alignment horizontal="left"/>
    </xf>
    <xf numFmtId="0" fontId="0" fillId="10" borderId="0" xfId="6" applyFont="1" applyFill="1" applyBorder="1" applyAlignment="1">
      <alignment horizontal="left"/>
    </xf>
    <xf numFmtId="0" fontId="0" fillId="13" borderId="0" xfId="6" applyFont="1" applyFill="1" applyBorder="1" applyAlignment="1">
      <alignment horizontal="left"/>
    </xf>
    <xf numFmtId="0" fontId="0" fillId="10" borderId="0" xfId="6" applyFont="1" applyFill="1" applyBorder="1" applyAlignment="1">
      <alignment horizontal="left"/>
    </xf>
    <xf numFmtId="0" fontId="0" fillId="11" borderId="0" xfId="6" applyFont="1" applyFill="1" applyBorder="1" applyAlignment="1">
      <alignment horizontal="left"/>
    </xf>
    <xf numFmtId="0" fontId="0" fillId="12" borderId="0" xfId="6" applyFont="1" applyFill="1" applyBorder="1" applyAlignment="1">
      <alignment horizontal="left"/>
    </xf>
    <xf numFmtId="0" fontId="0" fillId="13" borderId="0" xfId="6" applyFont="1" applyFill="1" applyBorder="1" applyAlignment="1">
      <alignment horizontal="left"/>
    </xf>
    <xf numFmtId="0" fontId="0" fillId="14" borderId="0" xfId="6" applyFont="1" applyFill="1" applyBorder="1" applyAlignment="1">
      <alignment horizontal="left"/>
    </xf>
    <xf numFmtId="0" fontId="0" fillId="10" borderId="4" xfId="6" applyFont="1" applyFill="1" applyBorder="1" applyAlignment="1">
      <alignment horizontal="left"/>
    </xf>
    <xf numFmtId="0" fontId="0" fillId="10" borderId="7" xfId="6" applyFont="1" applyFill="1" applyBorder="1" applyAlignment="1">
      <alignment horizontal="left"/>
    </xf>
    <xf numFmtId="0" fontId="0" fillId="11" borderId="4" xfId="6" applyFont="1" applyFill="1" applyBorder="1" applyAlignment="1">
      <alignment horizontal="left"/>
    </xf>
    <xf numFmtId="0" fontId="0" fillId="11" borderId="7" xfId="6" applyFont="1" applyFill="1" applyBorder="1" applyAlignment="1">
      <alignment horizontal="left"/>
    </xf>
    <xf numFmtId="0" fontId="0" fillId="12" borderId="4" xfId="6" applyFont="1" applyFill="1" applyBorder="1" applyAlignment="1">
      <alignment horizontal="left"/>
    </xf>
    <xf numFmtId="0" fontId="0" fillId="12" borderId="7" xfId="6" applyFont="1" applyFill="1" applyBorder="1" applyAlignment="1">
      <alignment horizontal="left"/>
    </xf>
    <xf numFmtId="0" fontId="0" fillId="13" borderId="4" xfId="6" applyFont="1" applyFill="1" applyBorder="1" applyAlignment="1">
      <alignment horizontal="left"/>
    </xf>
    <xf numFmtId="0" fontId="0" fillId="13" borderId="7" xfId="6" applyFont="1" applyFill="1" applyBorder="1" applyAlignment="1">
      <alignment horizontal="left"/>
    </xf>
    <xf numFmtId="0" fontId="0" fillId="14" borderId="4" xfId="6" applyFont="1" applyFill="1" applyBorder="1" applyAlignment="1">
      <alignment horizontal="left"/>
    </xf>
    <xf numFmtId="0" fontId="0" fillId="14" borderId="7" xfId="6" applyFont="1" applyFill="1" applyBorder="1" applyAlignment="1">
      <alignment horizontal="left"/>
    </xf>
    <xf numFmtId="43" fontId="0" fillId="0" borderId="0" xfId="0" applyNumberFormat="1"/>
    <xf numFmtId="0" fontId="0" fillId="0" borderId="0" xfId="0"/>
    <xf numFmtId="0" fontId="0" fillId="0" borderId="0" xfId="0"/>
    <xf numFmtId="164" fontId="0" fillId="13" borderId="0" xfId="1" applyFont="1" applyFill="1"/>
    <xf numFmtId="0" fontId="5" fillId="38" borderId="0" xfId="0" applyFont="1" applyFill="1"/>
    <xf numFmtId="0" fontId="0" fillId="38" borderId="0" xfId="0" applyFill="1"/>
    <xf numFmtId="0" fontId="0" fillId="38" borderId="0" xfId="6" applyFont="1" applyFill="1" applyBorder="1" applyAlignment="1">
      <alignment horizontal="left"/>
    </xf>
    <xf numFmtId="0" fontId="0" fillId="38" borderId="0" xfId="6" applyFont="1" applyFill="1" applyBorder="1" applyAlignment="1">
      <alignment horizontal="left"/>
    </xf>
    <xf numFmtId="0" fontId="0" fillId="38" borderId="3" xfId="0" applyFill="1" applyBorder="1"/>
    <xf numFmtId="0" fontId="1" fillId="38" borderId="3" xfId="6" applyFill="1" applyBorder="1"/>
    <xf numFmtId="0" fontId="0" fillId="38" borderId="3" xfId="6" applyFont="1" applyFill="1" applyBorder="1"/>
    <xf numFmtId="166" fontId="1" fillId="38" borderId="3" xfId="6" applyNumberFormat="1" applyFill="1" applyBorder="1"/>
    <xf numFmtId="0" fontId="1" fillId="38" borderId="3" xfId="5" applyFill="1" applyBorder="1" applyAlignment="1">
      <alignment vertical="center" wrapText="1"/>
    </xf>
    <xf numFmtId="0" fontId="0" fillId="38" borderId="3" xfId="0" applyFill="1" applyBorder="1" applyAlignment="1">
      <alignment vertical="center" wrapText="1"/>
    </xf>
    <xf numFmtId="0" fontId="0" fillId="38" borderId="4" xfId="6" applyFont="1" applyFill="1" applyBorder="1" applyAlignment="1">
      <alignment horizontal="left"/>
    </xf>
    <xf numFmtId="0" fontId="0" fillId="38" borderId="7" xfId="6" applyFont="1" applyFill="1" applyBorder="1" applyAlignment="1">
      <alignment horizontal="left"/>
    </xf>
    <xf numFmtId="0" fontId="0" fillId="38" borderId="7" xfId="6" applyFont="1" applyFill="1" applyBorder="1" applyAlignment="1">
      <alignment horizontal="left"/>
    </xf>
    <xf numFmtId="0" fontId="0" fillId="38" borderId="3" xfId="9" applyFont="1" applyFill="1" applyBorder="1"/>
    <xf numFmtId="166" fontId="1" fillId="38" borderId="3" xfId="9" applyNumberFormat="1" applyFill="1" applyBorder="1"/>
    <xf numFmtId="4" fontId="0" fillId="38" borderId="0" xfId="0" applyNumberFormat="1" applyFill="1"/>
    <xf numFmtId="164" fontId="0" fillId="38" borderId="0" xfId="1" applyFont="1" applyFill="1"/>
    <xf numFmtId="170" fontId="0" fillId="38" borderId="0" xfId="1" applyNumberFormat="1" applyFont="1" applyFill="1"/>
    <xf numFmtId="170" fontId="0" fillId="38" borderId="0" xfId="0" applyNumberFormat="1" applyFill="1"/>
    <xf numFmtId="43" fontId="0" fillId="38" borderId="0" xfId="0" applyNumberFormat="1" applyFill="1"/>
    <xf numFmtId="43" fontId="5" fillId="38" borderId="0" xfId="0" applyNumberFormat="1" applyFont="1" applyFill="1"/>
    <xf numFmtId="0" fontId="8" fillId="38" borderId="0" xfId="0" applyFont="1" applyFill="1" applyAlignment="1">
      <alignment horizontal="right"/>
    </xf>
    <xf numFmtId="164" fontId="8" fillId="38" borderId="0" xfId="1" applyFont="1" applyFill="1"/>
    <xf numFmtId="0" fontId="0" fillId="38" borderId="0" xfId="0" quotePrefix="1" applyFill="1"/>
    <xf numFmtId="17" fontId="0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38" borderId="3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5">
    <cellStyle name="20% - Accent1" xfId="6" builtinId="30" customBuiltin="1"/>
    <cellStyle name="20% - Accent2" xfId="7" builtinId="34" customBuiltin="1"/>
    <cellStyle name="20% - Accent3" xfId="8" builtinId="38" customBuiltin="1"/>
    <cellStyle name="20% - Accent4" xfId="9" builtinId="42" customBuiltin="1"/>
    <cellStyle name="20% - Accent5" xfId="10" builtinId="46" customBuiltin="1"/>
    <cellStyle name="20% - Accent6" xfId="40" builtinId="50" customBuiltin="1"/>
    <cellStyle name="40% - Accent1" xfId="25" builtinId="31" customBuiltin="1"/>
    <cellStyle name="40% - Accent2" xfId="28" builtinId="35" customBuiltin="1"/>
    <cellStyle name="40% - Accent3" xfId="31" builtinId="39" customBuiltin="1"/>
    <cellStyle name="40% - Accent4" xfId="34" builtinId="43" customBuiltin="1"/>
    <cellStyle name="40% - Accent5" xfId="37" builtinId="47" customBuiltin="1"/>
    <cellStyle name="40% - Accent6" xfId="41" builtinId="51" customBuiltin="1"/>
    <cellStyle name="60% - Accent1" xfId="26" builtinId="32" customBuiltin="1"/>
    <cellStyle name="60% - Accent2" xfId="29" builtinId="36" customBuiltin="1"/>
    <cellStyle name="60% - Accent3" xfId="32" builtinId="40" customBuiltin="1"/>
    <cellStyle name="60% - Accent4" xfId="35" builtinId="44" customBuiltin="1"/>
    <cellStyle name="60% - Accent5" xfId="38" builtinId="48" customBuiltin="1"/>
    <cellStyle name="60% - Accent6" xfId="42" builtinId="52" customBuiltin="1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15" builtinId="27" customBuiltin="1"/>
    <cellStyle name="Calculation" xfId="18" builtinId="22" customBuiltin="1"/>
    <cellStyle name="Check Cell" xfId="20" builtinId="23" customBuiltin="1"/>
    <cellStyle name="Comma" xfId="1" builtinId="3"/>
    <cellStyle name="Comma 2" xfId="44"/>
    <cellStyle name="Explanatory Text" xfId="22" builtinId="53" customBuiltin="1"/>
    <cellStyle name="Good" xfId="3" builtinId="26" customBuiltin="1"/>
    <cellStyle name="Heading 1" xfId="2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Input" xfId="16" builtinId="20" customBuiltin="1"/>
    <cellStyle name="Linked Cell" xfId="19" builtinId="24" customBuiltin="1"/>
    <cellStyle name="Neutral" xfId="4" builtinId="28"/>
    <cellStyle name="Neutral 2" xfId="43"/>
    <cellStyle name="Normal" xfId="0" builtinId="0"/>
    <cellStyle name="Note" xfId="5" builtinId="10" customBuiltin="1"/>
    <cellStyle name="Output" xfId="17" builtinId="21" customBuiltin="1"/>
    <cellStyle name="Title" xfId="11" builtinId="15" customBuiltin="1"/>
    <cellStyle name="Total" xfId="23" builtinId="25" customBuiltin="1"/>
    <cellStyle name="Warning Text" xfId="2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D31" sqref="D31"/>
    </sheetView>
  </sheetViews>
  <sheetFormatPr defaultRowHeight="15" x14ac:dyDescent="0.25"/>
  <cols>
    <col min="1" max="1" width="51.85546875" bestFit="1" customWidth="1"/>
    <col min="2" max="2" width="14.5703125" bestFit="1" customWidth="1"/>
    <col min="3" max="3" width="15.7109375" bestFit="1" customWidth="1"/>
    <col min="4" max="4" width="16.85546875" bestFit="1" customWidth="1"/>
    <col min="5" max="5" width="11" bestFit="1" customWidth="1"/>
    <col min="6" max="6" width="20.140625" bestFit="1" customWidth="1"/>
    <col min="7" max="7" width="20.140625" customWidth="1"/>
    <col min="8" max="8" width="11.7109375" bestFit="1" customWidth="1"/>
    <col min="9" max="11" width="18.42578125" bestFit="1" customWidth="1"/>
    <col min="12" max="12" width="20.140625" bestFit="1" customWidth="1"/>
    <col min="13" max="13" width="20.5703125" bestFit="1" customWidth="1"/>
    <col min="14" max="14" width="11.7109375" bestFit="1" customWidth="1"/>
    <col min="15" max="15" width="12.28515625" bestFit="1" customWidth="1"/>
    <col min="16" max="16" width="11.7109375" bestFit="1" customWidth="1"/>
  </cols>
  <sheetData>
    <row r="1" spans="1:16" x14ac:dyDescent="0.25">
      <c r="B1" s="8" t="s">
        <v>21</v>
      </c>
      <c r="C1" s="10">
        <v>40848</v>
      </c>
      <c r="D1" s="10">
        <v>40854</v>
      </c>
    </row>
    <row r="2" spans="1:16" x14ac:dyDescent="0.25">
      <c r="B2" s="9" t="s">
        <v>14</v>
      </c>
      <c r="C2" s="7">
        <v>43.788048719999999</v>
      </c>
      <c r="D2" s="7">
        <v>46.789269130000001</v>
      </c>
    </row>
    <row r="3" spans="1:16" x14ac:dyDescent="0.25">
      <c r="B3" s="9" t="s">
        <v>16</v>
      </c>
      <c r="C3" s="7">
        <v>42.788048719999999</v>
      </c>
      <c r="D3" s="7">
        <v>45.839269129999998</v>
      </c>
    </row>
    <row r="4" spans="1:16" x14ac:dyDescent="0.25">
      <c r="B4" s="9" t="s">
        <v>15</v>
      </c>
      <c r="C4" s="7">
        <f>C3-C2</f>
        <v>-1</v>
      </c>
      <c r="D4" s="7">
        <f>D3-D2</f>
        <v>-0.95000000000000284</v>
      </c>
    </row>
    <row r="5" spans="1:16" x14ac:dyDescent="0.25">
      <c r="I5" s="5" t="s">
        <v>5</v>
      </c>
      <c r="J5" s="5" t="s">
        <v>18</v>
      </c>
      <c r="K5" s="5" t="s">
        <v>6</v>
      </c>
    </row>
    <row r="6" spans="1:16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34</v>
      </c>
      <c r="F6" s="1" t="s">
        <v>11</v>
      </c>
      <c r="G6" s="1" t="s">
        <v>10</v>
      </c>
      <c r="H6" s="1" t="s">
        <v>12</v>
      </c>
      <c r="I6" s="1" t="s">
        <v>17</v>
      </c>
      <c r="J6" s="1" t="s">
        <v>19</v>
      </c>
      <c r="K6" s="1" t="s">
        <v>19</v>
      </c>
      <c r="L6" s="1" t="s">
        <v>13</v>
      </c>
      <c r="M6" s="1" t="s">
        <v>20</v>
      </c>
      <c r="N6" s="1" t="s">
        <v>4</v>
      </c>
      <c r="O6" s="1"/>
      <c r="P6" s="1"/>
    </row>
    <row r="7" spans="1:16" x14ac:dyDescent="0.25">
      <c r="A7" s="3" t="s">
        <v>9</v>
      </c>
      <c r="B7">
        <v>-10</v>
      </c>
      <c r="C7">
        <f>8784*B7</f>
        <v>-87840</v>
      </c>
      <c r="D7">
        <v>-2</v>
      </c>
      <c r="E7">
        <f>D7*C7</f>
        <v>175680</v>
      </c>
      <c r="F7">
        <f>$C$3</f>
        <v>42.788048719999999</v>
      </c>
      <c r="G7">
        <f>F7*C7</f>
        <v>-3758502.1995648001</v>
      </c>
      <c r="H7" s="6">
        <f>G7-E7</f>
        <v>-3934182.1995648001</v>
      </c>
      <c r="I7">
        <f>C2+D4</f>
        <v>42.838048719999996</v>
      </c>
      <c r="J7">
        <f>I7*C7</f>
        <v>-3762894.1995647997</v>
      </c>
      <c r="K7" s="6">
        <f>J7-E7</f>
        <v>-3938574.1995647997</v>
      </c>
      <c r="L7">
        <f>$D$3</f>
        <v>45.839269129999998</v>
      </c>
      <c r="M7">
        <f>L7*C7</f>
        <v>-4026521.4003792</v>
      </c>
      <c r="N7" s="6">
        <f>M7-E7</f>
        <v>-4202201.4003791995</v>
      </c>
    </row>
    <row r="8" spans="1:16" x14ac:dyDescent="0.25">
      <c r="A8" s="3" t="s">
        <v>22</v>
      </c>
      <c r="K8" s="6">
        <f>K7-H7</f>
        <v>-4391.9999999995343</v>
      </c>
      <c r="N8" s="6">
        <f>N7-K7</f>
        <v>-263627.20081439987</v>
      </c>
    </row>
    <row r="9" spans="1:16" x14ac:dyDescent="0.25">
      <c r="A9" s="3" t="s">
        <v>23</v>
      </c>
    </row>
    <row r="10" spans="1:16" x14ac:dyDescent="0.25">
      <c r="A10" s="3"/>
    </row>
    <row r="11" spans="1:16" x14ac:dyDescent="0.25">
      <c r="A11" s="3"/>
      <c r="I11" s="5" t="s">
        <v>5</v>
      </c>
      <c r="J11" s="5" t="s">
        <v>18</v>
      </c>
      <c r="K11" s="5" t="s">
        <v>6</v>
      </c>
    </row>
    <row r="12" spans="1:16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34</v>
      </c>
      <c r="F12" s="1" t="s">
        <v>11</v>
      </c>
      <c r="G12" s="1" t="s">
        <v>10</v>
      </c>
      <c r="H12" s="1" t="s">
        <v>12</v>
      </c>
      <c r="I12" s="1" t="s">
        <v>25</v>
      </c>
      <c r="J12" s="1" t="s">
        <v>25</v>
      </c>
      <c r="K12" s="1" t="s">
        <v>25</v>
      </c>
      <c r="L12" s="1" t="s">
        <v>13</v>
      </c>
      <c r="M12" s="1" t="s">
        <v>20</v>
      </c>
      <c r="N12" s="1" t="s">
        <v>4</v>
      </c>
      <c r="O12" s="1"/>
      <c r="P12" s="1"/>
    </row>
    <row r="13" spans="1:16" x14ac:dyDescent="0.25">
      <c r="A13" s="3" t="s">
        <v>9</v>
      </c>
      <c r="B13">
        <v>-10</v>
      </c>
      <c r="C13">
        <f>8784*B13</f>
        <v>-87840</v>
      </c>
      <c r="D13">
        <v>-2</v>
      </c>
      <c r="E13">
        <f>D13*C13</f>
        <v>175680</v>
      </c>
      <c r="F13">
        <f>$C$3</f>
        <v>42.788048719999999</v>
      </c>
      <c r="G13">
        <f>F13*C13</f>
        <v>-3758502.1995648001</v>
      </c>
      <c r="H13" s="6">
        <f>G13-E13</f>
        <v>-3934182.1995648001</v>
      </c>
      <c r="I13">
        <f>D2+C4</f>
        <v>45.789269130000001</v>
      </c>
      <c r="J13">
        <f>I13*C13</f>
        <v>-4022129.4003792</v>
      </c>
      <c r="K13" s="6">
        <f>J13-E13</f>
        <v>-4197809.4003791995</v>
      </c>
      <c r="L13">
        <f>$D$3</f>
        <v>45.839269129999998</v>
      </c>
      <c r="M13">
        <f>L13*C13</f>
        <v>-4026521.4003792</v>
      </c>
      <c r="N13" s="6">
        <f>M13-E13</f>
        <v>-4202201.4003791995</v>
      </c>
    </row>
    <row r="14" spans="1:16" x14ac:dyDescent="0.25">
      <c r="A14" s="3" t="s">
        <v>22</v>
      </c>
      <c r="K14" s="6">
        <f>K13-H13</f>
        <v>-263627.2008143994</v>
      </c>
      <c r="N14" s="6">
        <f>N13-K13</f>
        <v>-4392</v>
      </c>
    </row>
    <row r="15" spans="1:16" x14ac:dyDescent="0.25">
      <c r="A15" s="3" t="s">
        <v>24</v>
      </c>
    </row>
    <row r="16" spans="1:16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24" sqref="B24"/>
    </sheetView>
  </sheetViews>
  <sheetFormatPr defaultRowHeight="15" x14ac:dyDescent="0.25"/>
  <cols>
    <col min="1" max="1" width="51.140625" bestFit="1" customWidth="1"/>
    <col min="2" max="2" width="10.140625" bestFit="1" customWidth="1"/>
    <col min="4" max="4" width="16.85546875" bestFit="1" customWidth="1"/>
    <col min="5" max="5" width="15.7109375" bestFit="1" customWidth="1"/>
    <col min="6" max="8" width="12" bestFit="1" customWidth="1"/>
  </cols>
  <sheetData>
    <row r="1" spans="1:8" ht="20.25" thickBot="1" x14ac:dyDescent="0.35">
      <c r="A1" s="37" t="s">
        <v>467</v>
      </c>
      <c r="B1" s="191"/>
      <c r="C1" s="191"/>
      <c r="D1" s="191"/>
      <c r="E1" s="191"/>
      <c r="F1" s="191"/>
      <c r="G1" s="191"/>
      <c r="H1" s="191"/>
    </row>
    <row r="2" spans="1:8" ht="15.75" thickTop="1" x14ac:dyDescent="0.25">
      <c r="A2" s="191"/>
      <c r="B2" s="191"/>
      <c r="C2" s="191"/>
      <c r="D2" s="191"/>
      <c r="E2" s="191"/>
      <c r="F2" s="4">
        <v>40848</v>
      </c>
      <c r="G2" s="4">
        <v>40854</v>
      </c>
      <c r="H2" s="191"/>
    </row>
    <row r="3" spans="1:8" x14ac:dyDescent="0.25">
      <c r="A3" s="5" t="s">
        <v>66</v>
      </c>
      <c r="B3" s="2">
        <v>40848</v>
      </c>
      <c r="C3" s="191"/>
      <c r="D3" s="191"/>
      <c r="E3" s="191" t="s">
        <v>501</v>
      </c>
      <c r="F3" s="191">
        <v>0.73115450324275899</v>
      </c>
      <c r="G3" s="191">
        <v>0.74561432426718499</v>
      </c>
      <c r="H3" s="191"/>
    </row>
    <row r="4" spans="1:8" x14ac:dyDescent="0.25">
      <c r="A4" s="5" t="s">
        <v>67</v>
      </c>
      <c r="B4" s="2">
        <v>40854</v>
      </c>
      <c r="C4" s="191"/>
      <c r="D4" s="191"/>
      <c r="E4" s="191" t="s">
        <v>423</v>
      </c>
      <c r="F4" s="191">
        <v>0.134384382215786</v>
      </c>
      <c r="G4" s="191">
        <f>1/G5</f>
        <v>0.13721928359201521</v>
      </c>
      <c r="H4" s="191"/>
    </row>
    <row r="5" spans="1:8" x14ac:dyDescent="0.25">
      <c r="A5" s="191"/>
      <c r="B5" s="191"/>
      <c r="C5" s="191"/>
      <c r="D5" s="191"/>
      <c r="E5" s="191" t="s">
        <v>428</v>
      </c>
      <c r="F5" s="191">
        <v>7.4413409022058898</v>
      </c>
      <c r="G5" s="191">
        <v>7.2876054576500504</v>
      </c>
      <c r="H5" s="191"/>
    </row>
    <row r="6" spans="1:8" x14ac:dyDescent="0.25">
      <c r="A6" s="191"/>
      <c r="B6" s="191"/>
      <c r="C6" s="191"/>
      <c r="D6" s="191"/>
      <c r="E6" s="191"/>
      <c r="F6" s="191"/>
      <c r="G6" s="191"/>
      <c r="H6" s="191"/>
    </row>
    <row r="7" spans="1:8" x14ac:dyDescent="0.25">
      <c r="A7" s="191"/>
      <c r="B7" s="191"/>
      <c r="C7" s="191"/>
      <c r="D7" s="191"/>
      <c r="E7" s="191"/>
      <c r="F7" s="191"/>
      <c r="G7" s="191"/>
      <c r="H7" s="191"/>
    </row>
    <row r="8" spans="1:8" x14ac:dyDescent="0.25">
      <c r="A8" s="191"/>
      <c r="B8" s="191"/>
      <c r="C8" s="191"/>
      <c r="D8" s="191"/>
      <c r="E8" s="191"/>
      <c r="F8" s="191"/>
      <c r="G8" s="191"/>
      <c r="H8" s="5"/>
    </row>
    <row r="9" spans="1:8" x14ac:dyDescent="0.25">
      <c r="A9" s="1" t="s">
        <v>0</v>
      </c>
      <c r="B9" s="191"/>
      <c r="C9" s="191"/>
      <c r="D9" s="1"/>
      <c r="E9" s="2">
        <v>40848</v>
      </c>
      <c r="F9" s="2">
        <v>40854</v>
      </c>
      <c r="G9" s="61" t="s">
        <v>426</v>
      </c>
      <c r="H9" s="61" t="s">
        <v>427</v>
      </c>
    </row>
    <row r="10" spans="1:8" x14ac:dyDescent="0.25">
      <c r="A10" s="3" t="s">
        <v>414</v>
      </c>
      <c r="B10" s="191"/>
      <c r="C10" s="191"/>
      <c r="D10" s="1" t="s">
        <v>470</v>
      </c>
      <c r="E10" s="191">
        <v>1000000</v>
      </c>
      <c r="F10" s="191">
        <v>1000000</v>
      </c>
      <c r="G10" s="191">
        <v>1000000</v>
      </c>
      <c r="H10" s="191">
        <v>1000000</v>
      </c>
    </row>
    <row r="11" spans="1:8" x14ac:dyDescent="0.25">
      <c r="A11" s="3" t="s">
        <v>416</v>
      </c>
      <c r="B11" s="191"/>
      <c r="C11" s="191"/>
      <c r="D11" s="1" t="s">
        <v>471</v>
      </c>
      <c r="E11" s="191">
        <v>6.1455000000000002</v>
      </c>
      <c r="F11" s="191">
        <v>6.1455000000000002</v>
      </c>
      <c r="G11" s="191">
        <v>6.1455000000000002</v>
      </c>
      <c r="H11" s="191">
        <v>6.1455000000000002</v>
      </c>
    </row>
    <row r="12" spans="1:8" x14ac:dyDescent="0.25">
      <c r="A12" s="3" t="s">
        <v>417</v>
      </c>
      <c r="B12" s="191"/>
      <c r="C12" s="191"/>
      <c r="D12" s="1" t="s">
        <v>420</v>
      </c>
      <c r="E12" s="191">
        <f>E11*E10</f>
        <v>6145500</v>
      </c>
      <c r="F12" s="191">
        <f>F11*F10</f>
        <v>6145500</v>
      </c>
      <c r="G12" s="191">
        <f>G11*G10</f>
        <v>6145500</v>
      </c>
      <c r="H12" s="191">
        <f>H11*H10</f>
        <v>6145500</v>
      </c>
    </row>
    <row r="13" spans="1:8" x14ac:dyDescent="0.25">
      <c r="A13" s="3" t="s">
        <v>418</v>
      </c>
      <c r="B13" s="191"/>
      <c r="C13" s="191"/>
      <c r="D13" s="1" t="s">
        <v>421</v>
      </c>
      <c r="E13" s="191">
        <f>E12*F4</f>
        <v>825859.22090711282</v>
      </c>
      <c r="F13" s="191">
        <f>F12*G4</f>
        <v>843281.10731472948</v>
      </c>
      <c r="G13" s="191">
        <f>G12*F4</f>
        <v>825859.22090711282</v>
      </c>
      <c r="H13" s="191">
        <f>H12*G4</f>
        <v>843281.10731472948</v>
      </c>
    </row>
    <row r="14" spans="1:8" x14ac:dyDescent="0.25">
      <c r="A14" s="3" t="s">
        <v>419</v>
      </c>
      <c r="B14" s="191"/>
      <c r="C14" s="191"/>
      <c r="D14" s="1" t="s">
        <v>424</v>
      </c>
      <c r="E14" s="191">
        <f>E10*F3</f>
        <v>731154.50324275903</v>
      </c>
      <c r="F14" s="191">
        <f>F10*G3</f>
        <v>745614.32426718494</v>
      </c>
      <c r="G14" s="191">
        <f>G10*G3</f>
        <v>745614.32426718494</v>
      </c>
      <c r="H14" s="191">
        <f>H10*G3</f>
        <v>745614.32426718494</v>
      </c>
    </row>
    <row r="15" spans="1:8" x14ac:dyDescent="0.25">
      <c r="A15" s="191"/>
      <c r="B15" s="191"/>
      <c r="C15" s="191"/>
      <c r="D15" s="1" t="s">
        <v>425</v>
      </c>
      <c r="E15" s="63">
        <f>E14-E13</f>
        <v>-94704.717664353782</v>
      </c>
      <c r="F15" s="63">
        <f>F14-F13</f>
        <v>-97666.783047544537</v>
      </c>
      <c r="G15" s="63">
        <f>G14-G13</f>
        <v>-80244.896639927872</v>
      </c>
      <c r="H15" s="63">
        <f>H14-H13</f>
        <v>-97666.783047544537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B1" workbookViewId="0">
      <selection activeCell="A5" sqref="A5:XFD10"/>
    </sheetView>
  </sheetViews>
  <sheetFormatPr defaultRowHeight="15" x14ac:dyDescent="0.25"/>
  <cols>
    <col min="1" max="1" width="55.85546875" bestFit="1" customWidth="1"/>
    <col min="2" max="2" width="14.5703125" bestFit="1" customWidth="1"/>
    <col min="3" max="3" width="15.7109375" bestFit="1" customWidth="1"/>
    <col min="4" max="4" width="16.85546875" bestFit="1" customWidth="1"/>
    <col min="5" max="5" width="11" bestFit="1" customWidth="1"/>
    <col min="6" max="6" width="20.140625" bestFit="1" customWidth="1"/>
    <col min="7" max="7" width="20.140625" customWidth="1"/>
    <col min="8" max="8" width="11.7109375" bestFit="1" customWidth="1"/>
    <col min="9" max="11" width="18.42578125" bestFit="1" customWidth="1"/>
    <col min="12" max="12" width="20.140625" bestFit="1" customWidth="1"/>
    <col min="13" max="13" width="20.5703125" bestFit="1" customWidth="1"/>
    <col min="14" max="14" width="11.7109375" bestFit="1" customWidth="1"/>
    <col min="15" max="15" width="12.28515625" bestFit="1" customWidth="1"/>
    <col min="16" max="16" width="11.7109375" bestFit="1" customWidth="1"/>
  </cols>
  <sheetData>
    <row r="1" spans="1:16" x14ac:dyDescent="0.25">
      <c r="B1" s="8" t="s">
        <v>21</v>
      </c>
      <c r="C1" s="10">
        <v>40848</v>
      </c>
      <c r="D1" s="10">
        <v>40854</v>
      </c>
    </row>
    <row r="2" spans="1:16" x14ac:dyDescent="0.25">
      <c r="B2" s="9" t="s">
        <v>26</v>
      </c>
      <c r="C2" s="7">
        <v>54.486314890000003</v>
      </c>
      <c r="D2" s="7">
        <v>55.885671680000002</v>
      </c>
    </row>
    <row r="3" spans="1:16" x14ac:dyDescent="0.25">
      <c r="B3" s="9" t="s">
        <v>27</v>
      </c>
      <c r="C3" s="7">
        <v>45.591999999999999</v>
      </c>
      <c r="D3" s="7">
        <v>55.80470674</v>
      </c>
    </row>
    <row r="4" spans="1:16" x14ac:dyDescent="0.25">
      <c r="B4" s="9" t="s">
        <v>28</v>
      </c>
      <c r="C4" s="7">
        <f>C2-C3</f>
        <v>8.894314890000004</v>
      </c>
      <c r="D4" s="7">
        <f>D2-D3</f>
        <v>8.0964940000001206E-2</v>
      </c>
    </row>
    <row r="5" spans="1:16" x14ac:dyDescent="0.25">
      <c r="I5" s="5" t="s">
        <v>5</v>
      </c>
      <c r="J5" s="5" t="s">
        <v>18</v>
      </c>
      <c r="K5" s="5" t="s">
        <v>6</v>
      </c>
    </row>
    <row r="6" spans="1:16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34</v>
      </c>
      <c r="F6" s="1" t="s">
        <v>11</v>
      </c>
      <c r="G6" s="1" t="s">
        <v>10</v>
      </c>
      <c r="H6" s="1" t="s">
        <v>12</v>
      </c>
      <c r="I6" s="1" t="s">
        <v>29</v>
      </c>
      <c r="J6" s="1" t="s">
        <v>29</v>
      </c>
      <c r="K6" s="1" t="s">
        <v>29</v>
      </c>
      <c r="L6" s="1" t="s">
        <v>13</v>
      </c>
      <c r="M6" s="1" t="s">
        <v>20</v>
      </c>
      <c r="N6" s="1" t="s">
        <v>4</v>
      </c>
      <c r="O6" s="1"/>
      <c r="P6" s="1"/>
    </row>
    <row r="7" spans="1:16" x14ac:dyDescent="0.25">
      <c r="A7" s="3" t="s">
        <v>8</v>
      </c>
      <c r="B7">
        <v>-10</v>
      </c>
      <c r="C7">
        <f>8784*B7</f>
        <v>-87840</v>
      </c>
      <c r="D7">
        <v>-2</v>
      </c>
      <c r="E7">
        <f>D7*C7</f>
        <v>175680</v>
      </c>
      <c r="F7">
        <f>C4</f>
        <v>8.894314890000004</v>
      </c>
      <c r="G7">
        <f>F7*C7</f>
        <v>-781276.61993760034</v>
      </c>
      <c r="H7" s="6">
        <f>G7-E7</f>
        <v>-956956.61993760034</v>
      </c>
      <c r="I7">
        <f>D2-C3</f>
        <v>10.293671680000003</v>
      </c>
      <c r="J7">
        <f>I7*C7</f>
        <v>-904196.12037120026</v>
      </c>
      <c r="K7" s="6">
        <f>J7-E7</f>
        <v>-1079876.1203712001</v>
      </c>
      <c r="L7">
        <f>D4</f>
        <v>8.0964940000001206E-2</v>
      </c>
      <c r="M7">
        <f>L7*C7</f>
        <v>-7111.960329600106</v>
      </c>
      <c r="N7" s="6">
        <f>M7-E7</f>
        <v>-182791.96032960012</v>
      </c>
    </row>
    <row r="8" spans="1:16" x14ac:dyDescent="0.25">
      <c r="A8" s="3" t="s">
        <v>32</v>
      </c>
      <c r="K8" s="6">
        <f>K7-H7</f>
        <v>-122919.50043359981</v>
      </c>
      <c r="N8" s="6">
        <f>N7-K7</f>
        <v>897084.1600416</v>
      </c>
    </row>
    <row r="9" spans="1:16" x14ac:dyDescent="0.25">
      <c r="A9" s="3" t="s">
        <v>30</v>
      </c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B13" s="8" t="s">
        <v>21</v>
      </c>
      <c r="C13" s="10">
        <v>40848</v>
      </c>
      <c r="D13" s="10">
        <v>40854</v>
      </c>
    </row>
    <row r="14" spans="1:16" x14ac:dyDescent="0.25">
      <c r="B14" s="9" t="s">
        <v>26</v>
      </c>
      <c r="C14" s="7">
        <v>67.010038309999999</v>
      </c>
      <c r="D14" s="7">
        <v>68.513601530000003</v>
      </c>
    </row>
    <row r="15" spans="1:16" x14ac:dyDescent="0.25">
      <c r="B15" s="9" t="s">
        <v>27</v>
      </c>
      <c r="C15" s="7">
        <v>45.591999999999999</v>
      </c>
      <c r="D15" s="7">
        <v>67.117000000000004</v>
      </c>
    </row>
    <row r="16" spans="1:16" x14ac:dyDescent="0.25">
      <c r="B16" s="9" t="s">
        <v>28</v>
      </c>
      <c r="C16" s="7">
        <f>C14-C15</f>
        <v>21.41803831</v>
      </c>
      <c r="D16" s="7">
        <f>D14-D15</f>
        <v>1.3966015299999981</v>
      </c>
    </row>
    <row r="17" spans="1:16" x14ac:dyDescent="0.25">
      <c r="I17" s="5" t="s">
        <v>5</v>
      </c>
      <c r="J17" s="5" t="s">
        <v>18</v>
      </c>
      <c r="K17" s="5" t="s">
        <v>6</v>
      </c>
    </row>
    <row r="18" spans="1:16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34</v>
      </c>
      <c r="F18" s="1" t="s">
        <v>11</v>
      </c>
      <c r="G18" s="1" t="s">
        <v>10</v>
      </c>
      <c r="H18" s="1" t="s">
        <v>12</v>
      </c>
      <c r="I18" s="1" t="s">
        <v>29</v>
      </c>
      <c r="J18" s="1" t="s">
        <v>29</v>
      </c>
      <c r="K18" s="1" t="s">
        <v>29</v>
      </c>
      <c r="L18" s="1" t="s">
        <v>13</v>
      </c>
      <c r="M18" s="1" t="s">
        <v>20</v>
      </c>
      <c r="N18" s="1" t="s">
        <v>4</v>
      </c>
      <c r="O18" s="1"/>
      <c r="P18" s="1"/>
    </row>
    <row r="19" spans="1:16" x14ac:dyDescent="0.25">
      <c r="A19" s="3" t="s">
        <v>31</v>
      </c>
      <c r="B19">
        <v>-10</v>
      </c>
      <c r="C19">
        <f>3132*B19</f>
        <v>-31320</v>
      </c>
      <c r="D19">
        <v>-2</v>
      </c>
      <c r="E19">
        <f>D19*C19</f>
        <v>62640</v>
      </c>
      <c r="F19">
        <f>C16</f>
        <v>21.41803831</v>
      </c>
      <c r="G19">
        <f>F19*C19</f>
        <v>-670812.95986920001</v>
      </c>
      <c r="H19" s="6">
        <f>G19-E19</f>
        <v>-733452.95986920001</v>
      </c>
      <c r="I19">
        <f>D14-C15</f>
        <v>22.921601530000004</v>
      </c>
      <c r="J19">
        <f>I19*C19</f>
        <v>-717904.55991960014</v>
      </c>
      <c r="K19" s="6">
        <f>J19-E19</f>
        <v>-780544.55991960014</v>
      </c>
      <c r="L19">
        <f>D16</f>
        <v>1.3966015299999981</v>
      </c>
      <c r="M19">
        <f>L19*C19</f>
        <v>-43741.559919599938</v>
      </c>
      <c r="N19" s="6">
        <f>M19-E19</f>
        <v>-106381.55991959994</v>
      </c>
    </row>
    <row r="20" spans="1:16" x14ac:dyDescent="0.25">
      <c r="A20" s="3" t="s">
        <v>33</v>
      </c>
      <c r="K20" s="6">
        <f>K19-H19</f>
        <v>-47091.600050400128</v>
      </c>
      <c r="N20" s="6">
        <f>N19-K19</f>
        <v>674163.00000000023</v>
      </c>
    </row>
    <row r="21" spans="1:16" x14ac:dyDescent="0.25">
      <c r="A21" s="3" t="s">
        <v>30</v>
      </c>
    </row>
    <row r="22" spans="1:16" x14ac:dyDescent="0.25">
      <c r="A22" s="3"/>
    </row>
    <row r="23" spans="1:16" x14ac:dyDescent="0.25">
      <c r="A23" s="3"/>
    </row>
    <row r="24" spans="1:16" x14ac:dyDescent="0.25">
      <c r="A24" s="3"/>
    </row>
    <row r="25" spans="1:16" x14ac:dyDescent="0.25">
      <c r="A25" s="3"/>
    </row>
    <row r="26" spans="1:16" x14ac:dyDescent="0.25">
      <c r="A26" s="3"/>
    </row>
    <row r="27" spans="1:16" x14ac:dyDescent="0.25">
      <c r="A27" s="3"/>
    </row>
    <row r="28" spans="1:16" x14ac:dyDescent="0.25">
      <c r="A28" s="3"/>
    </row>
    <row r="29" spans="1:16" x14ac:dyDescent="0.25">
      <c r="A29" s="3"/>
    </row>
    <row r="30" spans="1:16" x14ac:dyDescent="0.25">
      <c r="A30" s="3"/>
    </row>
    <row r="31" spans="1:16" x14ac:dyDescent="0.25">
      <c r="A31" s="3"/>
    </row>
    <row r="32" spans="1:16" x14ac:dyDescent="0.25">
      <c r="A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1"/>
  <sheetViews>
    <sheetView workbookViewId="0">
      <selection activeCell="D11" sqref="D11"/>
    </sheetView>
  </sheetViews>
  <sheetFormatPr defaultRowHeight="15" x14ac:dyDescent="0.25"/>
  <cols>
    <col min="1" max="1" width="42.42578125" bestFit="1" customWidth="1"/>
    <col min="2" max="2" width="16.85546875" bestFit="1" customWidth="1"/>
    <col min="3" max="3" width="15.7109375" bestFit="1" customWidth="1"/>
    <col min="4" max="4" width="18.5703125" bestFit="1" customWidth="1"/>
    <col min="5" max="5" width="21.5703125" bestFit="1" customWidth="1"/>
    <col min="6" max="6" width="20.140625" bestFit="1" customWidth="1"/>
    <col min="7" max="7" width="21.5703125" bestFit="1" customWidth="1"/>
    <col min="8" max="8" width="16" bestFit="1" customWidth="1"/>
    <col min="9" max="9" width="21.140625" bestFit="1" customWidth="1"/>
    <col min="10" max="10" width="24.140625" bestFit="1" customWidth="1"/>
    <col min="11" max="11" width="16" bestFit="1" customWidth="1"/>
    <col min="12" max="12" width="20.140625" bestFit="1" customWidth="1"/>
    <col min="13" max="13" width="20.5703125" bestFit="1" customWidth="1"/>
    <col min="14" max="14" width="12.7109375" bestFit="1" customWidth="1"/>
  </cols>
  <sheetData>
    <row r="1" spans="1:16" x14ac:dyDescent="0.25">
      <c r="B1" s="8" t="s">
        <v>21</v>
      </c>
      <c r="C1" s="10">
        <v>40848</v>
      </c>
      <c r="D1" s="10">
        <v>40854</v>
      </c>
    </row>
    <row r="2" spans="1:16" x14ac:dyDescent="0.25">
      <c r="B2" s="9" t="s">
        <v>26</v>
      </c>
      <c r="C2" s="14">
        <v>55.738485199385998</v>
      </c>
      <c r="D2" s="14">
        <v>57.048977362777201</v>
      </c>
    </row>
    <row r="3" spans="1:16" x14ac:dyDescent="0.25">
      <c r="B3" s="9" t="s">
        <v>27</v>
      </c>
      <c r="C3" s="7">
        <v>45.591999999999999</v>
      </c>
      <c r="D3" s="7">
        <v>55.80470674</v>
      </c>
    </row>
    <row r="4" spans="1:16" x14ac:dyDescent="0.25">
      <c r="B4" s="9" t="s">
        <v>28</v>
      </c>
      <c r="C4" s="7">
        <f>C2-C3</f>
        <v>10.146485199385999</v>
      </c>
      <c r="D4" s="7">
        <f>D2-D3</f>
        <v>1.2442706227772007</v>
      </c>
    </row>
    <row r="5" spans="1:16" x14ac:dyDescent="0.25">
      <c r="F5" s="2">
        <v>40848</v>
      </c>
      <c r="H5" s="1" t="s">
        <v>29</v>
      </c>
      <c r="J5" s="2">
        <v>40854</v>
      </c>
    </row>
    <row r="6" spans="1:16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34</v>
      </c>
      <c r="F6" s="1" t="s">
        <v>45</v>
      </c>
      <c r="G6" s="1" t="s">
        <v>6</v>
      </c>
      <c r="H6" s="1" t="s">
        <v>45</v>
      </c>
      <c r="I6" s="5" t="s">
        <v>6</v>
      </c>
      <c r="J6" s="1" t="s">
        <v>18</v>
      </c>
      <c r="K6" s="1" t="s">
        <v>6</v>
      </c>
      <c r="L6" s="1"/>
      <c r="O6" s="1"/>
      <c r="P6" s="1"/>
    </row>
    <row r="7" spans="1:16" x14ac:dyDescent="0.25">
      <c r="A7" s="3" t="s">
        <v>7</v>
      </c>
      <c r="B7">
        <v>100</v>
      </c>
      <c r="C7">
        <f>745*B7</f>
        <v>74500</v>
      </c>
      <c r="D7">
        <v>2.2999999999999998</v>
      </c>
      <c r="E7">
        <f>D7*C7</f>
        <v>171350</v>
      </c>
      <c r="F7">
        <f>SUM(H17:H761)</f>
        <v>970984.84403436084</v>
      </c>
      <c r="G7" s="6">
        <f>F7-E7</f>
        <v>799634.84403436084</v>
      </c>
      <c r="H7">
        <f>SUM(K17:K761)</f>
        <v>1046823.9559048057</v>
      </c>
      <c r="I7" s="6">
        <f>H7-E7</f>
        <v>875473.95590480568</v>
      </c>
      <c r="J7">
        <f>SUM(N17:N761)</f>
        <v>479452.38384197798</v>
      </c>
      <c r="K7" s="6">
        <f>J7-E7</f>
        <v>308102.38384197798</v>
      </c>
    </row>
    <row r="8" spans="1:16" x14ac:dyDescent="0.25">
      <c r="A8" s="3" t="s">
        <v>35</v>
      </c>
      <c r="I8" s="6">
        <f>I7-G7</f>
        <v>75839.111870444845</v>
      </c>
      <c r="K8" s="6">
        <f>K7-I7</f>
        <v>-567371.57206282765</v>
      </c>
    </row>
    <row r="9" spans="1:16" x14ac:dyDescent="0.25">
      <c r="A9" s="3" t="s">
        <v>30</v>
      </c>
    </row>
    <row r="14" spans="1:16" x14ac:dyDescent="0.25">
      <c r="B14" s="5" t="s">
        <v>36</v>
      </c>
    </row>
    <row r="15" spans="1:16" x14ac:dyDescent="0.25">
      <c r="B15" s="4">
        <v>40848</v>
      </c>
    </row>
    <row r="16" spans="1:16" x14ac:dyDescent="0.25">
      <c r="B16" s="16" t="s">
        <v>37</v>
      </c>
      <c r="C16" t="s">
        <v>38</v>
      </c>
      <c r="D16" t="s">
        <v>41</v>
      </c>
      <c r="E16" t="s">
        <v>42</v>
      </c>
      <c r="F16" t="s">
        <v>39</v>
      </c>
      <c r="G16" t="s">
        <v>40</v>
      </c>
      <c r="H16" s="5" t="s">
        <v>48</v>
      </c>
      <c r="I16" t="s">
        <v>43</v>
      </c>
      <c r="J16" t="s">
        <v>44</v>
      </c>
      <c r="K16" s="5" t="s">
        <v>49</v>
      </c>
      <c r="L16" t="s">
        <v>46</v>
      </c>
      <c r="M16" t="s">
        <v>47</v>
      </c>
      <c r="N16" s="5" t="s">
        <v>50</v>
      </c>
    </row>
    <row r="17" spans="2:14" x14ac:dyDescent="0.25">
      <c r="B17" s="13">
        <v>41.1481904358889</v>
      </c>
      <c r="C17" s="15">
        <v>45.591999999999999</v>
      </c>
      <c r="D17" s="13">
        <v>42.033062598166701</v>
      </c>
      <c r="E17" s="13">
        <v>49.536111111111097</v>
      </c>
      <c r="F17">
        <f t="shared" ref="F17:F80" si="0">B17-C17</f>
        <v>-4.4438095641110991</v>
      </c>
      <c r="G17">
        <f>MAX(F17,0)</f>
        <v>0</v>
      </c>
      <c r="H17">
        <f>$B$7*G17</f>
        <v>0</v>
      </c>
      <c r="I17">
        <f>D17-C17</f>
        <v>-3.5589374018332975</v>
      </c>
      <c r="J17">
        <f>MAX(I17,0)</f>
        <v>0</v>
      </c>
      <c r="K17">
        <f>$B$7*J17</f>
        <v>0</v>
      </c>
      <c r="L17">
        <f>D17-E17</f>
        <v>-7.503048512944396</v>
      </c>
      <c r="M17">
        <f>MAX(L17,0)</f>
        <v>0</v>
      </c>
      <c r="N17">
        <f>$B$7*M17</f>
        <v>0</v>
      </c>
    </row>
    <row r="18" spans="2:14" x14ac:dyDescent="0.25">
      <c r="B18" s="13">
        <v>37.178226047166703</v>
      </c>
      <c r="C18">
        <v>45.591999999999999</v>
      </c>
      <c r="D18" s="13">
        <v>37.909071549222197</v>
      </c>
      <c r="E18" s="13">
        <v>49.536111111111097</v>
      </c>
      <c r="F18">
        <f t="shared" si="0"/>
        <v>-8.4137739528332958</v>
      </c>
      <c r="G18">
        <f t="shared" ref="G18:G81" si="1">MAX(F18,0)</f>
        <v>0</v>
      </c>
      <c r="H18">
        <f t="shared" ref="H18:H81" si="2">$B$7*G18</f>
        <v>0</v>
      </c>
      <c r="I18">
        <f t="shared" ref="I18:I81" si="3">D18-C18</f>
        <v>-7.6829284507778013</v>
      </c>
      <c r="J18">
        <f t="shared" ref="J18:J81" si="4">MAX(I18,0)</f>
        <v>0</v>
      </c>
      <c r="K18">
        <f t="shared" ref="K18:K81" si="5">$B$7*J18</f>
        <v>0</v>
      </c>
      <c r="L18">
        <f t="shared" ref="L18:L81" si="6">D18-E18</f>
        <v>-11.6270395618889</v>
      </c>
      <c r="M18">
        <f t="shared" ref="M18:M81" si="7">MAX(L18,0)</f>
        <v>0</v>
      </c>
      <c r="N18">
        <f t="shared" ref="N18:N81" si="8">$B$7*M18</f>
        <v>0</v>
      </c>
    </row>
    <row r="19" spans="2:14" x14ac:dyDescent="0.25">
      <c r="B19" s="13">
        <v>35.591893976666697</v>
      </c>
      <c r="C19" s="15">
        <v>45.591999999999999</v>
      </c>
      <c r="D19" s="13">
        <v>36.263343877944401</v>
      </c>
      <c r="E19" s="13">
        <v>49.536111111111097</v>
      </c>
      <c r="F19">
        <f t="shared" si="0"/>
        <v>-10.000106023333302</v>
      </c>
      <c r="G19">
        <f t="shared" si="1"/>
        <v>0</v>
      </c>
      <c r="H19">
        <f t="shared" si="2"/>
        <v>0</v>
      </c>
      <c r="I19">
        <f t="shared" si="3"/>
        <v>-9.3286561220555981</v>
      </c>
      <c r="J19">
        <f t="shared" si="4"/>
        <v>0</v>
      </c>
      <c r="K19">
        <f t="shared" si="5"/>
        <v>0</v>
      </c>
      <c r="L19">
        <f t="shared" si="6"/>
        <v>-13.272767233166697</v>
      </c>
      <c r="M19">
        <f t="shared" si="7"/>
        <v>0</v>
      </c>
      <c r="N19">
        <f t="shared" si="8"/>
        <v>0</v>
      </c>
    </row>
    <row r="20" spans="2:14" x14ac:dyDescent="0.25">
      <c r="B20" s="13">
        <v>33.939724693388897</v>
      </c>
      <c r="C20">
        <v>45.591999999999999</v>
      </c>
      <c r="D20" s="13">
        <v>34.550705376555598</v>
      </c>
      <c r="E20" s="13">
        <v>49.536111111111097</v>
      </c>
      <c r="F20">
        <f t="shared" si="0"/>
        <v>-11.652275306611102</v>
      </c>
      <c r="G20">
        <f t="shared" si="1"/>
        <v>0</v>
      </c>
      <c r="H20">
        <f t="shared" si="2"/>
        <v>0</v>
      </c>
      <c r="I20">
        <f t="shared" si="3"/>
        <v>-11.041294623444401</v>
      </c>
      <c r="J20">
        <f t="shared" si="4"/>
        <v>0</v>
      </c>
      <c r="K20">
        <f t="shared" si="5"/>
        <v>0</v>
      </c>
      <c r="L20">
        <f t="shared" si="6"/>
        <v>-14.985405734555499</v>
      </c>
      <c r="M20">
        <f t="shared" si="7"/>
        <v>0</v>
      </c>
      <c r="N20">
        <f t="shared" si="8"/>
        <v>0</v>
      </c>
    </row>
    <row r="21" spans="2:14" x14ac:dyDescent="0.25">
      <c r="B21" s="13">
        <v>36.729762421166697</v>
      </c>
      <c r="C21" s="15">
        <v>45.591999999999999</v>
      </c>
      <c r="D21" s="13">
        <v>37.443687152166703</v>
      </c>
      <c r="E21" s="13">
        <v>49.536111111111097</v>
      </c>
      <c r="F21">
        <f t="shared" si="0"/>
        <v>-8.8622375788333017</v>
      </c>
      <c r="G21">
        <f t="shared" si="1"/>
        <v>0</v>
      </c>
      <c r="H21">
        <f t="shared" si="2"/>
        <v>0</v>
      </c>
      <c r="I21">
        <f t="shared" si="3"/>
        <v>-8.1483128478332958</v>
      </c>
      <c r="J21">
        <f t="shared" si="4"/>
        <v>0</v>
      </c>
      <c r="K21">
        <f t="shared" si="5"/>
        <v>0</v>
      </c>
      <c r="L21">
        <f t="shared" si="6"/>
        <v>-12.092423958944394</v>
      </c>
      <c r="M21">
        <f t="shared" si="7"/>
        <v>0</v>
      </c>
      <c r="N21">
        <f t="shared" si="8"/>
        <v>0</v>
      </c>
    </row>
    <row r="22" spans="2:14" x14ac:dyDescent="0.25">
      <c r="B22" s="13">
        <v>44.131555646555597</v>
      </c>
      <c r="C22">
        <v>45.591999999999999</v>
      </c>
      <c r="D22" s="13">
        <v>45.136892996555602</v>
      </c>
      <c r="E22" s="13">
        <v>49.536111111111097</v>
      </c>
      <c r="F22">
        <f t="shared" si="0"/>
        <v>-1.4604443534444016</v>
      </c>
      <c r="G22">
        <f t="shared" si="1"/>
        <v>0</v>
      </c>
      <c r="H22">
        <f t="shared" si="2"/>
        <v>0</v>
      </c>
      <c r="I22">
        <f t="shared" si="3"/>
        <v>-0.4551070034443967</v>
      </c>
      <c r="J22">
        <f t="shared" si="4"/>
        <v>0</v>
      </c>
      <c r="K22">
        <f t="shared" si="5"/>
        <v>0</v>
      </c>
      <c r="L22">
        <f t="shared" si="6"/>
        <v>-4.3992181145554952</v>
      </c>
      <c r="M22">
        <f t="shared" si="7"/>
        <v>0</v>
      </c>
      <c r="N22">
        <f t="shared" si="8"/>
        <v>0</v>
      </c>
    </row>
    <row r="23" spans="2:14" x14ac:dyDescent="0.25">
      <c r="B23" s="13">
        <v>52.367231766555598</v>
      </c>
      <c r="C23" s="15">
        <v>45.591999999999999</v>
      </c>
      <c r="D23" s="13">
        <v>53.723871623166701</v>
      </c>
      <c r="E23" s="13">
        <v>49.536111111111097</v>
      </c>
      <c r="F23">
        <f t="shared" si="0"/>
        <v>6.7752317665555992</v>
      </c>
      <c r="G23">
        <f t="shared" si="1"/>
        <v>6.7752317665555992</v>
      </c>
      <c r="H23">
        <f t="shared" si="2"/>
        <v>677.52317665555995</v>
      </c>
      <c r="I23">
        <f t="shared" si="3"/>
        <v>8.1318716231667025</v>
      </c>
      <c r="J23">
        <f t="shared" si="4"/>
        <v>8.1318716231667025</v>
      </c>
      <c r="K23">
        <f t="shared" si="5"/>
        <v>813.18716231667031</v>
      </c>
      <c r="L23">
        <f t="shared" si="6"/>
        <v>4.1877605120556041</v>
      </c>
      <c r="M23">
        <f t="shared" si="7"/>
        <v>4.1877605120556041</v>
      </c>
      <c r="N23">
        <f t="shared" si="8"/>
        <v>418.77605120556041</v>
      </c>
    </row>
    <row r="24" spans="2:14" x14ac:dyDescent="0.25">
      <c r="B24" s="13">
        <v>62.353776087555602</v>
      </c>
      <c r="C24">
        <v>45.591999999999999</v>
      </c>
      <c r="D24" s="13">
        <v>64.168565169611099</v>
      </c>
      <c r="E24" s="13">
        <v>49.536111111111097</v>
      </c>
      <c r="F24">
        <f t="shared" si="0"/>
        <v>16.761776087555603</v>
      </c>
      <c r="G24">
        <f t="shared" si="1"/>
        <v>16.761776087555603</v>
      </c>
      <c r="H24">
        <f t="shared" si="2"/>
        <v>1676.1776087555604</v>
      </c>
      <c r="I24">
        <f t="shared" si="3"/>
        <v>18.576565169611101</v>
      </c>
      <c r="J24">
        <f t="shared" si="4"/>
        <v>18.576565169611101</v>
      </c>
      <c r="K24">
        <f t="shared" si="5"/>
        <v>1857.6565169611101</v>
      </c>
      <c r="L24">
        <f t="shared" si="6"/>
        <v>14.632454058500002</v>
      </c>
      <c r="M24">
        <f t="shared" si="7"/>
        <v>14.632454058500002</v>
      </c>
      <c r="N24">
        <f t="shared" si="8"/>
        <v>1463.2454058500002</v>
      </c>
    </row>
    <row r="25" spans="2:14" x14ac:dyDescent="0.25">
      <c r="B25" s="13">
        <v>90.535826667944406</v>
      </c>
      <c r="C25" s="15">
        <v>45.591999999999999</v>
      </c>
      <c r="D25" s="13">
        <v>93.032676206722201</v>
      </c>
      <c r="E25" s="13">
        <v>67.117000000000004</v>
      </c>
      <c r="F25">
        <f t="shared" si="0"/>
        <v>44.943826667944407</v>
      </c>
      <c r="G25">
        <f t="shared" si="1"/>
        <v>44.943826667944407</v>
      </c>
      <c r="H25">
        <f t="shared" si="2"/>
        <v>4494.3826667944404</v>
      </c>
      <c r="I25">
        <f t="shared" si="3"/>
        <v>47.440676206722202</v>
      </c>
      <c r="J25">
        <f t="shared" si="4"/>
        <v>47.440676206722202</v>
      </c>
      <c r="K25">
        <f t="shared" si="5"/>
        <v>4744.0676206722201</v>
      </c>
      <c r="L25">
        <f t="shared" si="6"/>
        <v>25.915676206722196</v>
      </c>
      <c r="M25">
        <f t="shared" si="7"/>
        <v>25.915676206722196</v>
      </c>
      <c r="N25">
        <f t="shared" si="8"/>
        <v>2591.5676206722196</v>
      </c>
    </row>
    <row r="26" spans="2:14" x14ac:dyDescent="0.25">
      <c r="B26" s="13">
        <v>82.528921525277795</v>
      </c>
      <c r="C26">
        <v>45.591999999999999</v>
      </c>
      <c r="D26" s="13">
        <v>84.6650219489444</v>
      </c>
      <c r="E26" s="13">
        <v>67.117000000000004</v>
      </c>
      <c r="F26">
        <f t="shared" si="0"/>
        <v>36.936921525277796</v>
      </c>
      <c r="G26">
        <f t="shared" si="1"/>
        <v>36.936921525277796</v>
      </c>
      <c r="H26">
        <f t="shared" si="2"/>
        <v>3693.6921525277794</v>
      </c>
      <c r="I26">
        <f t="shared" si="3"/>
        <v>39.073021948944401</v>
      </c>
      <c r="J26">
        <f t="shared" si="4"/>
        <v>39.073021948944401</v>
      </c>
      <c r="K26">
        <f t="shared" si="5"/>
        <v>3907.3021948944402</v>
      </c>
      <c r="L26">
        <f t="shared" si="6"/>
        <v>17.548021948944395</v>
      </c>
      <c r="M26">
        <f t="shared" si="7"/>
        <v>17.548021948944395</v>
      </c>
      <c r="N26">
        <f t="shared" si="8"/>
        <v>1754.8021948944395</v>
      </c>
    </row>
    <row r="27" spans="2:14" x14ac:dyDescent="0.25">
      <c r="B27" s="13">
        <v>82.402549827833298</v>
      </c>
      <c r="C27" s="15">
        <v>45.591999999999999</v>
      </c>
      <c r="D27" s="13">
        <v>84.533069105333297</v>
      </c>
      <c r="E27" s="13">
        <v>67.117000000000004</v>
      </c>
      <c r="F27">
        <f t="shared" si="0"/>
        <v>36.810549827833299</v>
      </c>
      <c r="G27">
        <f t="shared" si="1"/>
        <v>36.810549827833299</v>
      </c>
      <c r="H27">
        <f t="shared" si="2"/>
        <v>3681.0549827833297</v>
      </c>
      <c r="I27">
        <f t="shared" si="3"/>
        <v>38.941069105333298</v>
      </c>
      <c r="J27">
        <f t="shared" si="4"/>
        <v>38.941069105333298</v>
      </c>
      <c r="K27">
        <f t="shared" si="5"/>
        <v>3894.1069105333299</v>
      </c>
      <c r="L27">
        <f t="shared" si="6"/>
        <v>17.416069105333293</v>
      </c>
      <c r="M27">
        <f t="shared" si="7"/>
        <v>17.416069105333293</v>
      </c>
      <c r="N27">
        <f t="shared" si="8"/>
        <v>1741.6069105333293</v>
      </c>
    </row>
    <row r="28" spans="2:14" x14ac:dyDescent="0.25">
      <c r="B28" s="13">
        <v>84.466997110555596</v>
      </c>
      <c r="C28">
        <v>45.591999999999999</v>
      </c>
      <c r="D28" s="13">
        <v>86.689139920833298</v>
      </c>
      <c r="E28" s="13">
        <v>67.117000000000004</v>
      </c>
      <c r="F28">
        <f t="shared" si="0"/>
        <v>38.874997110555597</v>
      </c>
      <c r="G28">
        <f t="shared" si="1"/>
        <v>38.874997110555597</v>
      </c>
      <c r="H28">
        <f t="shared" si="2"/>
        <v>3887.4997110555596</v>
      </c>
      <c r="I28">
        <f t="shared" si="3"/>
        <v>41.0971399208333</v>
      </c>
      <c r="J28">
        <f t="shared" si="4"/>
        <v>41.0971399208333</v>
      </c>
      <c r="K28">
        <f t="shared" si="5"/>
        <v>4109.7139920833297</v>
      </c>
      <c r="L28">
        <f t="shared" si="6"/>
        <v>19.572139920833294</v>
      </c>
      <c r="M28">
        <f t="shared" si="7"/>
        <v>19.572139920833294</v>
      </c>
      <c r="N28">
        <f t="shared" si="8"/>
        <v>1957.2139920833295</v>
      </c>
    </row>
    <row r="29" spans="2:14" x14ac:dyDescent="0.25">
      <c r="B29" s="13">
        <v>75.739768976500002</v>
      </c>
      <c r="C29" s="15">
        <v>45.591999999999999</v>
      </c>
      <c r="D29" s="13">
        <v>77.581279133333297</v>
      </c>
      <c r="E29" s="13">
        <v>67.117000000000004</v>
      </c>
      <c r="F29">
        <f t="shared" si="0"/>
        <v>30.147768976500004</v>
      </c>
      <c r="G29">
        <f t="shared" si="1"/>
        <v>30.147768976500004</v>
      </c>
      <c r="H29">
        <f t="shared" si="2"/>
        <v>3014.7768976500001</v>
      </c>
      <c r="I29">
        <f t="shared" si="3"/>
        <v>31.989279133333298</v>
      </c>
      <c r="J29">
        <f t="shared" si="4"/>
        <v>31.989279133333298</v>
      </c>
      <c r="K29">
        <f t="shared" si="5"/>
        <v>3198.9279133333298</v>
      </c>
      <c r="L29">
        <f t="shared" si="6"/>
        <v>10.464279133333292</v>
      </c>
      <c r="M29">
        <f t="shared" si="7"/>
        <v>10.464279133333292</v>
      </c>
      <c r="N29">
        <f t="shared" si="8"/>
        <v>1046.4279133333293</v>
      </c>
    </row>
    <row r="30" spans="2:14" x14ac:dyDescent="0.25">
      <c r="B30" s="13">
        <v>73.676660407777803</v>
      </c>
      <c r="C30">
        <v>45.591999999999999</v>
      </c>
      <c r="D30" s="13">
        <v>75.430847699944493</v>
      </c>
      <c r="E30" s="13">
        <v>67.117000000000004</v>
      </c>
      <c r="F30">
        <f t="shared" si="0"/>
        <v>28.084660407777804</v>
      </c>
      <c r="G30">
        <f t="shared" si="1"/>
        <v>28.084660407777804</v>
      </c>
      <c r="H30">
        <f t="shared" si="2"/>
        <v>2808.4660407777806</v>
      </c>
      <c r="I30">
        <f t="shared" si="3"/>
        <v>29.838847699944495</v>
      </c>
      <c r="J30">
        <f t="shared" si="4"/>
        <v>29.838847699944495</v>
      </c>
      <c r="K30">
        <f t="shared" si="5"/>
        <v>2983.8847699944495</v>
      </c>
      <c r="L30">
        <f t="shared" si="6"/>
        <v>8.313847699944489</v>
      </c>
      <c r="M30">
        <f t="shared" si="7"/>
        <v>8.313847699944489</v>
      </c>
      <c r="N30">
        <f t="shared" si="8"/>
        <v>831.3847699944489</v>
      </c>
    </row>
    <row r="31" spans="2:14" x14ac:dyDescent="0.25">
      <c r="B31" s="13">
        <v>71.814807591999994</v>
      </c>
      <c r="C31" s="15">
        <v>45.591999999999999</v>
      </c>
      <c r="D31" s="13">
        <v>73.491111282777794</v>
      </c>
      <c r="E31" s="13">
        <v>67.117000000000004</v>
      </c>
      <c r="F31">
        <f t="shared" si="0"/>
        <v>26.222807591999995</v>
      </c>
      <c r="G31">
        <f t="shared" si="1"/>
        <v>26.222807591999995</v>
      </c>
      <c r="H31">
        <f t="shared" si="2"/>
        <v>2622.2807591999995</v>
      </c>
      <c r="I31">
        <f t="shared" si="3"/>
        <v>27.899111282777795</v>
      </c>
      <c r="J31">
        <f t="shared" si="4"/>
        <v>27.899111282777795</v>
      </c>
      <c r="K31">
        <f t="shared" si="5"/>
        <v>2789.9111282777794</v>
      </c>
      <c r="L31">
        <f t="shared" si="6"/>
        <v>6.3741112827777897</v>
      </c>
      <c r="M31">
        <f t="shared" si="7"/>
        <v>6.3741112827777897</v>
      </c>
      <c r="N31">
        <f t="shared" si="8"/>
        <v>637.41112827777897</v>
      </c>
    </row>
    <row r="32" spans="2:14" x14ac:dyDescent="0.25">
      <c r="B32" s="13">
        <v>69.141681201055604</v>
      </c>
      <c r="C32">
        <v>45.591999999999999</v>
      </c>
      <c r="D32" s="13">
        <v>70.707738631888901</v>
      </c>
      <c r="E32" s="13">
        <v>67.117000000000004</v>
      </c>
      <c r="F32">
        <f t="shared" si="0"/>
        <v>23.549681201055606</v>
      </c>
      <c r="G32">
        <f t="shared" si="1"/>
        <v>23.549681201055606</v>
      </c>
      <c r="H32">
        <f t="shared" si="2"/>
        <v>2354.9681201055605</v>
      </c>
      <c r="I32">
        <f t="shared" si="3"/>
        <v>25.115738631888902</v>
      </c>
      <c r="J32">
        <f t="shared" si="4"/>
        <v>25.115738631888902</v>
      </c>
      <c r="K32">
        <f t="shared" si="5"/>
        <v>2511.5738631888903</v>
      </c>
      <c r="L32">
        <f t="shared" si="6"/>
        <v>3.5907386318888967</v>
      </c>
      <c r="M32">
        <f t="shared" si="7"/>
        <v>3.5907386318888967</v>
      </c>
      <c r="N32">
        <f t="shared" si="8"/>
        <v>359.07386318888967</v>
      </c>
    </row>
    <row r="33" spans="2:14" x14ac:dyDescent="0.25">
      <c r="B33" s="13">
        <v>67.520880555222206</v>
      </c>
      <c r="C33" s="15">
        <v>45.591999999999999</v>
      </c>
      <c r="D33" s="13">
        <v>69.021021989777793</v>
      </c>
      <c r="E33" s="13">
        <v>67.117000000000004</v>
      </c>
      <c r="F33">
        <f t="shared" si="0"/>
        <v>21.928880555222207</v>
      </c>
      <c r="G33">
        <f t="shared" si="1"/>
        <v>21.928880555222207</v>
      </c>
      <c r="H33">
        <f t="shared" si="2"/>
        <v>2192.8880555222208</v>
      </c>
      <c r="I33">
        <f t="shared" si="3"/>
        <v>23.429021989777794</v>
      </c>
      <c r="J33">
        <f t="shared" si="4"/>
        <v>23.429021989777794</v>
      </c>
      <c r="K33">
        <f t="shared" si="5"/>
        <v>2342.9021989777793</v>
      </c>
      <c r="L33">
        <f t="shared" si="6"/>
        <v>1.9040219897777888</v>
      </c>
      <c r="M33">
        <f t="shared" si="7"/>
        <v>1.9040219897777888</v>
      </c>
      <c r="N33">
        <f t="shared" si="8"/>
        <v>190.40219897777888</v>
      </c>
    </row>
    <row r="34" spans="2:14" x14ac:dyDescent="0.25">
      <c r="B34" s="13">
        <v>68.379527891777798</v>
      </c>
      <c r="C34">
        <v>45.591999999999999</v>
      </c>
      <c r="D34" s="13">
        <v>69.914500616944494</v>
      </c>
      <c r="E34" s="13">
        <v>67.117000000000004</v>
      </c>
      <c r="F34">
        <f t="shared" si="0"/>
        <v>22.787527891777799</v>
      </c>
      <c r="G34">
        <f t="shared" si="1"/>
        <v>22.787527891777799</v>
      </c>
      <c r="H34">
        <f t="shared" si="2"/>
        <v>2278.75278917778</v>
      </c>
      <c r="I34">
        <f t="shared" si="3"/>
        <v>24.322500616944495</v>
      </c>
      <c r="J34">
        <f t="shared" si="4"/>
        <v>24.322500616944495</v>
      </c>
      <c r="K34">
        <f t="shared" si="5"/>
        <v>2432.2500616944494</v>
      </c>
      <c r="L34">
        <f t="shared" si="6"/>
        <v>2.7975006169444896</v>
      </c>
      <c r="M34">
        <f t="shared" si="7"/>
        <v>2.7975006169444896</v>
      </c>
      <c r="N34">
        <f t="shared" si="8"/>
        <v>279.75006169444896</v>
      </c>
    </row>
    <row r="35" spans="2:14" x14ac:dyDescent="0.25">
      <c r="B35" s="13">
        <v>69.5561972196667</v>
      </c>
      <c r="C35" s="15">
        <v>45.591999999999999</v>
      </c>
      <c r="D35" s="13">
        <v>71.139226424944397</v>
      </c>
      <c r="E35" s="13">
        <v>67.117000000000004</v>
      </c>
      <c r="F35">
        <f t="shared" si="0"/>
        <v>23.964197219666701</v>
      </c>
      <c r="G35">
        <f t="shared" si="1"/>
        <v>23.964197219666701</v>
      </c>
      <c r="H35">
        <f t="shared" si="2"/>
        <v>2396.4197219666703</v>
      </c>
      <c r="I35">
        <f t="shared" si="3"/>
        <v>25.547226424944398</v>
      </c>
      <c r="J35">
        <f t="shared" si="4"/>
        <v>25.547226424944398</v>
      </c>
      <c r="K35">
        <f t="shared" si="5"/>
        <v>2554.7226424944397</v>
      </c>
      <c r="L35">
        <f t="shared" si="6"/>
        <v>4.0222264249443924</v>
      </c>
      <c r="M35">
        <f t="shared" si="7"/>
        <v>4.0222264249443924</v>
      </c>
      <c r="N35">
        <f t="shared" si="8"/>
        <v>402.22264249443924</v>
      </c>
    </row>
    <row r="36" spans="2:14" x14ac:dyDescent="0.25">
      <c r="B36" s="13">
        <v>74.655883779999996</v>
      </c>
      <c r="C36">
        <v>45.591999999999999</v>
      </c>
      <c r="D36" s="13">
        <v>76.451385473555604</v>
      </c>
      <c r="E36" s="13">
        <v>67.117000000000004</v>
      </c>
      <c r="F36">
        <f t="shared" si="0"/>
        <v>29.063883779999998</v>
      </c>
      <c r="G36">
        <f t="shared" si="1"/>
        <v>29.063883779999998</v>
      </c>
      <c r="H36">
        <f t="shared" si="2"/>
        <v>2906.3883779999996</v>
      </c>
      <c r="I36">
        <f t="shared" si="3"/>
        <v>30.859385473555605</v>
      </c>
      <c r="J36">
        <f t="shared" si="4"/>
        <v>30.859385473555605</v>
      </c>
      <c r="K36">
        <f t="shared" si="5"/>
        <v>3085.9385473555603</v>
      </c>
      <c r="L36">
        <f t="shared" si="6"/>
        <v>9.3343854735555993</v>
      </c>
      <c r="M36">
        <f t="shared" si="7"/>
        <v>9.3343854735555993</v>
      </c>
      <c r="N36">
        <f t="shared" si="8"/>
        <v>933.43854735555988</v>
      </c>
    </row>
    <row r="37" spans="2:14" x14ac:dyDescent="0.25">
      <c r="B37" s="13">
        <v>61.823661353833302</v>
      </c>
      <c r="C37" s="15">
        <v>45.591999999999999</v>
      </c>
      <c r="D37" s="13">
        <v>63.613334510888897</v>
      </c>
      <c r="E37" s="13">
        <v>49.536111111111097</v>
      </c>
      <c r="F37">
        <f t="shared" si="0"/>
        <v>16.231661353833303</v>
      </c>
      <c r="G37">
        <f t="shared" si="1"/>
        <v>16.231661353833303</v>
      </c>
      <c r="H37">
        <f t="shared" si="2"/>
        <v>1623.1661353833304</v>
      </c>
      <c r="I37">
        <f t="shared" si="3"/>
        <v>18.021334510888899</v>
      </c>
      <c r="J37">
        <f t="shared" si="4"/>
        <v>18.021334510888899</v>
      </c>
      <c r="K37">
        <f t="shared" si="5"/>
        <v>1802.1334510888898</v>
      </c>
      <c r="L37">
        <f t="shared" si="6"/>
        <v>14.0772233997778</v>
      </c>
      <c r="M37">
        <f t="shared" si="7"/>
        <v>14.0772233997778</v>
      </c>
      <c r="N37">
        <f t="shared" si="8"/>
        <v>1407.7223399777799</v>
      </c>
    </row>
    <row r="38" spans="2:14" x14ac:dyDescent="0.25">
      <c r="B38" s="13">
        <v>54.647017370944397</v>
      </c>
      <c r="C38">
        <v>45.591999999999999</v>
      </c>
      <c r="D38" s="13">
        <v>56.105340522166699</v>
      </c>
      <c r="E38" s="13">
        <v>49.536111111111097</v>
      </c>
      <c r="F38">
        <f t="shared" si="0"/>
        <v>9.0550173709443982</v>
      </c>
      <c r="G38">
        <f t="shared" si="1"/>
        <v>9.0550173709443982</v>
      </c>
      <c r="H38">
        <f t="shared" si="2"/>
        <v>905.50173709443982</v>
      </c>
      <c r="I38">
        <f t="shared" si="3"/>
        <v>10.5133405221667</v>
      </c>
      <c r="J38">
        <f t="shared" si="4"/>
        <v>10.5133405221667</v>
      </c>
      <c r="K38">
        <f t="shared" si="5"/>
        <v>1051.33405221667</v>
      </c>
      <c r="L38">
        <f t="shared" si="6"/>
        <v>6.569229411055602</v>
      </c>
      <c r="M38">
        <f t="shared" si="7"/>
        <v>6.569229411055602</v>
      </c>
      <c r="N38">
        <f t="shared" si="8"/>
        <v>656.9229411055602</v>
      </c>
    </row>
    <row r="39" spans="2:14" x14ac:dyDescent="0.25">
      <c r="B39" s="13">
        <v>49.399265439166697</v>
      </c>
      <c r="C39" s="15">
        <v>45.591999999999999</v>
      </c>
      <c r="D39" s="13">
        <v>50.6263101552222</v>
      </c>
      <c r="E39" s="13">
        <v>49.536111111111097</v>
      </c>
      <c r="F39">
        <f t="shared" si="0"/>
        <v>3.8072654391666987</v>
      </c>
      <c r="G39">
        <f t="shared" si="1"/>
        <v>3.8072654391666987</v>
      </c>
      <c r="H39">
        <f t="shared" si="2"/>
        <v>380.72654391666987</v>
      </c>
      <c r="I39">
        <f t="shared" si="3"/>
        <v>5.0343101552222009</v>
      </c>
      <c r="J39">
        <f t="shared" si="4"/>
        <v>5.0343101552222009</v>
      </c>
      <c r="K39">
        <f t="shared" si="5"/>
        <v>503.43101552222009</v>
      </c>
      <c r="L39">
        <f t="shared" si="6"/>
        <v>1.0901990441111025</v>
      </c>
      <c r="M39">
        <f t="shared" si="7"/>
        <v>1.0901990441111025</v>
      </c>
      <c r="N39">
        <f t="shared" si="8"/>
        <v>109.01990441111025</v>
      </c>
    </row>
    <row r="40" spans="2:14" x14ac:dyDescent="0.25">
      <c r="B40" s="13">
        <v>43.1410072047222</v>
      </c>
      <c r="C40">
        <v>45.591999999999999</v>
      </c>
      <c r="D40" s="13">
        <v>44.1059193165556</v>
      </c>
      <c r="E40" s="13">
        <v>49.536111111111097</v>
      </c>
      <c r="F40">
        <f t="shared" si="0"/>
        <v>-2.4509927952777986</v>
      </c>
      <c r="G40">
        <f t="shared" si="1"/>
        <v>0</v>
      </c>
      <c r="H40">
        <f t="shared" si="2"/>
        <v>0</v>
      </c>
      <c r="I40">
        <f t="shared" si="3"/>
        <v>-1.4860806834443991</v>
      </c>
      <c r="J40">
        <f t="shared" si="4"/>
        <v>0</v>
      </c>
      <c r="K40">
        <f t="shared" si="5"/>
        <v>0</v>
      </c>
      <c r="L40">
        <f t="shared" si="6"/>
        <v>-5.4301917945554976</v>
      </c>
      <c r="M40">
        <f t="shared" si="7"/>
        <v>0</v>
      </c>
      <c r="N40">
        <f t="shared" si="8"/>
        <v>0</v>
      </c>
    </row>
    <row r="41" spans="2:14" x14ac:dyDescent="0.25">
      <c r="B41" s="13">
        <v>40.286112999611099</v>
      </c>
      <c r="C41" s="15">
        <v>45.591999999999999</v>
      </c>
      <c r="D41" s="13">
        <v>41.136910182388903</v>
      </c>
      <c r="E41" s="13">
        <v>49.536111111111097</v>
      </c>
      <c r="F41">
        <f t="shared" si="0"/>
        <v>-5.3058870003888998</v>
      </c>
      <c r="G41">
        <f t="shared" si="1"/>
        <v>0</v>
      </c>
      <c r="H41">
        <f t="shared" si="2"/>
        <v>0</v>
      </c>
      <c r="I41">
        <f t="shared" si="3"/>
        <v>-4.4550898176110962</v>
      </c>
      <c r="J41">
        <f t="shared" si="4"/>
        <v>0</v>
      </c>
      <c r="K41">
        <f t="shared" si="5"/>
        <v>0</v>
      </c>
      <c r="L41">
        <f t="shared" si="6"/>
        <v>-8.3992009287221947</v>
      </c>
      <c r="M41">
        <f t="shared" si="7"/>
        <v>0</v>
      </c>
      <c r="N41">
        <f t="shared" si="8"/>
        <v>0</v>
      </c>
    </row>
    <row r="42" spans="2:14" x14ac:dyDescent="0.25">
      <c r="B42" s="13">
        <v>37.395978324333299</v>
      </c>
      <c r="C42">
        <v>45.591999999999999</v>
      </c>
      <c r="D42" s="13">
        <v>38.135075920888902</v>
      </c>
      <c r="E42" s="13">
        <v>49.536111111111097</v>
      </c>
      <c r="F42">
        <f t="shared" si="0"/>
        <v>-8.1960216756666995</v>
      </c>
      <c r="G42">
        <f t="shared" si="1"/>
        <v>0</v>
      </c>
      <c r="H42">
        <f t="shared" si="2"/>
        <v>0</v>
      </c>
      <c r="I42">
        <f t="shared" si="3"/>
        <v>-7.4569240791110971</v>
      </c>
      <c r="J42">
        <f t="shared" si="4"/>
        <v>0</v>
      </c>
      <c r="K42">
        <f t="shared" si="5"/>
        <v>0</v>
      </c>
      <c r="L42">
        <f t="shared" si="6"/>
        <v>-11.401035190222196</v>
      </c>
      <c r="M42">
        <f t="shared" si="7"/>
        <v>0</v>
      </c>
      <c r="N42">
        <f t="shared" si="8"/>
        <v>0</v>
      </c>
    </row>
    <row r="43" spans="2:14" x14ac:dyDescent="0.25">
      <c r="B43" s="13">
        <v>35.105609395777797</v>
      </c>
      <c r="C43" s="15">
        <v>45.591999999999999</v>
      </c>
      <c r="D43" s="13">
        <v>35.759111060277803</v>
      </c>
      <c r="E43" s="13">
        <v>49.536111111111097</v>
      </c>
      <c r="F43">
        <f t="shared" si="0"/>
        <v>-10.486390604222201</v>
      </c>
      <c r="G43">
        <f t="shared" si="1"/>
        <v>0</v>
      </c>
      <c r="H43">
        <f t="shared" si="2"/>
        <v>0</v>
      </c>
      <c r="I43">
        <f t="shared" si="3"/>
        <v>-9.8328889397221957</v>
      </c>
      <c r="J43">
        <f t="shared" si="4"/>
        <v>0</v>
      </c>
      <c r="K43">
        <f t="shared" si="5"/>
        <v>0</v>
      </c>
      <c r="L43">
        <f t="shared" si="6"/>
        <v>-13.777000050833294</v>
      </c>
      <c r="M43">
        <f t="shared" si="7"/>
        <v>0</v>
      </c>
      <c r="N43">
        <f t="shared" si="8"/>
        <v>0</v>
      </c>
    </row>
    <row r="44" spans="2:14" x14ac:dyDescent="0.25">
      <c r="B44" s="13">
        <v>34.097908316111102</v>
      </c>
      <c r="C44">
        <v>45.591999999999999</v>
      </c>
      <c r="D44" s="13">
        <v>34.714615264777798</v>
      </c>
      <c r="E44" s="13">
        <v>49.536111111111097</v>
      </c>
      <c r="F44">
        <f t="shared" si="0"/>
        <v>-11.494091683888897</v>
      </c>
      <c r="G44">
        <f t="shared" si="1"/>
        <v>0</v>
      </c>
      <c r="H44">
        <f t="shared" si="2"/>
        <v>0</v>
      </c>
      <c r="I44">
        <f t="shared" si="3"/>
        <v>-10.877384735222201</v>
      </c>
      <c r="J44">
        <f t="shared" si="4"/>
        <v>0</v>
      </c>
      <c r="K44">
        <f t="shared" si="5"/>
        <v>0</v>
      </c>
      <c r="L44">
        <f t="shared" si="6"/>
        <v>-14.821495846333299</v>
      </c>
      <c r="M44">
        <f t="shared" si="7"/>
        <v>0</v>
      </c>
      <c r="N44">
        <f t="shared" si="8"/>
        <v>0</v>
      </c>
    </row>
    <row r="45" spans="2:14" x14ac:dyDescent="0.25">
      <c r="B45" s="13">
        <v>37.0791244710556</v>
      </c>
      <c r="C45" s="15">
        <v>45.591999999999999</v>
      </c>
      <c r="D45" s="13">
        <v>37.806222157888897</v>
      </c>
      <c r="E45" s="13">
        <v>49.536111111111097</v>
      </c>
      <c r="F45">
        <f t="shared" si="0"/>
        <v>-8.5128755289443987</v>
      </c>
      <c r="G45">
        <f t="shared" si="1"/>
        <v>0</v>
      </c>
      <c r="H45">
        <f t="shared" si="2"/>
        <v>0</v>
      </c>
      <c r="I45">
        <f t="shared" si="3"/>
        <v>-7.7857778421111021</v>
      </c>
      <c r="J45">
        <f t="shared" si="4"/>
        <v>0</v>
      </c>
      <c r="K45">
        <f t="shared" si="5"/>
        <v>0</v>
      </c>
      <c r="L45">
        <f t="shared" si="6"/>
        <v>-11.729888953222201</v>
      </c>
      <c r="M45">
        <f t="shared" si="7"/>
        <v>0</v>
      </c>
      <c r="N45">
        <f t="shared" si="8"/>
        <v>0</v>
      </c>
    </row>
    <row r="46" spans="2:14" x14ac:dyDescent="0.25">
      <c r="B46" s="13">
        <v>43.589470570555598</v>
      </c>
      <c r="C46">
        <v>45.591999999999999</v>
      </c>
      <c r="D46" s="13">
        <v>44.572633180055597</v>
      </c>
      <c r="E46" s="13">
        <v>49.536111111111097</v>
      </c>
      <c r="F46">
        <f t="shared" si="0"/>
        <v>-2.0025294294444009</v>
      </c>
      <c r="G46">
        <f t="shared" si="1"/>
        <v>0</v>
      </c>
      <c r="H46">
        <f t="shared" si="2"/>
        <v>0</v>
      </c>
      <c r="I46">
        <f t="shared" si="3"/>
        <v>-1.0193668199444019</v>
      </c>
      <c r="J46">
        <f t="shared" si="4"/>
        <v>0</v>
      </c>
      <c r="K46">
        <f t="shared" si="5"/>
        <v>0</v>
      </c>
      <c r="L46">
        <f t="shared" si="6"/>
        <v>-4.9634779310555004</v>
      </c>
      <c r="M46">
        <f t="shared" si="7"/>
        <v>0</v>
      </c>
      <c r="N46">
        <f t="shared" si="8"/>
        <v>0</v>
      </c>
    </row>
    <row r="47" spans="2:14" x14ac:dyDescent="0.25">
      <c r="B47" s="13">
        <v>51.656647028944398</v>
      </c>
      <c r="C47" s="15">
        <v>45.591999999999999</v>
      </c>
      <c r="D47" s="13">
        <v>52.981967497611102</v>
      </c>
      <c r="E47" s="13">
        <v>49.536111111111097</v>
      </c>
      <c r="F47">
        <f t="shared" si="0"/>
        <v>6.0646470289443997</v>
      </c>
      <c r="G47">
        <f t="shared" si="1"/>
        <v>6.0646470289443997</v>
      </c>
      <c r="H47">
        <f t="shared" si="2"/>
        <v>606.46470289443994</v>
      </c>
      <c r="I47">
        <f t="shared" si="3"/>
        <v>7.3899674976111029</v>
      </c>
      <c r="J47">
        <f t="shared" si="4"/>
        <v>7.3899674976111029</v>
      </c>
      <c r="K47">
        <f t="shared" si="5"/>
        <v>738.99674976111032</v>
      </c>
      <c r="L47">
        <f t="shared" si="6"/>
        <v>3.4458563865000045</v>
      </c>
      <c r="M47">
        <f t="shared" si="7"/>
        <v>3.4458563865000045</v>
      </c>
      <c r="N47">
        <f t="shared" si="8"/>
        <v>344.58563865000042</v>
      </c>
    </row>
    <row r="48" spans="2:14" x14ac:dyDescent="0.25">
      <c r="B48" s="13">
        <v>60.750699397888901</v>
      </c>
      <c r="C48">
        <v>45.591999999999999</v>
      </c>
      <c r="D48" s="13">
        <v>62.489798040166697</v>
      </c>
      <c r="E48" s="13">
        <v>49.536111111111097</v>
      </c>
      <c r="F48">
        <f t="shared" si="0"/>
        <v>15.158699397888903</v>
      </c>
      <c r="G48">
        <f t="shared" si="1"/>
        <v>15.158699397888903</v>
      </c>
      <c r="H48">
        <f t="shared" si="2"/>
        <v>1515.8699397888902</v>
      </c>
      <c r="I48">
        <f t="shared" si="3"/>
        <v>16.897798040166698</v>
      </c>
      <c r="J48">
        <f t="shared" si="4"/>
        <v>16.897798040166698</v>
      </c>
      <c r="K48">
        <f t="shared" si="5"/>
        <v>1689.7798040166699</v>
      </c>
      <c r="L48">
        <f t="shared" si="6"/>
        <v>12.9536869290556</v>
      </c>
      <c r="M48">
        <f t="shared" si="7"/>
        <v>12.9536869290556</v>
      </c>
      <c r="N48">
        <f t="shared" si="8"/>
        <v>1295.36869290556</v>
      </c>
    </row>
    <row r="49" spans="2:14" x14ac:dyDescent="0.25">
      <c r="B49" s="13">
        <v>79.269279110555601</v>
      </c>
      <c r="C49" s="15">
        <v>45.591999999999999</v>
      </c>
      <c r="D49" s="13">
        <v>81.2625870420556</v>
      </c>
      <c r="E49" s="13">
        <v>67.117000000000004</v>
      </c>
      <c r="F49">
        <f t="shared" si="0"/>
        <v>33.677279110555602</v>
      </c>
      <c r="G49">
        <f t="shared" si="1"/>
        <v>33.677279110555602</v>
      </c>
      <c r="H49">
        <f t="shared" si="2"/>
        <v>3367.7279110555601</v>
      </c>
      <c r="I49">
        <f t="shared" si="3"/>
        <v>35.670587042055601</v>
      </c>
      <c r="J49">
        <f t="shared" si="4"/>
        <v>35.670587042055601</v>
      </c>
      <c r="K49">
        <f t="shared" si="5"/>
        <v>3567.0587042055599</v>
      </c>
      <c r="L49">
        <f t="shared" si="6"/>
        <v>14.145587042055595</v>
      </c>
      <c r="M49">
        <f t="shared" si="7"/>
        <v>14.145587042055595</v>
      </c>
      <c r="N49">
        <f t="shared" si="8"/>
        <v>1414.5587042055595</v>
      </c>
    </row>
    <row r="50" spans="2:14" x14ac:dyDescent="0.25">
      <c r="B50" s="13">
        <v>78.4456090279444</v>
      </c>
      <c r="C50">
        <v>45.591999999999999</v>
      </c>
      <c r="D50" s="13">
        <v>80.403226002611106</v>
      </c>
      <c r="E50" s="13">
        <v>67.117000000000004</v>
      </c>
      <c r="F50">
        <f t="shared" si="0"/>
        <v>32.853609027944401</v>
      </c>
      <c r="G50">
        <f t="shared" si="1"/>
        <v>32.853609027944401</v>
      </c>
      <c r="H50">
        <f t="shared" si="2"/>
        <v>3285.3609027944403</v>
      </c>
      <c r="I50">
        <f t="shared" si="3"/>
        <v>34.811226002611107</v>
      </c>
      <c r="J50">
        <f t="shared" si="4"/>
        <v>34.811226002611107</v>
      </c>
      <c r="K50">
        <f t="shared" si="5"/>
        <v>3481.1226002611106</v>
      </c>
      <c r="L50">
        <f t="shared" si="6"/>
        <v>13.286226002611102</v>
      </c>
      <c r="M50">
        <f t="shared" si="7"/>
        <v>13.286226002611102</v>
      </c>
      <c r="N50">
        <f t="shared" si="8"/>
        <v>1328.6226002611102</v>
      </c>
    </row>
    <row r="51" spans="2:14" x14ac:dyDescent="0.25">
      <c r="B51" s="13">
        <v>78.655680658111095</v>
      </c>
      <c r="C51" s="15">
        <v>45.591999999999999</v>
      </c>
      <c r="D51" s="13">
        <v>80.6223851561667</v>
      </c>
      <c r="E51" s="13">
        <v>67.117000000000004</v>
      </c>
      <c r="F51">
        <f t="shared" si="0"/>
        <v>33.063680658111096</v>
      </c>
      <c r="G51">
        <f t="shared" si="1"/>
        <v>33.063680658111096</v>
      </c>
      <c r="H51">
        <f t="shared" si="2"/>
        <v>3306.3680658111098</v>
      </c>
      <c r="I51">
        <f t="shared" si="3"/>
        <v>35.030385156166702</v>
      </c>
      <c r="J51">
        <f t="shared" si="4"/>
        <v>35.030385156166702</v>
      </c>
      <c r="K51">
        <f t="shared" si="5"/>
        <v>3503.0385156166703</v>
      </c>
      <c r="L51">
        <f t="shared" si="6"/>
        <v>13.505385156166696</v>
      </c>
      <c r="M51">
        <f t="shared" si="7"/>
        <v>13.505385156166696</v>
      </c>
      <c r="N51">
        <f t="shared" si="8"/>
        <v>1350.5385156166697</v>
      </c>
    </row>
    <row r="52" spans="2:14" x14ac:dyDescent="0.25">
      <c r="B52" s="13">
        <v>78.213387183500004</v>
      </c>
      <c r="C52">
        <v>45.591999999999999</v>
      </c>
      <c r="D52" s="13">
        <v>80.160970616277794</v>
      </c>
      <c r="E52" s="13">
        <v>67.117000000000004</v>
      </c>
      <c r="F52">
        <f t="shared" si="0"/>
        <v>32.621387183500005</v>
      </c>
      <c r="G52">
        <f t="shared" si="1"/>
        <v>32.621387183500005</v>
      </c>
      <c r="H52">
        <f t="shared" si="2"/>
        <v>3262.1387183500005</v>
      </c>
      <c r="I52">
        <f t="shared" si="3"/>
        <v>34.568970616277795</v>
      </c>
      <c r="J52">
        <f t="shared" si="4"/>
        <v>34.568970616277795</v>
      </c>
      <c r="K52">
        <f t="shared" si="5"/>
        <v>3456.8970616277793</v>
      </c>
      <c r="L52">
        <f t="shared" si="6"/>
        <v>13.04397061627779</v>
      </c>
      <c r="M52">
        <f t="shared" si="7"/>
        <v>13.04397061627779</v>
      </c>
      <c r="N52">
        <f t="shared" si="8"/>
        <v>1304.3970616277788</v>
      </c>
    </row>
    <row r="53" spans="2:14" x14ac:dyDescent="0.25">
      <c r="B53" s="13">
        <v>74.209515631944399</v>
      </c>
      <c r="C53" s="15">
        <v>45.591999999999999</v>
      </c>
      <c r="D53" s="13">
        <v>75.986154814499997</v>
      </c>
      <c r="E53" s="13">
        <v>67.117000000000004</v>
      </c>
      <c r="F53">
        <f t="shared" si="0"/>
        <v>28.6175156319444</v>
      </c>
      <c r="G53">
        <f t="shared" si="1"/>
        <v>28.6175156319444</v>
      </c>
      <c r="H53">
        <f t="shared" si="2"/>
        <v>2861.7515631944398</v>
      </c>
      <c r="I53">
        <f t="shared" si="3"/>
        <v>30.394154814499998</v>
      </c>
      <c r="J53">
        <f t="shared" si="4"/>
        <v>30.394154814499998</v>
      </c>
      <c r="K53">
        <f t="shared" si="5"/>
        <v>3039.4154814499998</v>
      </c>
      <c r="L53">
        <f t="shared" si="6"/>
        <v>8.8691548144999928</v>
      </c>
      <c r="M53">
        <f t="shared" si="7"/>
        <v>8.8691548144999928</v>
      </c>
      <c r="N53">
        <f t="shared" si="8"/>
        <v>886.91548144999933</v>
      </c>
    </row>
    <row r="54" spans="2:14" x14ac:dyDescent="0.25">
      <c r="B54" s="13">
        <v>73.839078300833293</v>
      </c>
      <c r="C54">
        <v>45.591999999999999</v>
      </c>
      <c r="D54" s="13">
        <v>75.600101516888898</v>
      </c>
      <c r="E54" s="13">
        <v>67.117000000000004</v>
      </c>
      <c r="F54">
        <f t="shared" si="0"/>
        <v>28.247078300833294</v>
      </c>
      <c r="G54">
        <f t="shared" si="1"/>
        <v>28.247078300833294</v>
      </c>
      <c r="H54">
        <f t="shared" si="2"/>
        <v>2824.7078300833296</v>
      </c>
      <c r="I54">
        <f t="shared" si="3"/>
        <v>30.0081015168889</v>
      </c>
      <c r="J54">
        <f t="shared" si="4"/>
        <v>30.0081015168889</v>
      </c>
      <c r="K54">
        <f t="shared" si="5"/>
        <v>3000.8101516888901</v>
      </c>
      <c r="L54">
        <f t="shared" si="6"/>
        <v>8.4831015168888939</v>
      </c>
      <c r="M54">
        <f t="shared" si="7"/>
        <v>8.4831015168888939</v>
      </c>
      <c r="N54">
        <f t="shared" si="8"/>
        <v>848.31015168888939</v>
      </c>
    </row>
    <row r="55" spans="2:14" x14ac:dyDescent="0.25">
      <c r="B55" s="13">
        <v>71.582343910888895</v>
      </c>
      <c r="C55" s="15">
        <v>45.591999999999999</v>
      </c>
      <c r="D55" s="13">
        <v>73.248985862944494</v>
      </c>
      <c r="E55" s="13">
        <v>67.117000000000004</v>
      </c>
      <c r="F55">
        <f t="shared" si="0"/>
        <v>25.990343910888896</v>
      </c>
      <c r="G55">
        <f t="shared" si="1"/>
        <v>25.990343910888896</v>
      </c>
      <c r="H55">
        <f t="shared" si="2"/>
        <v>2599.0343910888896</v>
      </c>
      <c r="I55">
        <f t="shared" si="3"/>
        <v>27.656985862944495</v>
      </c>
      <c r="J55">
        <f t="shared" si="4"/>
        <v>27.656985862944495</v>
      </c>
      <c r="K55">
        <f t="shared" si="5"/>
        <v>2765.6985862944493</v>
      </c>
      <c r="L55">
        <f t="shared" si="6"/>
        <v>6.1319858629444894</v>
      </c>
      <c r="M55">
        <f t="shared" si="7"/>
        <v>6.1319858629444894</v>
      </c>
      <c r="N55">
        <f t="shared" si="8"/>
        <v>613.19858629444889</v>
      </c>
    </row>
    <row r="56" spans="2:14" x14ac:dyDescent="0.25">
      <c r="B56" s="13">
        <v>69.266235182666705</v>
      </c>
      <c r="C56">
        <v>45.591999999999999</v>
      </c>
      <c r="D56" s="13">
        <v>70.837387464888906</v>
      </c>
      <c r="E56" s="13">
        <v>67.117000000000004</v>
      </c>
      <c r="F56">
        <f t="shared" si="0"/>
        <v>23.674235182666706</v>
      </c>
      <c r="G56">
        <f t="shared" si="1"/>
        <v>23.674235182666706</v>
      </c>
      <c r="H56">
        <f t="shared" si="2"/>
        <v>2367.4235182666707</v>
      </c>
      <c r="I56">
        <f t="shared" si="3"/>
        <v>25.245387464888907</v>
      </c>
      <c r="J56">
        <f t="shared" si="4"/>
        <v>25.245387464888907</v>
      </c>
      <c r="K56">
        <f t="shared" si="5"/>
        <v>2524.5387464888909</v>
      </c>
      <c r="L56">
        <f t="shared" si="6"/>
        <v>3.7203874648889013</v>
      </c>
      <c r="M56">
        <f t="shared" si="7"/>
        <v>3.7203874648889013</v>
      </c>
      <c r="N56">
        <f t="shared" si="8"/>
        <v>372.03874648889013</v>
      </c>
    </row>
    <row r="57" spans="2:14" x14ac:dyDescent="0.25">
      <c r="B57" s="13">
        <v>66.625311432611099</v>
      </c>
      <c r="C57" s="15">
        <v>45.591999999999999</v>
      </c>
      <c r="D57" s="13">
        <v>68.089339744722196</v>
      </c>
      <c r="E57" s="13">
        <v>67.117000000000004</v>
      </c>
      <c r="F57">
        <f t="shared" si="0"/>
        <v>21.0333114326111</v>
      </c>
      <c r="G57">
        <f t="shared" si="1"/>
        <v>21.0333114326111</v>
      </c>
      <c r="H57">
        <f t="shared" si="2"/>
        <v>2103.3311432611099</v>
      </c>
      <c r="I57">
        <f t="shared" si="3"/>
        <v>22.497339744722197</v>
      </c>
      <c r="J57">
        <f t="shared" si="4"/>
        <v>22.497339744722197</v>
      </c>
      <c r="K57">
        <f t="shared" si="5"/>
        <v>2249.7339744722199</v>
      </c>
      <c r="L57">
        <f t="shared" si="6"/>
        <v>0.97233974472219131</v>
      </c>
      <c r="M57">
        <f t="shared" si="7"/>
        <v>0.97233974472219131</v>
      </c>
      <c r="N57">
        <f t="shared" si="8"/>
        <v>97.233974472219131</v>
      </c>
    </row>
    <row r="58" spans="2:14" x14ac:dyDescent="0.25">
      <c r="B58" s="13">
        <v>67.678203292555594</v>
      </c>
      <c r="C58">
        <v>45.591999999999999</v>
      </c>
      <c r="D58" s="13">
        <v>69.184711485500003</v>
      </c>
      <c r="E58" s="13">
        <v>67.117000000000004</v>
      </c>
      <c r="F58">
        <f t="shared" si="0"/>
        <v>22.086203292555595</v>
      </c>
      <c r="G58">
        <f t="shared" si="1"/>
        <v>22.086203292555595</v>
      </c>
      <c r="H58">
        <f t="shared" si="2"/>
        <v>2208.6203292555597</v>
      </c>
      <c r="I58">
        <f t="shared" si="3"/>
        <v>23.592711485500004</v>
      </c>
      <c r="J58">
        <f t="shared" si="4"/>
        <v>23.592711485500004</v>
      </c>
      <c r="K58">
        <f t="shared" si="5"/>
        <v>2359.2711485500004</v>
      </c>
      <c r="L58">
        <f t="shared" si="6"/>
        <v>2.0677114854999985</v>
      </c>
      <c r="M58">
        <f t="shared" si="7"/>
        <v>2.0677114854999985</v>
      </c>
      <c r="N58">
        <f t="shared" si="8"/>
        <v>206.77114854999985</v>
      </c>
    </row>
    <row r="59" spans="2:14" x14ac:dyDescent="0.25">
      <c r="B59" s="13">
        <v>68.159701049555593</v>
      </c>
      <c r="C59" s="15">
        <v>45.591999999999999</v>
      </c>
      <c r="D59" s="13">
        <v>69.685737275055601</v>
      </c>
      <c r="E59" s="13">
        <v>67.117000000000004</v>
      </c>
      <c r="F59">
        <f t="shared" si="0"/>
        <v>22.567701049555595</v>
      </c>
      <c r="G59">
        <f t="shared" si="1"/>
        <v>22.567701049555595</v>
      </c>
      <c r="H59">
        <f t="shared" si="2"/>
        <v>2256.7701049555594</v>
      </c>
      <c r="I59">
        <f t="shared" si="3"/>
        <v>24.093737275055602</v>
      </c>
      <c r="J59">
        <f t="shared" si="4"/>
        <v>24.093737275055602</v>
      </c>
      <c r="K59">
        <f t="shared" si="5"/>
        <v>2409.3737275055601</v>
      </c>
      <c r="L59">
        <f t="shared" si="6"/>
        <v>2.5687372750555966</v>
      </c>
      <c r="M59">
        <f t="shared" si="7"/>
        <v>2.5687372750555966</v>
      </c>
      <c r="N59">
        <f t="shared" si="8"/>
        <v>256.87372750555966</v>
      </c>
    </row>
    <row r="60" spans="2:14" x14ac:dyDescent="0.25">
      <c r="B60" s="13">
        <v>78.237862053722196</v>
      </c>
      <c r="C60">
        <v>45.591999999999999</v>
      </c>
      <c r="D60" s="13">
        <v>80.186502361111096</v>
      </c>
      <c r="E60" s="13">
        <v>67.117000000000004</v>
      </c>
      <c r="F60">
        <f t="shared" si="0"/>
        <v>32.645862053722198</v>
      </c>
      <c r="G60">
        <f t="shared" si="1"/>
        <v>32.645862053722198</v>
      </c>
      <c r="H60">
        <f t="shared" si="2"/>
        <v>3264.5862053722199</v>
      </c>
      <c r="I60">
        <f t="shared" si="3"/>
        <v>34.594502361111097</v>
      </c>
      <c r="J60">
        <f t="shared" si="4"/>
        <v>34.594502361111097</v>
      </c>
      <c r="K60">
        <f t="shared" si="5"/>
        <v>3459.4502361111099</v>
      </c>
      <c r="L60">
        <f t="shared" si="6"/>
        <v>13.069502361111091</v>
      </c>
      <c r="M60">
        <f t="shared" si="7"/>
        <v>13.069502361111091</v>
      </c>
      <c r="N60">
        <f t="shared" si="8"/>
        <v>1306.950236111109</v>
      </c>
    </row>
    <row r="61" spans="2:14" x14ac:dyDescent="0.25">
      <c r="B61" s="13">
        <v>65.568245778999994</v>
      </c>
      <c r="C61" s="15">
        <v>45.591999999999999</v>
      </c>
      <c r="D61" s="13">
        <v>67.537109203333301</v>
      </c>
      <c r="E61" s="13">
        <v>49.536111111111097</v>
      </c>
      <c r="F61">
        <f t="shared" si="0"/>
        <v>19.976245778999996</v>
      </c>
      <c r="G61">
        <f t="shared" si="1"/>
        <v>19.976245778999996</v>
      </c>
      <c r="H61">
        <f t="shared" si="2"/>
        <v>1997.6245778999996</v>
      </c>
      <c r="I61">
        <f t="shared" si="3"/>
        <v>21.945109203333303</v>
      </c>
      <c r="J61">
        <f t="shared" si="4"/>
        <v>21.945109203333303</v>
      </c>
      <c r="K61">
        <f t="shared" si="5"/>
        <v>2194.5109203333304</v>
      </c>
      <c r="L61">
        <f t="shared" si="6"/>
        <v>18.000998092222204</v>
      </c>
      <c r="M61">
        <f t="shared" si="7"/>
        <v>18.000998092222204</v>
      </c>
      <c r="N61">
        <f t="shared" si="8"/>
        <v>1800.0998092222203</v>
      </c>
    </row>
    <row r="62" spans="2:14" x14ac:dyDescent="0.25">
      <c r="B62" s="13">
        <v>54.122727204333302</v>
      </c>
      <c r="C62">
        <v>45.591999999999999</v>
      </c>
      <c r="D62" s="13">
        <v>55.557506259444402</v>
      </c>
      <c r="E62" s="13">
        <v>49.536111111111097</v>
      </c>
      <c r="F62">
        <f t="shared" si="0"/>
        <v>8.5307272043333029</v>
      </c>
      <c r="G62">
        <f t="shared" si="1"/>
        <v>8.5307272043333029</v>
      </c>
      <c r="H62">
        <f t="shared" si="2"/>
        <v>853.07272043333023</v>
      </c>
      <c r="I62">
        <f t="shared" si="3"/>
        <v>9.9655062594444033</v>
      </c>
      <c r="J62">
        <f t="shared" si="4"/>
        <v>9.9655062594444033</v>
      </c>
      <c r="K62">
        <f t="shared" si="5"/>
        <v>996.5506259444403</v>
      </c>
      <c r="L62">
        <f t="shared" si="6"/>
        <v>6.0213951483333048</v>
      </c>
      <c r="M62">
        <f t="shared" si="7"/>
        <v>6.0213951483333048</v>
      </c>
      <c r="N62">
        <f t="shared" si="8"/>
        <v>602.13951483333051</v>
      </c>
    </row>
    <row r="63" spans="2:14" x14ac:dyDescent="0.25">
      <c r="B63" s="13">
        <v>49.172321200500001</v>
      </c>
      <c r="C63" s="15">
        <v>45.591999999999999</v>
      </c>
      <c r="D63" s="13">
        <v>50.389590597833298</v>
      </c>
      <c r="E63" s="13">
        <v>49.536111111111097</v>
      </c>
      <c r="F63">
        <f t="shared" si="0"/>
        <v>3.580321200500002</v>
      </c>
      <c r="G63">
        <f t="shared" si="1"/>
        <v>3.580321200500002</v>
      </c>
      <c r="H63">
        <f t="shared" si="2"/>
        <v>358.03212005000023</v>
      </c>
      <c r="I63">
        <f t="shared" si="3"/>
        <v>4.7975905978332989</v>
      </c>
      <c r="J63">
        <f t="shared" si="4"/>
        <v>4.7975905978332989</v>
      </c>
      <c r="K63">
        <f t="shared" si="5"/>
        <v>479.75905978332992</v>
      </c>
      <c r="L63">
        <f t="shared" si="6"/>
        <v>0.85347948672220042</v>
      </c>
      <c r="M63">
        <f t="shared" si="7"/>
        <v>0.85347948672220042</v>
      </c>
      <c r="N63">
        <f t="shared" si="8"/>
        <v>85.347948672220042</v>
      </c>
    </row>
    <row r="64" spans="2:14" x14ac:dyDescent="0.25">
      <c r="B64" s="13">
        <v>43.371153254777802</v>
      </c>
      <c r="C64">
        <v>45.591999999999999</v>
      </c>
      <c r="D64" s="13">
        <v>44.345420552611102</v>
      </c>
      <c r="E64" s="13">
        <v>49.536111111111097</v>
      </c>
      <c r="F64">
        <f t="shared" si="0"/>
        <v>-2.2208467452221967</v>
      </c>
      <c r="G64">
        <f t="shared" si="1"/>
        <v>0</v>
      </c>
      <c r="H64">
        <f t="shared" si="2"/>
        <v>0</v>
      </c>
      <c r="I64">
        <f t="shared" si="3"/>
        <v>-1.2465794473888963</v>
      </c>
      <c r="J64">
        <f t="shared" si="4"/>
        <v>0</v>
      </c>
      <c r="K64">
        <f t="shared" si="5"/>
        <v>0</v>
      </c>
      <c r="L64">
        <f t="shared" si="6"/>
        <v>-5.1906905584999947</v>
      </c>
      <c r="M64">
        <f t="shared" si="7"/>
        <v>0</v>
      </c>
      <c r="N64">
        <f t="shared" si="8"/>
        <v>0</v>
      </c>
    </row>
    <row r="65" spans="2:14" x14ac:dyDescent="0.25">
      <c r="B65" s="13">
        <v>41.633579523666697</v>
      </c>
      <c r="C65" s="15">
        <v>45.591999999999999</v>
      </c>
      <c r="D65" s="13">
        <v>42.5377852757778</v>
      </c>
      <c r="E65" s="13">
        <v>49.536111111111097</v>
      </c>
      <c r="F65">
        <f t="shared" si="0"/>
        <v>-3.958420476333302</v>
      </c>
      <c r="G65">
        <f t="shared" si="1"/>
        <v>0</v>
      </c>
      <c r="H65">
        <f t="shared" si="2"/>
        <v>0</v>
      </c>
      <c r="I65">
        <f t="shared" si="3"/>
        <v>-3.0542147242221986</v>
      </c>
      <c r="J65">
        <f t="shared" si="4"/>
        <v>0</v>
      </c>
      <c r="K65">
        <f t="shared" si="5"/>
        <v>0</v>
      </c>
      <c r="L65">
        <f t="shared" si="6"/>
        <v>-6.9983258353332971</v>
      </c>
      <c r="M65">
        <f t="shared" si="7"/>
        <v>0</v>
      </c>
      <c r="N65">
        <f t="shared" si="8"/>
        <v>0</v>
      </c>
    </row>
    <row r="66" spans="2:14" x14ac:dyDescent="0.25">
      <c r="B66" s="13">
        <v>38.3210223343333</v>
      </c>
      <c r="C66">
        <v>45.591999999999999</v>
      </c>
      <c r="D66" s="13">
        <v>39.095436095166697</v>
      </c>
      <c r="E66" s="13">
        <v>49.536111111111097</v>
      </c>
      <c r="F66">
        <f t="shared" si="0"/>
        <v>-7.2709776656666989</v>
      </c>
      <c r="G66">
        <f t="shared" si="1"/>
        <v>0</v>
      </c>
      <c r="H66">
        <f t="shared" si="2"/>
        <v>0</v>
      </c>
      <c r="I66">
        <f t="shared" si="3"/>
        <v>-6.4965639048333017</v>
      </c>
      <c r="J66">
        <f t="shared" si="4"/>
        <v>0</v>
      </c>
      <c r="K66">
        <f t="shared" si="5"/>
        <v>0</v>
      </c>
      <c r="L66">
        <f t="shared" si="6"/>
        <v>-10.4406750159444</v>
      </c>
      <c r="M66">
        <f t="shared" si="7"/>
        <v>0</v>
      </c>
      <c r="N66">
        <f t="shared" si="8"/>
        <v>0</v>
      </c>
    </row>
    <row r="67" spans="2:14" x14ac:dyDescent="0.25">
      <c r="B67" s="13">
        <v>36.047985924499997</v>
      </c>
      <c r="C67" s="15">
        <v>45.591999999999999</v>
      </c>
      <c r="D67" s="13">
        <v>36.7363813906667</v>
      </c>
      <c r="E67" s="13">
        <v>49.536111111111097</v>
      </c>
      <c r="F67">
        <f t="shared" si="0"/>
        <v>-9.5440140755000016</v>
      </c>
      <c r="G67">
        <f t="shared" si="1"/>
        <v>0</v>
      </c>
      <c r="H67">
        <f t="shared" si="2"/>
        <v>0</v>
      </c>
      <c r="I67">
        <f t="shared" si="3"/>
        <v>-8.8556186093332983</v>
      </c>
      <c r="J67">
        <f t="shared" si="4"/>
        <v>0</v>
      </c>
      <c r="K67">
        <f t="shared" si="5"/>
        <v>0</v>
      </c>
      <c r="L67">
        <f t="shared" si="6"/>
        <v>-12.799729720444397</v>
      </c>
      <c r="M67">
        <f t="shared" si="7"/>
        <v>0</v>
      </c>
      <c r="N67">
        <f t="shared" si="8"/>
        <v>0</v>
      </c>
    </row>
    <row r="68" spans="2:14" x14ac:dyDescent="0.25">
      <c r="B68" s="13">
        <v>36.019473614611101</v>
      </c>
      <c r="C68">
        <v>45.591999999999999</v>
      </c>
      <c r="D68" s="13">
        <v>36.706806597166697</v>
      </c>
      <c r="E68" s="13">
        <v>49.536111111111097</v>
      </c>
      <c r="F68">
        <f t="shared" si="0"/>
        <v>-9.5725263853888976</v>
      </c>
      <c r="G68">
        <f t="shared" si="1"/>
        <v>0</v>
      </c>
      <c r="H68">
        <f t="shared" si="2"/>
        <v>0</v>
      </c>
      <c r="I68">
        <f t="shared" si="3"/>
        <v>-8.8851934028333019</v>
      </c>
      <c r="J68">
        <f t="shared" si="4"/>
        <v>0</v>
      </c>
      <c r="K68">
        <f t="shared" si="5"/>
        <v>0</v>
      </c>
      <c r="L68">
        <f t="shared" si="6"/>
        <v>-12.8293045139444</v>
      </c>
      <c r="M68">
        <f t="shared" si="7"/>
        <v>0</v>
      </c>
      <c r="N68">
        <f t="shared" si="8"/>
        <v>0</v>
      </c>
    </row>
    <row r="69" spans="2:14" x14ac:dyDescent="0.25">
      <c r="B69" s="13">
        <v>38.8383507471667</v>
      </c>
      <c r="C69" s="15">
        <v>45.591999999999999</v>
      </c>
      <c r="D69" s="13">
        <v>39.632695919888903</v>
      </c>
      <c r="E69" s="13">
        <v>49.536111111111097</v>
      </c>
      <c r="F69">
        <f t="shared" si="0"/>
        <v>-6.7536492528332985</v>
      </c>
      <c r="G69">
        <f t="shared" si="1"/>
        <v>0</v>
      </c>
      <c r="H69">
        <f t="shared" si="2"/>
        <v>0</v>
      </c>
      <c r="I69">
        <f t="shared" si="3"/>
        <v>-5.9593040801110959</v>
      </c>
      <c r="J69">
        <f t="shared" si="4"/>
        <v>0</v>
      </c>
      <c r="K69">
        <f t="shared" si="5"/>
        <v>0</v>
      </c>
      <c r="L69">
        <f t="shared" si="6"/>
        <v>-9.9034151912221944</v>
      </c>
      <c r="M69">
        <f t="shared" si="7"/>
        <v>0</v>
      </c>
      <c r="N69">
        <f t="shared" si="8"/>
        <v>0</v>
      </c>
    </row>
    <row r="70" spans="2:14" x14ac:dyDescent="0.25">
      <c r="B70" s="13">
        <v>43.8486856048889</v>
      </c>
      <c r="C70">
        <v>45.591999999999999</v>
      </c>
      <c r="D70" s="13">
        <v>44.842436245833298</v>
      </c>
      <c r="E70" s="13">
        <v>49.536111111111097</v>
      </c>
      <c r="F70">
        <f t="shared" si="0"/>
        <v>-1.7433143951110992</v>
      </c>
      <c r="G70">
        <f t="shared" si="1"/>
        <v>0</v>
      </c>
      <c r="H70">
        <f t="shared" si="2"/>
        <v>0</v>
      </c>
      <c r="I70">
        <f t="shared" si="3"/>
        <v>-0.74956375416670085</v>
      </c>
      <c r="J70">
        <f t="shared" si="4"/>
        <v>0</v>
      </c>
      <c r="K70">
        <f t="shared" si="5"/>
        <v>0</v>
      </c>
      <c r="L70">
        <f t="shared" si="6"/>
        <v>-4.6936748652777993</v>
      </c>
      <c r="M70">
        <f t="shared" si="7"/>
        <v>0</v>
      </c>
      <c r="N70">
        <f t="shared" si="8"/>
        <v>0</v>
      </c>
    </row>
    <row r="71" spans="2:14" x14ac:dyDescent="0.25">
      <c r="B71" s="13">
        <v>51.445823829777801</v>
      </c>
      <c r="C71" s="15">
        <v>45.591999999999999</v>
      </c>
      <c r="D71" s="13">
        <v>52.761887053666698</v>
      </c>
      <c r="E71" s="13">
        <v>49.536111111111097</v>
      </c>
      <c r="F71">
        <f t="shared" si="0"/>
        <v>5.8538238297778022</v>
      </c>
      <c r="G71">
        <f t="shared" si="1"/>
        <v>5.8538238297778022</v>
      </c>
      <c r="H71">
        <f t="shared" si="2"/>
        <v>585.38238297778025</v>
      </c>
      <c r="I71">
        <f t="shared" si="3"/>
        <v>7.1698870536666988</v>
      </c>
      <c r="J71">
        <f t="shared" si="4"/>
        <v>7.1698870536666988</v>
      </c>
      <c r="K71">
        <f t="shared" si="5"/>
        <v>716.98870536666982</v>
      </c>
      <c r="L71">
        <f t="shared" si="6"/>
        <v>3.2257759425556003</v>
      </c>
      <c r="M71">
        <f t="shared" si="7"/>
        <v>3.2257759425556003</v>
      </c>
      <c r="N71">
        <f t="shared" si="8"/>
        <v>322.57759425556003</v>
      </c>
    </row>
    <row r="72" spans="2:14" x14ac:dyDescent="0.25">
      <c r="B72" s="13">
        <v>70.586299411833295</v>
      </c>
      <c r="C72">
        <v>45.591999999999999</v>
      </c>
      <c r="D72" s="13">
        <v>72.801526899999999</v>
      </c>
      <c r="E72" s="13">
        <v>49.536111111111097</v>
      </c>
      <c r="F72">
        <f t="shared" si="0"/>
        <v>24.994299411833296</v>
      </c>
      <c r="G72">
        <f t="shared" si="1"/>
        <v>24.994299411833296</v>
      </c>
      <c r="H72">
        <f t="shared" si="2"/>
        <v>2499.4299411833294</v>
      </c>
      <c r="I72">
        <f t="shared" si="3"/>
        <v>27.2095269</v>
      </c>
      <c r="J72">
        <f t="shared" si="4"/>
        <v>27.2095269</v>
      </c>
      <c r="K72">
        <f t="shared" si="5"/>
        <v>2720.9526900000001</v>
      </c>
      <c r="L72">
        <f t="shared" si="6"/>
        <v>23.265415788888902</v>
      </c>
      <c r="M72">
        <f t="shared" si="7"/>
        <v>23.265415788888902</v>
      </c>
      <c r="N72">
        <f t="shared" si="8"/>
        <v>2326.5415788888904</v>
      </c>
    </row>
    <row r="73" spans="2:14" x14ac:dyDescent="0.25">
      <c r="B73" s="13">
        <v>88.404134787444406</v>
      </c>
      <c r="C73" s="15">
        <v>45.591999999999999</v>
      </c>
      <c r="D73" s="13">
        <v>90.803601711833295</v>
      </c>
      <c r="E73" s="13">
        <v>67.117000000000004</v>
      </c>
      <c r="F73">
        <f t="shared" si="0"/>
        <v>42.812134787444407</v>
      </c>
      <c r="G73">
        <f t="shared" si="1"/>
        <v>42.812134787444407</v>
      </c>
      <c r="H73">
        <f t="shared" si="2"/>
        <v>4281.2134787444411</v>
      </c>
      <c r="I73">
        <f t="shared" si="3"/>
        <v>45.211601711833296</v>
      </c>
      <c r="J73">
        <f t="shared" si="4"/>
        <v>45.211601711833296</v>
      </c>
      <c r="K73">
        <f t="shared" si="5"/>
        <v>4521.16017118333</v>
      </c>
      <c r="L73">
        <f t="shared" si="6"/>
        <v>23.686601711833291</v>
      </c>
      <c r="M73">
        <f t="shared" si="7"/>
        <v>23.686601711833291</v>
      </c>
      <c r="N73">
        <f t="shared" si="8"/>
        <v>2368.6601711833291</v>
      </c>
    </row>
    <row r="74" spans="2:14" x14ac:dyDescent="0.25">
      <c r="B74" s="13">
        <v>83.554879300111097</v>
      </c>
      <c r="C74">
        <v>45.591999999999999</v>
      </c>
      <c r="D74" s="13">
        <v>85.736423571444405</v>
      </c>
      <c r="E74" s="13">
        <v>67.117000000000004</v>
      </c>
      <c r="F74">
        <f t="shared" si="0"/>
        <v>37.962879300111098</v>
      </c>
      <c r="G74">
        <f t="shared" si="1"/>
        <v>37.962879300111098</v>
      </c>
      <c r="H74">
        <f t="shared" si="2"/>
        <v>3796.2879300111099</v>
      </c>
      <c r="I74">
        <f t="shared" si="3"/>
        <v>40.144423571444406</v>
      </c>
      <c r="J74">
        <f t="shared" si="4"/>
        <v>40.144423571444406</v>
      </c>
      <c r="K74">
        <f t="shared" si="5"/>
        <v>4014.4423571444404</v>
      </c>
      <c r="L74">
        <f t="shared" si="6"/>
        <v>18.619423571444401</v>
      </c>
      <c r="M74">
        <f t="shared" si="7"/>
        <v>18.619423571444401</v>
      </c>
      <c r="N74">
        <f t="shared" si="8"/>
        <v>1861.9423571444399</v>
      </c>
    </row>
    <row r="75" spans="2:14" x14ac:dyDescent="0.25">
      <c r="B75" s="13">
        <v>87.548529363722196</v>
      </c>
      <c r="C75" s="15">
        <v>45.591999999999999</v>
      </c>
      <c r="D75" s="13">
        <v>89.909177727611095</v>
      </c>
      <c r="E75" s="13">
        <v>67.117000000000004</v>
      </c>
      <c r="F75">
        <f t="shared" si="0"/>
        <v>41.956529363722197</v>
      </c>
      <c r="G75">
        <f t="shared" si="1"/>
        <v>41.956529363722197</v>
      </c>
      <c r="H75">
        <f t="shared" si="2"/>
        <v>4195.6529363722193</v>
      </c>
      <c r="I75">
        <f t="shared" si="3"/>
        <v>44.317177727611096</v>
      </c>
      <c r="J75">
        <f t="shared" si="4"/>
        <v>44.317177727611096</v>
      </c>
      <c r="K75">
        <f t="shared" si="5"/>
        <v>4431.7177727611097</v>
      </c>
      <c r="L75">
        <f t="shared" si="6"/>
        <v>22.79217772761109</v>
      </c>
      <c r="M75">
        <f t="shared" si="7"/>
        <v>22.79217772761109</v>
      </c>
      <c r="N75">
        <f t="shared" si="8"/>
        <v>2279.2177727611088</v>
      </c>
    </row>
    <row r="76" spans="2:14" x14ac:dyDescent="0.25">
      <c r="B76" s="13">
        <v>80.740946211833304</v>
      </c>
      <c r="C76">
        <v>45.591999999999999</v>
      </c>
      <c r="D76" s="13">
        <v>82.798419307722199</v>
      </c>
      <c r="E76" s="13">
        <v>67.117000000000004</v>
      </c>
      <c r="F76">
        <f t="shared" si="0"/>
        <v>35.148946211833305</v>
      </c>
      <c r="G76">
        <f t="shared" si="1"/>
        <v>35.148946211833305</v>
      </c>
      <c r="H76">
        <f t="shared" si="2"/>
        <v>3514.8946211833304</v>
      </c>
      <c r="I76">
        <f t="shared" si="3"/>
        <v>37.2064193077222</v>
      </c>
      <c r="J76">
        <f t="shared" si="4"/>
        <v>37.2064193077222</v>
      </c>
      <c r="K76">
        <f t="shared" si="5"/>
        <v>3720.6419307722199</v>
      </c>
      <c r="L76">
        <f t="shared" si="6"/>
        <v>15.681419307722194</v>
      </c>
      <c r="M76">
        <f t="shared" si="7"/>
        <v>15.681419307722194</v>
      </c>
      <c r="N76">
        <f t="shared" si="8"/>
        <v>1568.1419307722194</v>
      </c>
    </row>
    <row r="77" spans="2:14" x14ac:dyDescent="0.25">
      <c r="B77" s="13">
        <v>71.765591467222194</v>
      </c>
      <c r="C77" s="15">
        <v>45.591999999999999</v>
      </c>
      <c r="D77" s="13">
        <v>73.439848451888906</v>
      </c>
      <c r="E77" s="13">
        <v>67.117000000000004</v>
      </c>
      <c r="F77">
        <f t="shared" si="0"/>
        <v>26.173591467222195</v>
      </c>
      <c r="G77">
        <f t="shared" si="1"/>
        <v>26.173591467222195</v>
      </c>
      <c r="H77">
        <f t="shared" si="2"/>
        <v>2617.3591467222195</v>
      </c>
      <c r="I77">
        <f t="shared" si="3"/>
        <v>27.847848451888908</v>
      </c>
      <c r="J77">
        <f t="shared" si="4"/>
        <v>27.847848451888908</v>
      </c>
      <c r="K77">
        <f t="shared" si="5"/>
        <v>2784.7848451888908</v>
      </c>
      <c r="L77">
        <f t="shared" si="6"/>
        <v>6.3228484518889019</v>
      </c>
      <c r="M77">
        <f t="shared" si="7"/>
        <v>6.3228484518889019</v>
      </c>
      <c r="N77">
        <f t="shared" si="8"/>
        <v>632.28484518889013</v>
      </c>
    </row>
    <row r="78" spans="2:14" x14ac:dyDescent="0.25">
      <c r="B78" s="13">
        <v>66.817213548722194</v>
      </c>
      <c r="C78">
        <v>45.591999999999999</v>
      </c>
      <c r="D78" s="13">
        <v>68.288961463388901</v>
      </c>
      <c r="E78" s="13">
        <v>67.117000000000004</v>
      </c>
      <c r="F78">
        <f t="shared" si="0"/>
        <v>21.225213548722195</v>
      </c>
      <c r="G78">
        <f t="shared" si="1"/>
        <v>21.225213548722195</v>
      </c>
      <c r="H78">
        <f t="shared" si="2"/>
        <v>2122.5213548722195</v>
      </c>
      <c r="I78">
        <f t="shared" si="3"/>
        <v>22.696961463388902</v>
      </c>
      <c r="J78">
        <f t="shared" si="4"/>
        <v>22.696961463388902</v>
      </c>
      <c r="K78">
        <f t="shared" si="5"/>
        <v>2269.6961463388902</v>
      </c>
      <c r="L78">
        <f t="shared" si="6"/>
        <v>1.1719614633888966</v>
      </c>
      <c r="M78">
        <f t="shared" si="7"/>
        <v>1.1719614633888966</v>
      </c>
      <c r="N78">
        <f t="shared" si="8"/>
        <v>117.19614633888966</v>
      </c>
    </row>
    <row r="79" spans="2:14" x14ac:dyDescent="0.25">
      <c r="B79" s="13">
        <v>63.638164427555601</v>
      </c>
      <c r="C79" s="15">
        <v>45.591999999999999</v>
      </c>
      <c r="D79" s="13">
        <v>64.983370102722205</v>
      </c>
      <c r="E79" s="13">
        <v>67.117000000000004</v>
      </c>
      <c r="F79">
        <f t="shared" si="0"/>
        <v>18.046164427555603</v>
      </c>
      <c r="G79">
        <f t="shared" si="1"/>
        <v>18.046164427555603</v>
      </c>
      <c r="H79">
        <f t="shared" si="2"/>
        <v>1804.6164427555602</v>
      </c>
      <c r="I79">
        <f t="shared" si="3"/>
        <v>19.391370102722206</v>
      </c>
      <c r="J79">
        <f t="shared" si="4"/>
        <v>19.391370102722206</v>
      </c>
      <c r="K79">
        <f t="shared" si="5"/>
        <v>1939.1370102722206</v>
      </c>
      <c r="L79">
        <f t="shared" si="6"/>
        <v>-2.1336298972777996</v>
      </c>
      <c r="M79">
        <f t="shared" si="7"/>
        <v>0</v>
      </c>
      <c r="N79">
        <f t="shared" si="8"/>
        <v>0</v>
      </c>
    </row>
    <row r="80" spans="2:14" x14ac:dyDescent="0.25">
      <c r="B80" s="13">
        <v>61.5538079677222</v>
      </c>
      <c r="C80">
        <v>45.591999999999999</v>
      </c>
      <c r="D80" s="13">
        <v>62.817634939055601</v>
      </c>
      <c r="E80" s="13">
        <v>67.117000000000004</v>
      </c>
      <c r="F80">
        <f t="shared" si="0"/>
        <v>15.961807967722201</v>
      </c>
      <c r="G80">
        <f t="shared" si="1"/>
        <v>15.961807967722201</v>
      </c>
      <c r="H80">
        <f t="shared" si="2"/>
        <v>1596.1807967722202</v>
      </c>
      <c r="I80">
        <f t="shared" si="3"/>
        <v>17.225634939055603</v>
      </c>
      <c r="J80">
        <f t="shared" si="4"/>
        <v>17.225634939055603</v>
      </c>
      <c r="K80">
        <f t="shared" si="5"/>
        <v>1722.5634939055603</v>
      </c>
      <c r="L80">
        <f t="shared" si="6"/>
        <v>-4.2993650609444032</v>
      </c>
      <c r="M80">
        <f t="shared" si="7"/>
        <v>0</v>
      </c>
      <c r="N80">
        <f t="shared" si="8"/>
        <v>0</v>
      </c>
    </row>
    <row r="81" spans="2:14" x14ac:dyDescent="0.25">
      <c r="B81" s="13">
        <v>60.068070896499997</v>
      </c>
      <c r="C81" s="15">
        <v>45.591999999999999</v>
      </c>
      <c r="D81" s="13">
        <v>61.274686563777799</v>
      </c>
      <c r="E81" s="13">
        <v>67.117000000000004</v>
      </c>
      <c r="F81">
        <f t="shared" ref="F81:F144" si="9">B81-C81</f>
        <v>14.476070896499998</v>
      </c>
      <c r="G81">
        <f t="shared" si="1"/>
        <v>14.476070896499998</v>
      </c>
      <c r="H81">
        <f t="shared" si="2"/>
        <v>1447.6070896499998</v>
      </c>
      <c r="I81">
        <f t="shared" si="3"/>
        <v>15.6826865637778</v>
      </c>
      <c r="J81">
        <f t="shared" si="4"/>
        <v>15.6826865637778</v>
      </c>
      <c r="K81">
        <f t="shared" si="5"/>
        <v>1568.26865637778</v>
      </c>
      <c r="L81">
        <f t="shared" si="6"/>
        <v>-5.8423134362222058</v>
      </c>
      <c r="M81">
        <f t="shared" si="7"/>
        <v>0</v>
      </c>
      <c r="N81">
        <f t="shared" si="8"/>
        <v>0</v>
      </c>
    </row>
    <row r="82" spans="2:14" x14ac:dyDescent="0.25">
      <c r="B82" s="13">
        <v>60.351936897944398</v>
      </c>
      <c r="C82">
        <v>45.591999999999999</v>
      </c>
      <c r="D82" s="13">
        <v>61.569431314055599</v>
      </c>
      <c r="E82" s="13">
        <v>67.117000000000004</v>
      </c>
      <c r="F82">
        <f t="shared" si="9"/>
        <v>14.759936897944399</v>
      </c>
      <c r="G82">
        <f t="shared" ref="G82:G145" si="10">MAX(F82,0)</f>
        <v>14.759936897944399</v>
      </c>
      <c r="H82">
        <f t="shared" ref="H82:H145" si="11">$B$7*G82</f>
        <v>1475.9936897944399</v>
      </c>
      <c r="I82">
        <f t="shared" ref="I82:I145" si="12">D82-C82</f>
        <v>15.9774313140556</v>
      </c>
      <c r="J82">
        <f t="shared" ref="J82:J145" si="13">MAX(I82,0)</f>
        <v>15.9774313140556</v>
      </c>
      <c r="K82">
        <f t="shared" ref="K82:K145" si="14">$B$7*J82</f>
        <v>1597.74313140556</v>
      </c>
      <c r="L82">
        <f t="shared" ref="L82:L145" si="15">D82-E82</f>
        <v>-5.5475686859444053</v>
      </c>
      <c r="M82">
        <f t="shared" ref="M82:M145" si="16">MAX(L82,0)</f>
        <v>0</v>
      </c>
      <c r="N82">
        <f t="shared" ref="N82:N145" si="17">$B$7*M82</f>
        <v>0</v>
      </c>
    </row>
    <row r="83" spans="2:14" x14ac:dyDescent="0.25">
      <c r="B83" s="13">
        <v>61.8273604009444</v>
      </c>
      <c r="C83" s="15">
        <v>45.591999999999999</v>
      </c>
      <c r="D83" s="13">
        <v>63.101793951888901</v>
      </c>
      <c r="E83" s="13">
        <v>67.117000000000004</v>
      </c>
      <c r="F83">
        <f t="shared" si="9"/>
        <v>16.235360400944401</v>
      </c>
      <c r="G83">
        <f t="shared" si="10"/>
        <v>16.235360400944401</v>
      </c>
      <c r="H83">
        <f t="shared" si="11"/>
        <v>1623.5360400944401</v>
      </c>
      <c r="I83">
        <f t="shared" si="12"/>
        <v>17.509793951888902</v>
      </c>
      <c r="J83">
        <f t="shared" si="13"/>
        <v>17.509793951888902</v>
      </c>
      <c r="K83">
        <f t="shared" si="14"/>
        <v>1750.9793951888903</v>
      </c>
      <c r="L83">
        <f t="shared" si="15"/>
        <v>-4.0152060481111036</v>
      </c>
      <c r="M83">
        <f t="shared" si="16"/>
        <v>0</v>
      </c>
      <c r="N83">
        <f t="shared" si="17"/>
        <v>0</v>
      </c>
    </row>
    <row r="84" spans="2:14" x14ac:dyDescent="0.25">
      <c r="B84" s="13">
        <v>65.795239870166697</v>
      </c>
      <c r="C84">
        <v>45.591999999999999</v>
      </c>
      <c r="D84" s="13">
        <v>67.225995557444406</v>
      </c>
      <c r="E84" s="13">
        <v>67.117000000000004</v>
      </c>
      <c r="F84">
        <f t="shared" si="9"/>
        <v>20.203239870166698</v>
      </c>
      <c r="G84">
        <f t="shared" si="10"/>
        <v>20.203239870166698</v>
      </c>
      <c r="H84">
        <f t="shared" si="11"/>
        <v>2020.3239870166699</v>
      </c>
      <c r="I84">
        <f t="shared" si="12"/>
        <v>21.633995557444408</v>
      </c>
      <c r="J84">
        <f t="shared" si="13"/>
        <v>21.633995557444408</v>
      </c>
      <c r="K84">
        <f t="shared" si="14"/>
        <v>2163.3995557444409</v>
      </c>
      <c r="L84">
        <f t="shared" si="15"/>
        <v>0.10899555744440192</v>
      </c>
      <c r="M84">
        <f t="shared" si="16"/>
        <v>0.10899555744440192</v>
      </c>
      <c r="N84">
        <f t="shared" si="17"/>
        <v>10.899555744440192</v>
      </c>
    </row>
    <row r="85" spans="2:14" x14ac:dyDescent="0.25">
      <c r="B85" s="13">
        <v>52.274886415055597</v>
      </c>
      <c r="C85" s="15">
        <v>45.591999999999999</v>
      </c>
      <c r="D85" s="13">
        <v>53.627445900277799</v>
      </c>
      <c r="E85" s="13">
        <v>49.536111111111097</v>
      </c>
      <c r="F85">
        <f t="shared" si="9"/>
        <v>6.6828864150555987</v>
      </c>
      <c r="G85">
        <f t="shared" si="10"/>
        <v>6.6828864150555987</v>
      </c>
      <c r="H85">
        <f t="shared" si="11"/>
        <v>668.28864150555989</v>
      </c>
      <c r="I85">
        <f t="shared" si="12"/>
        <v>8.0354459002778</v>
      </c>
      <c r="J85">
        <f t="shared" si="13"/>
        <v>8.0354459002778</v>
      </c>
      <c r="K85">
        <f t="shared" si="14"/>
        <v>803.54459002778003</v>
      </c>
      <c r="L85">
        <f t="shared" si="15"/>
        <v>4.0913347891667016</v>
      </c>
      <c r="M85">
        <f t="shared" si="16"/>
        <v>4.0913347891667016</v>
      </c>
      <c r="N85">
        <f t="shared" si="17"/>
        <v>409.13347891667013</v>
      </c>
    </row>
    <row r="86" spans="2:14" x14ac:dyDescent="0.25">
      <c r="B86" s="13">
        <v>48.306733246777803</v>
      </c>
      <c r="C86">
        <v>45.591999999999999</v>
      </c>
      <c r="D86" s="13">
        <v>49.486898244499997</v>
      </c>
      <c r="E86" s="13">
        <v>49.536111111111097</v>
      </c>
      <c r="F86">
        <f t="shared" si="9"/>
        <v>2.7147332467778043</v>
      </c>
      <c r="G86">
        <f t="shared" si="10"/>
        <v>2.7147332467778043</v>
      </c>
      <c r="H86">
        <f t="shared" si="11"/>
        <v>271.4733246777804</v>
      </c>
      <c r="I86">
        <f t="shared" si="12"/>
        <v>3.8948982444999984</v>
      </c>
      <c r="J86">
        <f t="shared" si="13"/>
        <v>3.8948982444999984</v>
      </c>
      <c r="K86">
        <f t="shared" si="14"/>
        <v>389.48982444999984</v>
      </c>
      <c r="L86">
        <f t="shared" si="15"/>
        <v>-4.9212866611100026E-2</v>
      </c>
      <c r="M86">
        <f t="shared" si="16"/>
        <v>0</v>
      </c>
      <c r="N86">
        <f t="shared" si="17"/>
        <v>0</v>
      </c>
    </row>
    <row r="87" spans="2:14" x14ac:dyDescent="0.25">
      <c r="B87" s="13">
        <v>45.4897128432778</v>
      </c>
      <c r="C87" s="15">
        <v>45.591999999999999</v>
      </c>
      <c r="D87" s="13">
        <v>46.551147133944397</v>
      </c>
      <c r="E87" s="13">
        <v>49.536111111111097</v>
      </c>
      <c r="F87">
        <f t="shared" si="9"/>
        <v>-0.10228715672219835</v>
      </c>
      <c r="G87">
        <f t="shared" si="10"/>
        <v>0</v>
      </c>
      <c r="H87">
        <f t="shared" si="11"/>
        <v>0</v>
      </c>
      <c r="I87">
        <f t="shared" si="12"/>
        <v>0.95914713394439843</v>
      </c>
      <c r="J87">
        <f t="shared" si="13"/>
        <v>0.95914713394439843</v>
      </c>
      <c r="K87">
        <f t="shared" si="14"/>
        <v>95.914713394439843</v>
      </c>
      <c r="L87">
        <f t="shared" si="15"/>
        <v>-2.9849639771667</v>
      </c>
      <c r="M87">
        <f t="shared" si="16"/>
        <v>0</v>
      </c>
      <c r="N87">
        <f t="shared" si="17"/>
        <v>0</v>
      </c>
    </row>
    <row r="88" spans="2:14" x14ac:dyDescent="0.25">
      <c r="B88" s="13">
        <v>40.649804044222201</v>
      </c>
      <c r="C88">
        <v>45.591999999999999</v>
      </c>
      <c r="D88" s="13">
        <v>41.514935405111103</v>
      </c>
      <c r="E88" s="13">
        <v>49.536111111111097</v>
      </c>
      <c r="F88">
        <f t="shared" si="9"/>
        <v>-4.9421959557777981</v>
      </c>
      <c r="G88">
        <f t="shared" si="10"/>
        <v>0</v>
      </c>
      <c r="H88">
        <f t="shared" si="11"/>
        <v>0</v>
      </c>
      <c r="I88">
        <f t="shared" si="12"/>
        <v>-4.0770645948888955</v>
      </c>
      <c r="J88">
        <f t="shared" si="13"/>
        <v>0</v>
      </c>
      <c r="K88">
        <f t="shared" si="14"/>
        <v>0</v>
      </c>
      <c r="L88">
        <f t="shared" si="15"/>
        <v>-8.021175705999994</v>
      </c>
      <c r="M88">
        <f t="shared" si="16"/>
        <v>0</v>
      </c>
      <c r="N88">
        <f t="shared" si="17"/>
        <v>0</v>
      </c>
    </row>
    <row r="89" spans="2:14" x14ac:dyDescent="0.25">
      <c r="B89" s="13">
        <v>39.352532850555598</v>
      </c>
      <c r="C89" s="15">
        <v>45.591999999999999</v>
      </c>
      <c r="D89" s="13">
        <v>40.166814702499998</v>
      </c>
      <c r="E89" s="13">
        <v>49.536111111111097</v>
      </c>
      <c r="F89">
        <f t="shared" si="9"/>
        <v>-6.2394671494444012</v>
      </c>
      <c r="G89">
        <f t="shared" si="10"/>
        <v>0</v>
      </c>
      <c r="H89">
        <f t="shared" si="11"/>
        <v>0</v>
      </c>
      <c r="I89">
        <f t="shared" si="12"/>
        <v>-5.4251852975000006</v>
      </c>
      <c r="J89">
        <f t="shared" si="13"/>
        <v>0</v>
      </c>
      <c r="K89">
        <f t="shared" si="14"/>
        <v>0</v>
      </c>
      <c r="L89">
        <f t="shared" si="15"/>
        <v>-9.369296408611099</v>
      </c>
      <c r="M89">
        <f t="shared" si="16"/>
        <v>0</v>
      </c>
      <c r="N89">
        <f t="shared" si="17"/>
        <v>0</v>
      </c>
    </row>
    <row r="90" spans="2:14" x14ac:dyDescent="0.25">
      <c r="B90" s="13">
        <v>36.550855407888903</v>
      </c>
      <c r="C90">
        <v>45.591999999999999</v>
      </c>
      <c r="D90" s="13">
        <v>37.258058089111103</v>
      </c>
      <c r="E90" s="13">
        <v>49.536111111111097</v>
      </c>
      <c r="F90">
        <f t="shared" si="9"/>
        <v>-9.0411445921110953</v>
      </c>
      <c r="G90">
        <f t="shared" si="10"/>
        <v>0</v>
      </c>
      <c r="H90">
        <f t="shared" si="11"/>
        <v>0</v>
      </c>
      <c r="I90">
        <f t="shared" si="12"/>
        <v>-8.3339419108888961</v>
      </c>
      <c r="J90">
        <f t="shared" si="13"/>
        <v>0</v>
      </c>
      <c r="K90">
        <f t="shared" si="14"/>
        <v>0</v>
      </c>
      <c r="L90">
        <f t="shared" si="15"/>
        <v>-12.278053021999995</v>
      </c>
      <c r="M90">
        <f t="shared" si="16"/>
        <v>0</v>
      </c>
      <c r="N90">
        <f t="shared" si="17"/>
        <v>0</v>
      </c>
    </row>
    <row r="91" spans="2:14" x14ac:dyDescent="0.25">
      <c r="B91" s="13">
        <v>34.247579624499998</v>
      </c>
      <c r="C91" s="15">
        <v>45.591999999999999</v>
      </c>
      <c r="D91" s="13">
        <v>34.8697171795</v>
      </c>
      <c r="E91" s="13">
        <v>49.536111111111097</v>
      </c>
      <c r="F91">
        <f t="shared" si="9"/>
        <v>-11.3444203755</v>
      </c>
      <c r="G91">
        <f t="shared" si="10"/>
        <v>0</v>
      </c>
      <c r="H91">
        <f t="shared" si="11"/>
        <v>0</v>
      </c>
      <c r="I91">
        <f t="shared" si="12"/>
        <v>-10.722282820499998</v>
      </c>
      <c r="J91">
        <f t="shared" si="13"/>
        <v>0</v>
      </c>
      <c r="K91">
        <f t="shared" si="14"/>
        <v>0</v>
      </c>
      <c r="L91">
        <f t="shared" si="15"/>
        <v>-14.666393931611097</v>
      </c>
      <c r="M91">
        <f t="shared" si="16"/>
        <v>0</v>
      </c>
      <c r="N91">
        <f t="shared" si="17"/>
        <v>0</v>
      </c>
    </row>
    <row r="92" spans="2:14" x14ac:dyDescent="0.25">
      <c r="B92" s="13">
        <v>32.012037398666699</v>
      </c>
      <c r="C92">
        <v>45.591999999999999</v>
      </c>
      <c r="D92" s="13">
        <v>32.554349430555597</v>
      </c>
      <c r="E92" s="13">
        <v>49.536111111111097</v>
      </c>
      <c r="F92">
        <f t="shared" si="9"/>
        <v>-13.5799626013333</v>
      </c>
      <c r="G92">
        <f t="shared" si="10"/>
        <v>0</v>
      </c>
      <c r="H92">
        <f t="shared" si="11"/>
        <v>0</v>
      </c>
      <c r="I92">
        <f t="shared" si="12"/>
        <v>-13.037650569444402</v>
      </c>
      <c r="J92">
        <f t="shared" si="13"/>
        <v>0</v>
      </c>
      <c r="K92">
        <f t="shared" si="14"/>
        <v>0</v>
      </c>
      <c r="L92">
        <f t="shared" si="15"/>
        <v>-16.981761680555501</v>
      </c>
      <c r="M92">
        <f t="shared" si="16"/>
        <v>0</v>
      </c>
      <c r="N92">
        <f t="shared" si="17"/>
        <v>0</v>
      </c>
    </row>
    <row r="93" spans="2:14" x14ac:dyDescent="0.25">
      <c r="B93" s="13">
        <v>31.439758706777798</v>
      </c>
      <c r="C93" s="15">
        <v>45.591999999999999</v>
      </c>
      <c r="D93" s="13">
        <v>31.962091823388899</v>
      </c>
      <c r="E93" s="13">
        <v>49.536111111111097</v>
      </c>
      <c r="F93">
        <f t="shared" si="9"/>
        <v>-14.1522412932222</v>
      </c>
      <c r="G93">
        <f t="shared" si="10"/>
        <v>0</v>
      </c>
      <c r="H93">
        <f t="shared" si="11"/>
        <v>0</v>
      </c>
      <c r="I93">
        <f t="shared" si="12"/>
        <v>-13.629908176611099</v>
      </c>
      <c r="J93">
        <f t="shared" si="13"/>
        <v>0</v>
      </c>
      <c r="K93">
        <f t="shared" si="14"/>
        <v>0</v>
      </c>
      <c r="L93">
        <f t="shared" si="15"/>
        <v>-17.574019287722198</v>
      </c>
      <c r="M93">
        <f t="shared" si="16"/>
        <v>0</v>
      </c>
      <c r="N93">
        <f t="shared" si="17"/>
        <v>0</v>
      </c>
    </row>
    <row r="94" spans="2:14" x14ac:dyDescent="0.25">
      <c r="B94" s="13">
        <v>33.280718253055603</v>
      </c>
      <c r="C94">
        <v>45.591999999999999</v>
      </c>
      <c r="D94" s="13">
        <v>33.867990148444399</v>
      </c>
      <c r="E94" s="13">
        <v>49.536111111111097</v>
      </c>
      <c r="F94">
        <f t="shared" si="9"/>
        <v>-12.311281746944395</v>
      </c>
      <c r="G94">
        <f t="shared" si="10"/>
        <v>0</v>
      </c>
      <c r="H94">
        <f t="shared" si="11"/>
        <v>0</v>
      </c>
      <c r="I94">
        <f t="shared" si="12"/>
        <v>-11.7240098515556</v>
      </c>
      <c r="J94">
        <f t="shared" si="13"/>
        <v>0</v>
      </c>
      <c r="K94">
        <f t="shared" si="14"/>
        <v>0</v>
      </c>
      <c r="L94">
        <f t="shared" si="15"/>
        <v>-15.668120962666698</v>
      </c>
      <c r="M94">
        <f t="shared" si="16"/>
        <v>0</v>
      </c>
      <c r="N94">
        <f t="shared" si="17"/>
        <v>0</v>
      </c>
    </row>
    <row r="95" spans="2:14" x14ac:dyDescent="0.25">
      <c r="B95" s="13">
        <v>35.1067912399444</v>
      </c>
      <c r="C95" s="15">
        <v>45.591999999999999</v>
      </c>
      <c r="D95" s="13">
        <v>35.760336374722201</v>
      </c>
      <c r="E95" s="13">
        <v>49.536111111111097</v>
      </c>
      <c r="F95">
        <f t="shared" si="9"/>
        <v>-10.485208760055599</v>
      </c>
      <c r="G95">
        <f t="shared" si="10"/>
        <v>0</v>
      </c>
      <c r="H95">
        <f t="shared" si="11"/>
        <v>0</v>
      </c>
      <c r="I95">
        <f t="shared" si="12"/>
        <v>-9.8316636252777982</v>
      </c>
      <c r="J95">
        <f t="shared" si="13"/>
        <v>0</v>
      </c>
      <c r="K95">
        <f t="shared" si="14"/>
        <v>0</v>
      </c>
      <c r="L95">
        <f t="shared" si="15"/>
        <v>-13.775774736388897</v>
      </c>
      <c r="M95">
        <f t="shared" si="16"/>
        <v>0</v>
      </c>
      <c r="N95">
        <f t="shared" si="17"/>
        <v>0</v>
      </c>
    </row>
    <row r="96" spans="2:14" x14ac:dyDescent="0.25">
      <c r="B96" s="13">
        <v>38.062383721277797</v>
      </c>
      <c r="C96">
        <v>45.591999999999999</v>
      </c>
      <c r="D96" s="13">
        <v>38.826881149999998</v>
      </c>
      <c r="E96" s="13">
        <v>49.536111111111097</v>
      </c>
      <c r="F96">
        <f t="shared" si="9"/>
        <v>-7.5296162787222016</v>
      </c>
      <c r="G96">
        <f t="shared" si="10"/>
        <v>0</v>
      </c>
      <c r="H96">
        <f t="shared" si="11"/>
        <v>0</v>
      </c>
      <c r="I96">
        <f t="shared" si="12"/>
        <v>-6.7651188500000004</v>
      </c>
      <c r="J96">
        <f t="shared" si="13"/>
        <v>0</v>
      </c>
      <c r="K96">
        <f t="shared" si="14"/>
        <v>0</v>
      </c>
      <c r="L96">
        <f t="shared" si="15"/>
        <v>-10.709229961111099</v>
      </c>
      <c r="M96">
        <f t="shared" si="16"/>
        <v>0</v>
      </c>
      <c r="N96">
        <f t="shared" si="17"/>
        <v>0</v>
      </c>
    </row>
    <row r="97" spans="2:14" x14ac:dyDescent="0.25">
      <c r="B97" s="13">
        <v>53.3104355613889</v>
      </c>
      <c r="C97" s="15">
        <v>45.591999999999999</v>
      </c>
      <c r="D97" s="13">
        <v>54.265683232944397</v>
      </c>
      <c r="E97" s="13">
        <v>67.117000000000004</v>
      </c>
      <c r="F97">
        <f t="shared" si="9"/>
        <v>7.7184355613889011</v>
      </c>
      <c r="G97">
        <f t="shared" si="10"/>
        <v>7.7184355613889011</v>
      </c>
      <c r="H97">
        <f t="shared" si="11"/>
        <v>771.84355613889011</v>
      </c>
      <c r="I97">
        <f t="shared" si="12"/>
        <v>8.6736832329443985</v>
      </c>
      <c r="J97">
        <f t="shared" si="13"/>
        <v>8.6736832329443985</v>
      </c>
      <c r="K97">
        <f t="shared" si="14"/>
        <v>867.36832329443985</v>
      </c>
      <c r="L97">
        <f t="shared" si="15"/>
        <v>-12.851316767055607</v>
      </c>
      <c r="M97">
        <f t="shared" si="16"/>
        <v>0</v>
      </c>
      <c r="N97">
        <f t="shared" si="17"/>
        <v>0</v>
      </c>
    </row>
    <row r="98" spans="2:14" x14ac:dyDescent="0.25">
      <c r="B98" s="13">
        <v>57.764361844388901</v>
      </c>
      <c r="C98">
        <v>45.591999999999999</v>
      </c>
      <c r="D98" s="13">
        <v>58.883620334611102</v>
      </c>
      <c r="E98" s="13">
        <v>67.117000000000004</v>
      </c>
      <c r="F98">
        <f t="shared" si="9"/>
        <v>12.172361844388902</v>
      </c>
      <c r="G98">
        <f t="shared" si="10"/>
        <v>12.172361844388902</v>
      </c>
      <c r="H98">
        <f t="shared" si="11"/>
        <v>1217.2361844388902</v>
      </c>
      <c r="I98">
        <f t="shared" si="12"/>
        <v>13.291620334611103</v>
      </c>
      <c r="J98">
        <f t="shared" si="13"/>
        <v>13.291620334611103</v>
      </c>
      <c r="K98">
        <f t="shared" si="14"/>
        <v>1329.1620334611102</v>
      </c>
      <c r="L98">
        <f t="shared" si="15"/>
        <v>-8.2333796653889024</v>
      </c>
      <c r="M98">
        <f t="shared" si="16"/>
        <v>0</v>
      </c>
      <c r="N98">
        <f t="shared" si="17"/>
        <v>0</v>
      </c>
    </row>
    <row r="99" spans="2:14" x14ac:dyDescent="0.25">
      <c r="B99" s="13">
        <v>59.555792297499998</v>
      </c>
      <c r="C99" s="15">
        <v>45.591999999999999</v>
      </c>
      <c r="D99" s="13">
        <v>60.7428385788889</v>
      </c>
      <c r="E99" s="13">
        <v>67.117000000000004</v>
      </c>
      <c r="F99">
        <f t="shared" si="9"/>
        <v>13.9637922975</v>
      </c>
      <c r="G99">
        <f t="shared" si="10"/>
        <v>13.9637922975</v>
      </c>
      <c r="H99">
        <f t="shared" si="11"/>
        <v>1396.3792297499999</v>
      </c>
      <c r="I99">
        <f t="shared" si="12"/>
        <v>15.150838578888902</v>
      </c>
      <c r="J99">
        <f t="shared" si="13"/>
        <v>15.150838578888902</v>
      </c>
      <c r="K99">
        <f t="shared" si="14"/>
        <v>1515.0838578888902</v>
      </c>
      <c r="L99">
        <f t="shared" si="15"/>
        <v>-6.3741614211111042</v>
      </c>
      <c r="M99">
        <f t="shared" si="16"/>
        <v>0</v>
      </c>
      <c r="N99">
        <f t="shared" si="17"/>
        <v>0</v>
      </c>
    </row>
    <row r="100" spans="2:14" x14ac:dyDescent="0.25">
      <c r="B100" s="13">
        <v>59.0364770414444</v>
      </c>
      <c r="C100">
        <v>45.591999999999999</v>
      </c>
      <c r="D100" s="13">
        <v>60.2037684056667</v>
      </c>
      <c r="E100" s="13">
        <v>67.117000000000004</v>
      </c>
      <c r="F100">
        <f t="shared" si="9"/>
        <v>13.444477041444401</v>
      </c>
      <c r="G100">
        <f t="shared" si="10"/>
        <v>13.444477041444401</v>
      </c>
      <c r="H100">
        <f t="shared" si="11"/>
        <v>1344.4477041444402</v>
      </c>
      <c r="I100">
        <f t="shared" si="12"/>
        <v>14.611768405666702</v>
      </c>
      <c r="J100">
        <f t="shared" si="13"/>
        <v>14.611768405666702</v>
      </c>
      <c r="K100">
        <f t="shared" si="14"/>
        <v>1461.1768405666701</v>
      </c>
      <c r="L100">
        <f t="shared" si="15"/>
        <v>-6.913231594333304</v>
      </c>
      <c r="M100">
        <f t="shared" si="16"/>
        <v>0</v>
      </c>
      <c r="N100">
        <f t="shared" si="17"/>
        <v>0</v>
      </c>
    </row>
    <row r="101" spans="2:14" x14ac:dyDescent="0.25">
      <c r="B101" s="13">
        <v>57.393996102388897</v>
      </c>
      <c r="C101" s="15">
        <v>45.591999999999999</v>
      </c>
      <c r="D101" s="13">
        <v>58.4993671622222</v>
      </c>
      <c r="E101" s="13">
        <v>67.117000000000004</v>
      </c>
      <c r="F101">
        <f t="shared" si="9"/>
        <v>11.801996102388898</v>
      </c>
      <c r="G101">
        <f t="shared" si="10"/>
        <v>11.801996102388898</v>
      </c>
      <c r="H101">
        <f t="shared" si="11"/>
        <v>1180.1996102388898</v>
      </c>
      <c r="I101">
        <f t="shared" si="12"/>
        <v>12.907367162222201</v>
      </c>
      <c r="J101">
        <f t="shared" si="13"/>
        <v>12.907367162222201</v>
      </c>
      <c r="K101">
        <f t="shared" si="14"/>
        <v>1290.7367162222201</v>
      </c>
      <c r="L101">
        <f t="shared" si="15"/>
        <v>-8.6176328377778049</v>
      </c>
      <c r="M101">
        <f t="shared" si="16"/>
        <v>0</v>
      </c>
      <c r="N101">
        <f t="shared" si="17"/>
        <v>0</v>
      </c>
    </row>
    <row r="102" spans="2:14" x14ac:dyDescent="0.25">
      <c r="B102" s="13">
        <v>54.451508886444401</v>
      </c>
      <c r="C102">
        <v>45.591999999999999</v>
      </c>
      <c r="D102" s="13">
        <v>55.448141761666697</v>
      </c>
      <c r="E102" s="13">
        <v>67.117000000000004</v>
      </c>
      <c r="F102">
        <f t="shared" si="9"/>
        <v>8.8595088864444023</v>
      </c>
      <c r="G102">
        <f t="shared" si="10"/>
        <v>8.8595088864444023</v>
      </c>
      <c r="H102">
        <f t="shared" si="11"/>
        <v>885.95088864444028</v>
      </c>
      <c r="I102">
        <f t="shared" si="12"/>
        <v>9.8561417616666986</v>
      </c>
      <c r="J102">
        <f t="shared" si="13"/>
        <v>9.8561417616666986</v>
      </c>
      <c r="K102">
        <f t="shared" si="14"/>
        <v>985.61417616666984</v>
      </c>
      <c r="L102">
        <f t="shared" si="15"/>
        <v>-11.668858238333307</v>
      </c>
      <c r="M102">
        <f t="shared" si="16"/>
        <v>0</v>
      </c>
      <c r="N102">
        <f t="shared" si="17"/>
        <v>0</v>
      </c>
    </row>
    <row r="103" spans="2:14" x14ac:dyDescent="0.25">
      <c r="B103" s="13">
        <v>52.413342235277803</v>
      </c>
      <c r="C103" s="15">
        <v>45.591999999999999</v>
      </c>
      <c r="D103" s="13">
        <v>53.336369943388902</v>
      </c>
      <c r="E103" s="13">
        <v>67.117000000000004</v>
      </c>
      <c r="F103">
        <f t="shared" si="9"/>
        <v>6.8213422352778039</v>
      </c>
      <c r="G103">
        <f t="shared" si="10"/>
        <v>6.8213422352778039</v>
      </c>
      <c r="H103">
        <f t="shared" si="11"/>
        <v>682.13422352778036</v>
      </c>
      <c r="I103">
        <f t="shared" si="12"/>
        <v>7.7443699433889037</v>
      </c>
      <c r="J103">
        <f t="shared" si="13"/>
        <v>7.7443699433889037</v>
      </c>
      <c r="K103">
        <f t="shared" si="14"/>
        <v>774.43699433889037</v>
      </c>
      <c r="L103">
        <f t="shared" si="15"/>
        <v>-13.780630056611102</v>
      </c>
      <c r="M103">
        <f t="shared" si="16"/>
        <v>0</v>
      </c>
      <c r="N103">
        <f t="shared" si="17"/>
        <v>0</v>
      </c>
    </row>
    <row r="104" spans="2:14" x14ac:dyDescent="0.25">
      <c r="B104" s="13">
        <v>51.994371813722204</v>
      </c>
      <c r="C104">
        <v>45.591999999999999</v>
      </c>
      <c r="D104" s="13">
        <v>52.902448674888902</v>
      </c>
      <c r="E104" s="13">
        <v>67.117000000000004</v>
      </c>
      <c r="F104">
        <f t="shared" si="9"/>
        <v>6.4023718137222048</v>
      </c>
      <c r="G104">
        <f t="shared" si="10"/>
        <v>6.4023718137222048</v>
      </c>
      <c r="H104">
        <f t="shared" si="11"/>
        <v>640.23718137222045</v>
      </c>
      <c r="I104">
        <f t="shared" si="12"/>
        <v>7.310448674888903</v>
      </c>
      <c r="J104">
        <f t="shared" si="13"/>
        <v>7.310448674888903</v>
      </c>
      <c r="K104">
        <f t="shared" si="14"/>
        <v>731.0448674888903</v>
      </c>
      <c r="L104">
        <f t="shared" si="15"/>
        <v>-14.214551325111103</v>
      </c>
      <c r="M104">
        <f t="shared" si="16"/>
        <v>0</v>
      </c>
      <c r="N104">
        <f t="shared" si="17"/>
        <v>0</v>
      </c>
    </row>
    <row r="105" spans="2:14" x14ac:dyDescent="0.25">
      <c r="B105" s="13">
        <v>52.706008605333302</v>
      </c>
      <c r="C105" s="15">
        <v>45.591999999999999</v>
      </c>
      <c r="D105" s="13">
        <v>53.639516763833299</v>
      </c>
      <c r="E105" s="13">
        <v>67.117000000000004</v>
      </c>
      <c r="F105">
        <f t="shared" si="9"/>
        <v>7.1140086053333036</v>
      </c>
      <c r="G105">
        <f t="shared" si="10"/>
        <v>7.1140086053333036</v>
      </c>
      <c r="H105">
        <f t="shared" si="11"/>
        <v>711.40086053333039</v>
      </c>
      <c r="I105">
        <f t="shared" si="12"/>
        <v>8.0475167638333005</v>
      </c>
      <c r="J105">
        <f t="shared" si="13"/>
        <v>8.0475167638333005</v>
      </c>
      <c r="K105">
        <f t="shared" si="14"/>
        <v>804.75167638333005</v>
      </c>
      <c r="L105">
        <f t="shared" si="15"/>
        <v>-13.477483236166705</v>
      </c>
      <c r="M105">
        <f t="shared" si="16"/>
        <v>0</v>
      </c>
      <c r="N105">
        <f t="shared" si="17"/>
        <v>0</v>
      </c>
    </row>
    <row r="106" spans="2:14" x14ac:dyDescent="0.25">
      <c r="B106" s="13">
        <v>55.108614391444398</v>
      </c>
      <c r="C106">
        <v>45.591999999999999</v>
      </c>
      <c r="D106" s="13">
        <v>56.129280754555602</v>
      </c>
      <c r="E106" s="13">
        <v>67.117000000000004</v>
      </c>
      <c r="F106">
        <f t="shared" si="9"/>
        <v>9.5166143914443992</v>
      </c>
      <c r="G106">
        <f t="shared" si="10"/>
        <v>9.5166143914443992</v>
      </c>
      <c r="H106">
        <f t="shared" si="11"/>
        <v>951.6614391444399</v>
      </c>
      <c r="I106">
        <f t="shared" si="12"/>
        <v>10.537280754555603</v>
      </c>
      <c r="J106">
        <f t="shared" si="13"/>
        <v>10.537280754555603</v>
      </c>
      <c r="K106">
        <f t="shared" si="14"/>
        <v>1053.7280754555602</v>
      </c>
      <c r="L106">
        <f t="shared" si="15"/>
        <v>-10.987719245444403</v>
      </c>
      <c r="M106">
        <f t="shared" si="16"/>
        <v>0</v>
      </c>
      <c r="N106">
        <f t="shared" si="17"/>
        <v>0</v>
      </c>
    </row>
    <row r="107" spans="2:14" x14ac:dyDescent="0.25">
      <c r="B107" s="13">
        <v>57.6088027962222</v>
      </c>
      <c r="C107" s="15">
        <v>45.591999999999999</v>
      </c>
      <c r="D107" s="13">
        <v>58.722222993833299</v>
      </c>
      <c r="E107" s="13">
        <v>67.117000000000004</v>
      </c>
      <c r="F107">
        <f t="shared" si="9"/>
        <v>12.016802796222201</v>
      </c>
      <c r="G107">
        <f t="shared" si="10"/>
        <v>12.016802796222201</v>
      </c>
      <c r="H107">
        <f t="shared" si="11"/>
        <v>1201.68027962222</v>
      </c>
      <c r="I107">
        <f t="shared" si="12"/>
        <v>13.1302229938333</v>
      </c>
      <c r="J107">
        <f t="shared" si="13"/>
        <v>13.1302229938333</v>
      </c>
      <c r="K107">
        <f t="shared" si="14"/>
        <v>1313.0222993833299</v>
      </c>
      <c r="L107">
        <f t="shared" si="15"/>
        <v>-8.3947770061667057</v>
      </c>
      <c r="M107">
        <f t="shared" si="16"/>
        <v>0</v>
      </c>
      <c r="N107">
        <f t="shared" si="17"/>
        <v>0</v>
      </c>
    </row>
    <row r="108" spans="2:14" x14ac:dyDescent="0.25">
      <c r="B108" s="13">
        <v>59.771496324055597</v>
      </c>
      <c r="C108">
        <v>45.591999999999999</v>
      </c>
      <c r="D108" s="13">
        <v>60.966772740000003</v>
      </c>
      <c r="E108" s="13">
        <v>67.117000000000004</v>
      </c>
      <c r="F108">
        <f t="shared" si="9"/>
        <v>14.179496324055599</v>
      </c>
      <c r="G108">
        <f t="shared" si="10"/>
        <v>14.179496324055599</v>
      </c>
      <c r="H108">
        <f t="shared" si="11"/>
        <v>1417.9496324055599</v>
      </c>
      <c r="I108">
        <f t="shared" si="12"/>
        <v>15.374772740000004</v>
      </c>
      <c r="J108">
        <f t="shared" si="13"/>
        <v>15.374772740000004</v>
      </c>
      <c r="K108">
        <f t="shared" si="14"/>
        <v>1537.4772740000005</v>
      </c>
      <c r="L108">
        <f t="shared" si="15"/>
        <v>-6.1502272600000012</v>
      </c>
      <c r="M108">
        <f t="shared" si="16"/>
        <v>0</v>
      </c>
      <c r="N108">
        <f t="shared" si="17"/>
        <v>0</v>
      </c>
    </row>
    <row r="109" spans="2:14" x14ac:dyDescent="0.25">
      <c r="B109" s="13">
        <v>49.230661628222201</v>
      </c>
      <c r="C109" s="15">
        <v>45.591999999999999</v>
      </c>
      <c r="D109" s="13">
        <v>50.450442104222198</v>
      </c>
      <c r="E109" s="13">
        <v>49.536111111111097</v>
      </c>
      <c r="F109">
        <f t="shared" si="9"/>
        <v>3.6386616282222022</v>
      </c>
      <c r="G109">
        <f t="shared" si="10"/>
        <v>3.6386616282222022</v>
      </c>
      <c r="H109">
        <f t="shared" si="11"/>
        <v>363.86616282222019</v>
      </c>
      <c r="I109">
        <f t="shared" si="12"/>
        <v>4.858442104222199</v>
      </c>
      <c r="J109">
        <f t="shared" si="13"/>
        <v>4.858442104222199</v>
      </c>
      <c r="K109">
        <f t="shared" si="14"/>
        <v>485.84421042221993</v>
      </c>
      <c r="L109">
        <f t="shared" si="15"/>
        <v>0.91433099311110055</v>
      </c>
      <c r="M109">
        <f t="shared" si="16"/>
        <v>0.91433099311110055</v>
      </c>
      <c r="N109">
        <f t="shared" si="17"/>
        <v>91.433099311110055</v>
      </c>
    </row>
    <row r="110" spans="2:14" x14ac:dyDescent="0.25">
      <c r="B110" s="13">
        <v>46.739947852111101</v>
      </c>
      <c r="C110">
        <v>45.591999999999999</v>
      </c>
      <c r="D110" s="13">
        <v>47.853687939111097</v>
      </c>
      <c r="E110" s="13">
        <v>49.536111111111097</v>
      </c>
      <c r="F110">
        <f t="shared" si="9"/>
        <v>1.147947852111102</v>
      </c>
      <c r="G110">
        <f t="shared" si="10"/>
        <v>1.147947852111102</v>
      </c>
      <c r="H110">
        <f t="shared" si="11"/>
        <v>114.7947852111102</v>
      </c>
      <c r="I110">
        <f t="shared" si="12"/>
        <v>2.2616879391110984</v>
      </c>
      <c r="J110">
        <f t="shared" si="13"/>
        <v>2.2616879391110984</v>
      </c>
      <c r="K110">
        <f t="shared" si="14"/>
        <v>226.16879391110984</v>
      </c>
      <c r="L110">
        <f t="shared" si="15"/>
        <v>-1.682423172</v>
      </c>
      <c r="M110">
        <f t="shared" si="16"/>
        <v>0</v>
      </c>
      <c r="N110">
        <f t="shared" si="17"/>
        <v>0</v>
      </c>
    </row>
    <row r="111" spans="2:14" x14ac:dyDescent="0.25">
      <c r="B111" s="13">
        <v>44.4625687864444</v>
      </c>
      <c r="C111" s="15">
        <v>45.591999999999999</v>
      </c>
      <c r="D111" s="13">
        <v>45.481507574722201</v>
      </c>
      <c r="E111" s="13">
        <v>49.536111111111097</v>
      </c>
      <c r="F111">
        <f t="shared" si="9"/>
        <v>-1.1294312135555984</v>
      </c>
      <c r="G111">
        <f t="shared" si="10"/>
        <v>0</v>
      </c>
      <c r="H111">
        <f t="shared" si="11"/>
        <v>0</v>
      </c>
      <c r="I111">
        <f t="shared" si="12"/>
        <v>-0.11049242527779768</v>
      </c>
      <c r="J111">
        <f t="shared" si="13"/>
        <v>0</v>
      </c>
      <c r="K111">
        <f t="shared" si="14"/>
        <v>0</v>
      </c>
      <c r="L111">
        <f t="shared" si="15"/>
        <v>-4.0546035363888961</v>
      </c>
      <c r="M111">
        <f t="shared" si="16"/>
        <v>0</v>
      </c>
      <c r="N111">
        <f t="shared" si="17"/>
        <v>0</v>
      </c>
    </row>
    <row r="112" spans="2:14" x14ac:dyDescent="0.25">
      <c r="B112" s="13">
        <v>39.135661007000003</v>
      </c>
      <c r="C112">
        <v>45.591999999999999</v>
      </c>
      <c r="D112" s="13">
        <v>39.941518690222203</v>
      </c>
      <c r="E112" s="13">
        <v>49.536111111111097</v>
      </c>
      <c r="F112">
        <f t="shared" si="9"/>
        <v>-6.4563389929999957</v>
      </c>
      <c r="G112">
        <f t="shared" si="10"/>
        <v>0</v>
      </c>
      <c r="H112">
        <f t="shared" si="11"/>
        <v>0</v>
      </c>
      <c r="I112">
        <f t="shared" si="12"/>
        <v>-5.6504813097777955</v>
      </c>
      <c r="J112">
        <f t="shared" si="13"/>
        <v>0</v>
      </c>
      <c r="K112">
        <f t="shared" si="14"/>
        <v>0</v>
      </c>
      <c r="L112">
        <f t="shared" si="15"/>
        <v>-9.594592420888894</v>
      </c>
      <c r="M112">
        <f t="shared" si="16"/>
        <v>0</v>
      </c>
      <c r="N112">
        <f t="shared" si="17"/>
        <v>0</v>
      </c>
    </row>
    <row r="113" spans="2:14" x14ac:dyDescent="0.25">
      <c r="B113" s="13">
        <v>36.8835666621667</v>
      </c>
      <c r="C113" s="15">
        <v>45.591999999999999</v>
      </c>
      <c r="D113" s="13">
        <v>37.603283153444401</v>
      </c>
      <c r="E113" s="13">
        <v>49.536111111111097</v>
      </c>
      <c r="F113">
        <f t="shared" si="9"/>
        <v>-8.7084333378332985</v>
      </c>
      <c r="G113">
        <f t="shared" si="10"/>
        <v>0</v>
      </c>
      <c r="H113">
        <f t="shared" si="11"/>
        <v>0</v>
      </c>
      <c r="I113">
        <f t="shared" si="12"/>
        <v>-7.9887168465555973</v>
      </c>
      <c r="J113">
        <f t="shared" si="13"/>
        <v>0</v>
      </c>
      <c r="K113">
        <f t="shared" si="14"/>
        <v>0</v>
      </c>
      <c r="L113">
        <f t="shared" si="15"/>
        <v>-11.932827957666696</v>
      </c>
      <c r="M113">
        <f t="shared" si="16"/>
        <v>0</v>
      </c>
      <c r="N113">
        <f t="shared" si="17"/>
        <v>0</v>
      </c>
    </row>
    <row r="114" spans="2:14" x14ac:dyDescent="0.25">
      <c r="B114" s="13">
        <v>33.174237522166699</v>
      </c>
      <c r="C114">
        <v>45.591999999999999</v>
      </c>
      <c r="D114" s="13">
        <v>33.757701105944399</v>
      </c>
      <c r="E114" s="13">
        <v>49.536111111111097</v>
      </c>
      <c r="F114">
        <f t="shared" si="9"/>
        <v>-12.4177624778333</v>
      </c>
      <c r="G114">
        <f t="shared" si="10"/>
        <v>0</v>
      </c>
      <c r="H114">
        <f t="shared" si="11"/>
        <v>0</v>
      </c>
      <c r="I114">
        <f t="shared" si="12"/>
        <v>-11.8342988940556</v>
      </c>
      <c r="J114">
        <f t="shared" si="13"/>
        <v>0</v>
      </c>
      <c r="K114">
        <f t="shared" si="14"/>
        <v>0</v>
      </c>
      <c r="L114">
        <f t="shared" si="15"/>
        <v>-15.778410005166698</v>
      </c>
      <c r="M114">
        <f t="shared" si="16"/>
        <v>0</v>
      </c>
      <c r="N114">
        <f t="shared" si="17"/>
        <v>0</v>
      </c>
    </row>
    <row r="115" spans="2:14" x14ac:dyDescent="0.25">
      <c r="B115" s="13">
        <v>30.0712762715</v>
      </c>
      <c r="C115" s="15">
        <v>45.591999999999999</v>
      </c>
      <c r="D115" s="13">
        <v>30.546620169555599</v>
      </c>
      <c r="E115" s="13">
        <v>49.536111111111097</v>
      </c>
      <c r="F115">
        <f t="shared" si="9"/>
        <v>-15.520723728499998</v>
      </c>
      <c r="G115">
        <f t="shared" si="10"/>
        <v>0</v>
      </c>
      <c r="H115">
        <f t="shared" si="11"/>
        <v>0</v>
      </c>
      <c r="I115">
        <f t="shared" si="12"/>
        <v>-15.0453798304444</v>
      </c>
      <c r="J115">
        <f t="shared" si="13"/>
        <v>0</v>
      </c>
      <c r="K115">
        <f t="shared" si="14"/>
        <v>0</v>
      </c>
      <c r="L115">
        <f t="shared" si="15"/>
        <v>-18.989490941555498</v>
      </c>
      <c r="M115">
        <f t="shared" si="16"/>
        <v>0</v>
      </c>
      <c r="N115">
        <f t="shared" si="17"/>
        <v>0</v>
      </c>
    </row>
    <row r="116" spans="2:14" x14ac:dyDescent="0.25">
      <c r="B116" s="13">
        <v>28.196580104444401</v>
      </c>
      <c r="C116">
        <v>45.591999999999999</v>
      </c>
      <c r="D116" s="13">
        <v>28.6094283552222</v>
      </c>
      <c r="E116" s="13">
        <v>49.536111111111097</v>
      </c>
      <c r="F116">
        <f t="shared" si="9"/>
        <v>-17.395419895555598</v>
      </c>
      <c r="G116">
        <f t="shared" si="10"/>
        <v>0</v>
      </c>
      <c r="H116">
        <f t="shared" si="11"/>
        <v>0</v>
      </c>
      <c r="I116">
        <f t="shared" si="12"/>
        <v>-16.982571644777799</v>
      </c>
      <c r="J116">
        <f t="shared" si="13"/>
        <v>0</v>
      </c>
      <c r="K116">
        <f t="shared" si="14"/>
        <v>0</v>
      </c>
      <c r="L116">
        <f t="shared" si="15"/>
        <v>-20.926682755888898</v>
      </c>
      <c r="M116">
        <f t="shared" si="16"/>
        <v>0</v>
      </c>
      <c r="N116">
        <f t="shared" si="17"/>
        <v>0</v>
      </c>
    </row>
    <row r="117" spans="2:14" x14ac:dyDescent="0.25">
      <c r="B117" s="13">
        <v>27.687888870111099</v>
      </c>
      <c r="C117" s="15">
        <v>45.591999999999999</v>
      </c>
      <c r="D117" s="13">
        <v>28.084169090277801</v>
      </c>
      <c r="E117" s="13">
        <v>49.536111111111097</v>
      </c>
      <c r="F117">
        <f t="shared" si="9"/>
        <v>-17.9041111298889</v>
      </c>
      <c r="G117">
        <f t="shared" si="10"/>
        <v>0</v>
      </c>
      <c r="H117">
        <f t="shared" si="11"/>
        <v>0</v>
      </c>
      <c r="I117">
        <f t="shared" si="12"/>
        <v>-17.507830909722198</v>
      </c>
      <c r="J117">
        <f t="shared" si="13"/>
        <v>0</v>
      </c>
      <c r="K117">
        <f t="shared" si="14"/>
        <v>0</v>
      </c>
      <c r="L117">
        <f t="shared" si="15"/>
        <v>-21.451942020833297</v>
      </c>
      <c r="M117">
        <f t="shared" si="16"/>
        <v>0</v>
      </c>
      <c r="N117">
        <f t="shared" si="17"/>
        <v>0</v>
      </c>
    </row>
    <row r="118" spans="2:14" x14ac:dyDescent="0.25">
      <c r="B118" s="13">
        <v>28.006633774555599</v>
      </c>
      <c r="C118">
        <v>45.591999999999999</v>
      </c>
      <c r="D118" s="13">
        <v>28.413275553611101</v>
      </c>
      <c r="E118" s="13">
        <v>49.536111111111097</v>
      </c>
      <c r="F118">
        <f t="shared" si="9"/>
        <v>-17.5853662254444</v>
      </c>
      <c r="G118">
        <f t="shared" si="10"/>
        <v>0</v>
      </c>
      <c r="H118">
        <f t="shared" si="11"/>
        <v>0</v>
      </c>
      <c r="I118">
        <f t="shared" si="12"/>
        <v>-17.178724446388898</v>
      </c>
      <c r="J118">
        <f t="shared" si="13"/>
        <v>0</v>
      </c>
      <c r="K118">
        <f t="shared" si="14"/>
        <v>0</v>
      </c>
      <c r="L118">
        <f t="shared" si="15"/>
        <v>-21.122835557499997</v>
      </c>
      <c r="M118">
        <f t="shared" si="16"/>
        <v>0</v>
      </c>
      <c r="N118">
        <f t="shared" si="17"/>
        <v>0</v>
      </c>
    </row>
    <row r="119" spans="2:14" x14ac:dyDescent="0.25">
      <c r="B119" s="13">
        <v>26.4497843308333</v>
      </c>
      <c r="C119" s="15">
        <v>45.591999999999999</v>
      </c>
      <c r="D119" s="13">
        <v>26.806465059000001</v>
      </c>
      <c r="E119" s="13">
        <v>49.536111111111097</v>
      </c>
      <c r="F119">
        <f t="shared" si="9"/>
        <v>-19.142215669166699</v>
      </c>
      <c r="G119">
        <f t="shared" si="10"/>
        <v>0</v>
      </c>
      <c r="H119">
        <f t="shared" si="11"/>
        <v>0</v>
      </c>
      <c r="I119">
        <f t="shared" si="12"/>
        <v>-18.785534940999998</v>
      </c>
      <c r="J119">
        <f t="shared" si="13"/>
        <v>0</v>
      </c>
      <c r="K119">
        <f t="shared" si="14"/>
        <v>0</v>
      </c>
      <c r="L119">
        <f t="shared" si="15"/>
        <v>-22.729646052111097</v>
      </c>
      <c r="M119">
        <f t="shared" si="16"/>
        <v>0</v>
      </c>
      <c r="N119">
        <f t="shared" si="17"/>
        <v>0</v>
      </c>
    </row>
    <row r="120" spans="2:14" x14ac:dyDescent="0.25">
      <c r="B120" s="13">
        <v>28.665194429833299</v>
      </c>
      <c r="C120">
        <v>45.591999999999999</v>
      </c>
      <c r="D120" s="13">
        <v>29.093455062444399</v>
      </c>
      <c r="E120" s="13">
        <v>49.536111111111097</v>
      </c>
      <c r="F120">
        <f t="shared" si="9"/>
        <v>-16.9268055701667</v>
      </c>
      <c r="G120">
        <f t="shared" si="10"/>
        <v>0</v>
      </c>
      <c r="H120">
        <f t="shared" si="11"/>
        <v>0</v>
      </c>
      <c r="I120">
        <f t="shared" si="12"/>
        <v>-16.4985449375556</v>
      </c>
      <c r="J120">
        <f t="shared" si="13"/>
        <v>0</v>
      </c>
      <c r="K120">
        <f t="shared" si="14"/>
        <v>0</v>
      </c>
      <c r="L120">
        <f t="shared" si="15"/>
        <v>-20.442656048666699</v>
      </c>
      <c r="M120">
        <f t="shared" si="16"/>
        <v>0</v>
      </c>
      <c r="N120">
        <f t="shared" si="17"/>
        <v>0</v>
      </c>
    </row>
    <row r="121" spans="2:14" x14ac:dyDescent="0.25">
      <c r="B121" s="13">
        <v>42.095478232277799</v>
      </c>
      <c r="C121" s="15">
        <v>45.591999999999999</v>
      </c>
      <c r="D121" s="13">
        <v>42.669654266611097</v>
      </c>
      <c r="E121" s="13">
        <v>67.117000000000004</v>
      </c>
      <c r="F121">
        <f t="shared" si="9"/>
        <v>-3.4965217677222</v>
      </c>
      <c r="G121">
        <f t="shared" si="10"/>
        <v>0</v>
      </c>
      <c r="H121">
        <f t="shared" si="11"/>
        <v>0</v>
      </c>
      <c r="I121">
        <f t="shared" si="12"/>
        <v>-2.9223457333889016</v>
      </c>
      <c r="J121">
        <f t="shared" si="13"/>
        <v>0</v>
      </c>
      <c r="K121">
        <f t="shared" si="14"/>
        <v>0</v>
      </c>
      <c r="L121">
        <f t="shared" si="15"/>
        <v>-24.447345733388907</v>
      </c>
      <c r="M121">
        <f t="shared" si="16"/>
        <v>0</v>
      </c>
      <c r="N121">
        <f t="shared" si="17"/>
        <v>0</v>
      </c>
    </row>
    <row r="122" spans="2:14" x14ac:dyDescent="0.25">
      <c r="B122" s="13">
        <v>47.996347462111103</v>
      </c>
      <c r="C122">
        <v>45.591999999999999</v>
      </c>
      <c r="D122" s="13">
        <v>48.764965860777799</v>
      </c>
      <c r="E122" s="13">
        <v>67.117000000000004</v>
      </c>
      <c r="F122">
        <f t="shared" si="9"/>
        <v>2.4043474621111045</v>
      </c>
      <c r="G122">
        <f t="shared" si="10"/>
        <v>2.4043474621111045</v>
      </c>
      <c r="H122">
        <f t="shared" si="11"/>
        <v>240.43474621111045</v>
      </c>
      <c r="I122">
        <f t="shared" si="12"/>
        <v>3.1729658607778006</v>
      </c>
      <c r="J122">
        <f t="shared" si="13"/>
        <v>3.1729658607778006</v>
      </c>
      <c r="K122">
        <f t="shared" si="14"/>
        <v>317.29658607778003</v>
      </c>
      <c r="L122">
        <f t="shared" si="15"/>
        <v>-18.352034139222205</v>
      </c>
      <c r="M122">
        <f t="shared" si="16"/>
        <v>0</v>
      </c>
      <c r="N122">
        <f t="shared" si="17"/>
        <v>0</v>
      </c>
    </row>
    <row r="123" spans="2:14" x14ac:dyDescent="0.25">
      <c r="B123" s="13">
        <v>52.518829994888897</v>
      </c>
      <c r="C123" s="15">
        <v>45.591999999999999</v>
      </c>
      <c r="D123" s="13">
        <v>53.445631773333297</v>
      </c>
      <c r="E123" s="13">
        <v>67.117000000000004</v>
      </c>
      <c r="F123">
        <f t="shared" si="9"/>
        <v>6.9268299948888981</v>
      </c>
      <c r="G123">
        <f t="shared" si="10"/>
        <v>6.9268299948888981</v>
      </c>
      <c r="H123">
        <f t="shared" si="11"/>
        <v>692.68299948888978</v>
      </c>
      <c r="I123">
        <f t="shared" si="12"/>
        <v>7.8536317733332979</v>
      </c>
      <c r="J123">
        <f t="shared" si="13"/>
        <v>7.8536317733332979</v>
      </c>
      <c r="K123">
        <f t="shared" si="14"/>
        <v>785.36317733332976</v>
      </c>
      <c r="L123">
        <f t="shared" si="15"/>
        <v>-13.671368226666708</v>
      </c>
      <c r="M123">
        <f t="shared" si="16"/>
        <v>0</v>
      </c>
      <c r="N123">
        <f t="shared" si="17"/>
        <v>0</v>
      </c>
    </row>
    <row r="124" spans="2:14" x14ac:dyDescent="0.25">
      <c r="B124" s="13">
        <v>55.060695197222202</v>
      </c>
      <c r="C124">
        <v>45.591999999999999</v>
      </c>
      <c r="D124" s="13">
        <v>56.0796040090556</v>
      </c>
      <c r="E124" s="13">
        <v>67.117000000000004</v>
      </c>
      <c r="F124">
        <f t="shared" si="9"/>
        <v>9.4686951972222033</v>
      </c>
      <c r="G124">
        <f t="shared" si="10"/>
        <v>9.4686951972222033</v>
      </c>
      <c r="H124">
        <f t="shared" si="11"/>
        <v>946.86951972222028</v>
      </c>
      <c r="I124">
        <f t="shared" si="12"/>
        <v>10.487604009055602</v>
      </c>
      <c r="J124">
        <f t="shared" si="13"/>
        <v>10.487604009055602</v>
      </c>
      <c r="K124">
        <f t="shared" si="14"/>
        <v>1048.7604009055601</v>
      </c>
      <c r="L124">
        <f t="shared" si="15"/>
        <v>-11.037395990944404</v>
      </c>
      <c r="M124">
        <f t="shared" si="16"/>
        <v>0</v>
      </c>
      <c r="N124">
        <f t="shared" si="17"/>
        <v>0</v>
      </c>
    </row>
    <row r="125" spans="2:14" x14ac:dyDescent="0.25">
      <c r="B125" s="13">
        <v>53.505376036944398</v>
      </c>
      <c r="C125" s="15">
        <v>45.591999999999999</v>
      </c>
      <c r="D125" s="13">
        <v>54.467662234833298</v>
      </c>
      <c r="E125" s="13">
        <v>67.117000000000004</v>
      </c>
      <c r="F125">
        <f t="shared" si="9"/>
        <v>7.9133760369443991</v>
      </c>
      <c r="G125">
        <f t="shared" si="10"/>
        <v>7.9133760369443991</v>
      </c>
      <c r="H125">
        <f t="shared" si="11"/>
        <v>791.33760369443985</v>
      </c>
      <c r="I125">
        <f t="shared" si="12"/>
        <v>8.8756622348332996</v>
      </c>
      <c r="J125">
        <f t="shared" si="13"/>
        <v>8.8756622348332996</v>
      </c>
      <c r="K125">
        <f t="shared" si="14"/>
        <v>887.56622348332996</v>
      </c>
      <c r="L125">
        <f t="shared" si="15"/>
        <v>-12.649337765166706</v>
      </c>
      <c r="M125">
        <f t="shared" si="16"/>
        <v>0</v>
      </c>
      <c r="N125">
        <f t="shared" si="17"/>
        <v>0</v>
      </c>
    </row>
    <row r="126" spans="2:14" x14ac:dyDescent="0.25">
      <c r="B126" s="13">
        <v>50.470136682444398</v>
      </c>
      <c r="C126">
        <v>45.591999999999999</v>
      </c>
      <c r="D126" s="13">
        <v>51.324351400444399</v>
      </c>
      <c r="E126" s="13">
        <v>67.117000000000004</v>
      </c>
      <c r="F126">
        <f t="shared" si="9"/>
        <v>4.8781366824443992</v>
      </c>
      <c r="G126">
        <f t="shared" si="10"/>
        <v>4.8781366824443992</v>
      </c>
      <c r="H126">
        <f t="shared" si="11"/>
        <v>487.8136682444399</v>
      </c>
      <c r="I126">
        <f t="shared" si="12"/>
        <v>5.7323514004444007</v>
      </c>
      <c r="J126">
        <f t="shared" si="13"/>
        <v>5.7323514004444007</v>
      </c>
      <c r="K126">
        <f t="shared" si="14"/>
        <v>573.23514004444007</v>
      </c>
      <c r="L126">
        <f t="shared" si="15"/>
        <v>-15.792648599555605</v>
      </c>
      <c r="M126">
        <f t="shared" si="16"/>
        <v>0</v>
      </c>
      <c r="N126">
        <f t="shared" si="17"/>
        <v>0</v>
      </c>
    </row>
    <row r="127" spans="2:14" x14ac:dyDescent="0.25">
      <c r="B127" s="13">
        <v>47.972251235277803</v>
      </c>
      <c r="C127" s="15">
        <v>45.591999999999999</v>
      </c>
      <c r="D127" s="13">
        <v>48.7400472489444</v>
      </c>
      <c r="E127" s="13">
        <v>67.117000000000004</v>
      </c>
      <c r="F127">
        <f t="shared" si="9"/>
        <v>2.3802512352778038</v>
      </c>
      <c r="G127">
        <f t="shared" si="10"/>
        <v>2.3802512352778038</v>
      </c>
      <c r="H127">
        <f t="shared" si="11"/>
        <v>238.02512352778038</v>
      </c>
      <c r="I127">
        <f t="shared" si="12"/>
        <v>3.1480472489444011</v>
      </c>
      <c r="J127">
        <f t="shared" si="13"/>
        <v>3.1480472489444011</v>
      </c>
      <c r="K127">
        <f t="shared" si="14"/>
        <v>314.80472489444014</v>
      </c>
      <c r="L127">
        <f t="shared" si="15"/>
        <v>-18.376952751055605</v>
      </c>
      <c r="M127">
        <f t="shared" si="16"/>
        <v>0</v>
      </c>
      <c r="N127">
        <f t="shared" si="17"/>
        <v>0</v>
      </c>
    </row>
    <row r="128" spans="2:14" x14ac:dyDescent="0.25">
      <c r="B128" s="13">
        <v>46.731960368333297</v>
      </c>
      <c r="C128">
        <v>45.591999999999999</v>
      </c>
      <c r="D128" s="13">
        <v>47.457730220222203</v>
      </c>
      <c r="E128" s="13">
        <v>67.117000000000004</v>
      </c>
      <c r="F128">
        <f t="shared" si="9"/>
        <v>1.1399603683332984</v>
      </c>
      <c r="G128">
        <f t="shared" si="10"/>
        <v>1.1399603683332984</v>
      </c>
      <c r="H128">
        <f t="shared" si="11"/>
        <v>113.99603683332984</v>
      </c>
      <c r="I128">
        <f t="shared" si="12"/>
        <v>1.8657302202222041</v>
      </c>
      <c r="J128">
        <f t="shared" si="13"/>
        <v>1.8657302202222041</v>
      </c>
      <c r="K128">
        <f t="shared" si="14"/>
        <v>186.57302202222041</v>
      </c>
      <c r="L128">
        <f t="shared" si="15"/>
        <v>-19.659269779777802</v>
      </c>
      <c r="M128">
        <f t="shared" si="16"/>
        <v>0</v>
      </c>
      <c r="N128">
        <f t="shared" si="17"/>
        <v>0</v>
      </c>
    </row>
    <row r="129" spans="2:14" x14ac:dyDescent="0.25">
      <c r="B129" s="13">
        <v>47.466113753999998</v>
      </c>
      <c r="C129" s="15">
        <v>45.591999999999999</v>
      </c>
      <c r="D129" s="13">
        <v>48.2166874553333</v>
      </c>
      <c r="E129" s="13">
        <v>67.117000000000004</v>
      </c>
      <c r="F129">
        <f t="shared" si="9"/>
        <v>1.8741137539999997</v>
      </c>
      <c r="G129">
        <f t="shared" si="10"/>
        <v>1.8741137539999997</v>
      </c>
      <c r="H129">
        <f t="shared" si="11"/>
        <v>187.41137539999997</v>
      </c>
      <c r="I129">
        <f t="shared" si="12"/>
        <v>2.6246874553333015</v>
      </c>
      <c r="J129">
        <f t="shared" si="13"/>
        <v>2.6246874553333015</v>
      </c>
      <c r="K129">
        <f t="shared" si="14"/>
        <v>262.46874553333015</v>
      </c>
      <c r="L129">
        <f t="shared" si="15"/>
        <v>-18.900312544666704</v>
      </c>
      <c r="M129">
        <f t="shared" si="16"/>
        <v>0</v>
      </c>
      <c r="N129">
        <f t="shared" si="17"/>
        <v>0</v>
      </c>
    </row>
    <row r="130" spans="2:14" x14ac:dyDescent="0.25">
      <c r="B130" s="13">
        <v>51.072452795222198</v>
      </c>
      <c r="C130">
        <v>45.591999999999999</v>
      </c>
      <c r="D130" s="13">
        <v>51.947851485055601</v>
      </c>
      <c r="E130" s="13">
        <v>67.117000000000004</v>
      </c>
      <c r="F130">
        <f t="shared" si="9"/>
        <v>5.4804527952221989</v>
      </c>
      <c r="G130">
        <f t="shared" si="10"/>
        <v>5.4804527952221989</v>
      </c>
      <c r="H130">
        <f t="shared" si="11"/>
        <v>548.04527952221986</v>
      </c>
      <c r="I130">
        <f t="shared" si="12"/>
        <v>6.3558514850556023</v>
      </c>
      <c r="J130">
        <f t="shared" si="13"/>
        <v>6.3558514850556023</v>
      </c>
      <c r="K130">
        <f t="shared" si="14"/>
        <v>635.58514850556026</v>
      </c>
      <c r="L130">
        <f t="shared" si="15"/>
        <v>-15.169148514944403</v>
      </c>
      <c r="M130">
        <f t="shared" si="16"/>
        <v>0</v>
      </c>
      <c r="N130">
        <f t="shared" si="17"/>
        <v>0</v>
      </c>
    </row>
    <row r="131" spans="2:14" x14ac:dyDescent="0.25">
      <c r="B131" s="13">
        <v>55.392801558833298</v>
      </c>
      <c r="C131" s="15">
        <v>45.591999999999999</v>
      </c>
      <c r="D131" s="13">
        <v>56.423906976944401</v>
      </c>
      <c r="E131" s="13">
        <v>67.117000000000004</v>
      </c>
      <c r="F131">
        <f t="shared" si="9"/>
        <v>9.8008015588332995</v>
      </c>
      <c r="G131">
        <f t="shared" si="10"/>
        <v>9.8008015588332995</v>
      </c>
      <c r="H131">
        <f t="shared" si="11"/>
        <v>980.08015588333001</v>
      </c>
      <c r="I131">
        <f t="shared" si="12"/>
        <v>10.831906976944403</v>
      </c>
      <c r="J131">
        <f t="shared" si="13"/>
        <v>10.831906976944403</v>
      </c>
      <c r="K131">
        <f t="shared" si="14"/>
        <v>1083.1906976944404</v>
      </c>
      <c r="L131">
        <f t="shared" si="15"/>
        <v>-10.693093023055603</v>
      </c>
      <c r="M131">
        <f t="shared" si="16"/>
        <v>0</v>
      </c>
      <c r="N131">
        <f t="shared" si="17"/>
        <v>0</v>
      </c>
    </row>
    <row r="132" spans="2:14" x14ac:dyDescent="0.25">
      <c r="B132" s="13">
        <v>61.625230732166699</v>
      </c>
      <c r="C132">
        <v>45.591999999999999</v>
      </c>
      <c r="D132" s="13">
        <v>62.891824844222199</v>
      </c>
      <c r="E132" s="13">
        <v>67.117000000000004</v>
      </c>
      <c r="F132">
        <f t="shared" si="9"/>
        <v>16.0332307321667</v>
      </c>
      <c r="G132">
        <f t="shared" si="10"/>
        <v>16.0332307321667</v>
      </c>
      <c r="H132">
        <f t="shared" si="11"/>
        <v>1603.3230732166701</v>
      </c>
      <c r="I132">
        <f t="shared" si="12"/>
        <v>17.299824844222201</v>
      </c>
      <c r="J132">
        <f t="shared" si="13"/>
        <v>17.299824844222201</v>
      </c>
      <c r="K132">
        <f t="shared" si="14"/>
        <v>1729.9824844222201</v>
      </c>
      <c r="L132">
        <f t="shared" si="15"/>
        <v>-4.225175155777805</v>
      </c>
      <c r="M132">
        <f t="shared" si="16"/>
        <v>0</v>
      </c>
      <c r="N132">
        <f t="shared" si="17"/>
        <v>0</v>
      </c>
    </row>
    <row r="133" spans="2:14" x14ac:dyDescent="0.25">
      <c r="B133" s="13">
        <v>52.284083052333301</v>
      </c>
      <c r="C133" s="15">
        <v>45.591999999999999</v>
      </c>
      <c r="D133" s="13">
        <v>53.637048763944399</v>
      </c>
      <c r="E133" s="13">
        <v>49.536111111111097</v>
      </c>
      <c r="F133">
        <f t="shared" si="9"/>
        <v>6.6920830523333024</v>
      </c>
      <c r="G133">
        <f t="shared" si="10"/>
        <v>6.6920830523333024</v>
      </c>
      <c r="H133">
        <f t="shared" si="11"/>
        <v>669.20830523333029</v>
      </c>
      <c r="I133">
        <f t="shared" si="12"/>
        <v>8.0450487639444006</v>
      </c>
      <c r="J133">
        <f t="shared" si="13"/>
        <v>8.0450487639444006</v>
      </c>
      <c r="K133">
        <f t="shared" si="14"/>
        <v>804.50487639444009</v>
      </c>
      <c r="L133">
        <f t="shared" si="15"/>
        <v>4.1009376528333021</v>
      </c>
      <c r="M133">
        <f t="shared" si="16"/>
        <v>4.1009376528333021</v>
      </c>
      <c r="N133">
        <f t="shared" si="17"/>
        <v>410.09376528333019</v>
      </c>
    </row>
    <row r="134" spans="2:14" x14ac:dyDescent="0.25">
      <c r="B134" s="13">
        <v>49.1623836786667</v>
      </c>
      <c r="C134">
        <v>45.591999999999999</v>
      </c>
      <c r="D134" s="13">
        <v>50.379225475166699</v>
      </c>
      <c r="E134" s="13">
        <v>49.536111111111097</v>
      </c>
      <c r="F134">
        <f t="shared" si="9"/>
        <v>3.5703836786667011</v>
      </c>
      <c r="G134">
        <f t="shared" si="10"/>
        <v>3.5703836786667011</v>
      </c>
      <c r="H134">
        <f t="shared" si="11"/>
        <v>357.03836786667011</v>
      </c>
      <c r="I134">
        <f t="shared" si="12"/>
        <v>4.7872254751667001</v>
      </c>
      <c r="J134">
        <f t="shared" si="13"/>
        <v>4.7872254751667001</v>
      </c>
      <c r="K134">
        <f t="shared" si="14"/>
        <v>478.72254751667003</v>
      </c>
      <c r="L134">
        <f t="shared" si="15"/>
        <v>0.84311436405560158</v>
      </c>
      <c r="M134">
        <f t="shared" si="16"/>
        <v>0.84311436405560158</v>
      </c>
      <c r="N134">
        <f t="shared" si="17"/>
        <v>84.311436405560158</v>
      </c>
    </row>
    <row r="135" spans="2:14" x14ac:dyDescent="0.25">
      <c r="B135" s="13">
        <v>44.764632092888903</v>
      </c>
      <c r="C135" s="15">
        <v>45.591999999999999</v>
      </c>
      <c r="D135" s="13">
        <v>45.796022700166702</v>
      </c>
      <c r="E135" s="13">
        <v>49.536111111111097</v>
      </c>
      <c r="F135">
        <f t="shared" si="9"/>
        <v>-0.8273679071110962</v>
      </c>
      <c r="G135">
        <f t="shared" si="10"/>
        <v>0</v>
      </c>
      <c r="H135">
        <f t="shared" si="11"/>
        <v>0</v>
      </c>
      <c r="I135">
        <f t="shared" si="12"/>
        <v>0.20402270016670343</v>
      </c>
      <c r="J135">
        <f t="shared" si="13"/>
        <v>0.20402270016670343</v>
      </c>
      <c r="K135">
        <f t="shared" si="14"/>
        <v>20.402270016670343</v>
      </c>
      <c r="L135">
        <f t="shared" si="15"/>
        <v>-3.740088410944395</v>
      </c>
      <c r="M135">
        <f t="shared" si="16"/>
        <v>0</v>
      </c>
      <c r="N135">
        <f t="shared" si="17"/>
        <v>0</v>
      </c>
    </row>
    <row r="136" spans="2:14" x14ac:dyDescent="0.25">
      <c r="B136" s="13">
        <v>38.353757002833298</v>
      </c>
      <c r="C136">
        <v>45.591999999999999</v>
      </c>
      <c r="D136" s="13">
        <v>39.129428136111102</v>
      </c>
      <c r="E136" s="13">
        <v>49.536111111111097</v>
      </c>
      <c r="F136">
        <f t="shared" si="9"/>
        <v>-7.2382429971667008</v>
      </c>
      <c r="G136">
        <f t="shared" si="10"/>
        <v>0</v>
      </c>
      <c r="H136">
        <f t="shared" si="11"/>
        <v>0</v>
      </c>
      <c r="I136">
        <f t="shared" si="12"/>
        <v>-6.4625718638888969</v>
      </c>
      <c r="J136">
        <f t="shared" si="13"/>
        <v>0</v>
      </c>
      <c r="K136">
        <f t="shared" si="14"/>
        <v>0</v>
      </c>
      <c r="L136">
        <f t="shared" si="15"/>
        <v>-10.406682974999995</v>
      </c>
      <c r="M136">
        <f t="shared" si="16"/>
        <v>0</v>
      </c>
      <c r="N136">
        <f t="shared" si="17"/>
        <v>0</v>
      </c>
    </row>
    <row r="137" spans="2:14" x14ac:dyDescent="0.25">
      <c r="B137" s="13">
        <v>36.193295530777803</v>
      </c>
      <c r="C137" s="15">
        <v>45.591999999999999</v>
      </c>
      <c r="D137" s="13">
        <v>37.020554259833297</v>
      </c>
      <c r="E137" s="13">
        <v>49.536111111111097</v>
      </c>
      <c r="F137">
        <f t="shared" si="9"/>
        <v>-9.3987044692221957</v>
      </c>
      <c r="G137">
        <f t="shared" si="10"/>
        <v>0</v>
      </c>
      <c r="H137">
        <f t="shared" si="11"/>
        <v>0</v>
      </c>
      <c r="I137">
        <f t="shared" si="12"/>
        <v>-8.5714457401667019</v>
      </c>
      <c r="J137">
        <f t="shared" si="13"/>
        <v>0</v>
      </c>
      <c r="K137">
        <f t="shared" si="14"/>
        <v>0</v>
      </c>
      <c r="L137">
        <f t="shared" si="15"/>
        <v>-12.5155568512778</v>
      </c>
      <c r="M137">
        <f t="shared" si="16"/>
        <v>0</v>
      </c>
      <c r="N137">
        <f t="shared" si="17"/>
        <v>0</v>
      </c>
    </row>
    <row r="138" spans="2:14" x14ac:dyDescent="0.25">
      <c r="B138" s="13">
        <v>32.413462758333303</v>
      </c>
      <c r="C138">
        <v>45.591999999999999</v>
      </c>
      <c r="D138" s="13">
        <v>33.127791520000002</v>
      </c>
      <c r="E138" s="13">
        <v>49.536111111111097</v>
      </c>
      <c r="F138">
        <f t="shared" si="9"/>
        <v>-13.178537241666696</v>
      </c>
      <c r="G138">
        <f t="shared" si="10"/>
        <v>0</v>
      </c>
      <c r="H138">
        <f t="shared" si="11"/>
        <v>0</v>
      </c>
      <c r="I138">
        <f t="shared" si="12"/>
        <v>-12.464208479999996</v>
      </c>
      <c r="J138">
        <f t="shared" si="13"/>
        <v>0</v>
      </c>
      <c r="K138">
        <f t="shared" si="14"/>
        <v>0</v>
      </c>
      <c r="L138">
        <f t="shared" si="15"/>
        <v>-16.408319591111095</v>
      </c>
      <c r="M138">
        <f t="shared" si="16"/>
        <v>0</v>
      </c>
      <c r="N138">
        <f t="shared" si="17"/>
        <v>0</v>
      </c>
    </row>
    <row r="139" spans="2:14" x14ac:dyDescent="0.25">
      <c r="B139" s="13">
        <v>30.324517912555599</v>
      </c>
      <c r="C139" s="15">
        <v>45.591999999999999</v>
      </c>
      <c r="D139" s="13">
        <v>30.977826423833299</v>
      </c>
      <c r="E139" s="13">
        <v>49.536111111111097</v>
      </c>
      <c r="F139">
        <f t="shared" si="9"/>
        <v>-15.267482087444399</v>
      </c>
      <c r="G139">
        <f t="shared" si="10"/>
        <v>0</v>
      </c>
      <c r="H139">
        <f t="shared" si="11"/>
        <v>0</v>
      </c>
      <c r="I139">
        <f t="shared" si="12"/>
        <v>-14.614173576166699</v>
      </c>
      <c r="J139">
        <f t="shared" si="13"/>
        <v>0</v>
      </c>
      <c r="K139">
        <f t="shared" si="14"/>
        <v>0</v>
      </c>
      <c r="L139">
        <f t="shared" si="15"/>
        <v>-18.558284687277798</v>
      </c>
      <c r="M139">
        <f t="shared" si="16"/>
        <v>0</v>
      </c>
      <c r="N139">
        <f t="shared" si="17"/>
        <v>0</v>
      </c>
    </row>
    <row r="140" spans="2:14" x14ac:dyDescent="0.25">
      <c r="B140" s="13">
        <v>29.650731125611099</v>
      </c>
      <c r="C140">
        <v>45.591999999999999</v>
      </c>
      <c r="D140" s="13">
        <v>30.284583475222199</v>
      </c>
      <c r="E140" s="13">
        <v>49.536111111111097</v>
      </c>
      <c r="F140">
        <f t="shared" si="9"/>
        <v>-15.9412688743889</v>
      </c>
      <c r="G140">
        <f t="shared" si="10"/>
        <v>0</v>
      </c>
      <c r="H140">
        <f t="shared" si="11"/>
        <v>0</v>
      </c>
      <c r="I140">
        <f t="shared" si="12"/>
        <v>-15.3074165247778</v>
      </c>
      <c r="J140">
        <f t="shared" si="13"/>
        <v>0</v>
      </c>
      <c r="K140">
        <f t="shared" si="14"/>
        <v>0</v>
      </c>
      <c r="L140">
        <f t="shared" si="15"/>
        <v>-19.251527635888898</v>
      </c>
      <c r="M140">
        <f t="shared" si="16"/>
        <v>0</v>
      </c>
      <c r="N140">
        <f t="shared" si="17"/>
        <v>0</v>
      </c>
    </row>
    <row r="141" spans="2:14" x14ac:dyDescent="0.25">
      <c r="B141" s="13">
        <v>33.562923968333301</v>
      </c>
      <c r="C141" s="15">
        <v>45.591999999999999</v>
      </c>
      <c r="D141" s="13">
        <v>34.311263136111101</v>
      </c>
      <c r="E141" s="13">
        <v>49.536111111111097</v>
      </c>
      <c r="F141">
        <f t="shared" si="9"/>
        <v>-12.029076031666698</v>
      </c>
      <c r="G141">
        <f t="shared" si="10"/>
        <v>0</v>
      </c>
      <c r="H141">
        <f t="shared" si="11"/>
        <v>0</v>
      </c>
      <c r="I141">
        <f t="shared" si="12"/>
        <v>-11.280736863888897</v>
      </c>
      <c r="J141">
        <f t="shared" si="13"/>
        <v>0</v>
      </c>
      <c r="K141">
        <f t="shared" si="14"/>
        <v>0</v>
      </c>
      <c r="L141">
        <f t="shared" si="15"/>
        <v>-15.224847974999996</v>
      </c>
      <c r="M141">
        <f t="shared" si="16"/>
        <v>0</v>
      </c>
      <c r="N141">
        <f t="shared" si="17"/>
        <v>0</v>
      </c>
    </row>
    <row r="142" spans="2:14" x14ac:dyDescent="0.25">
      <c r="B142" s="13">
        <v>41.9173767122222</v>
      </c>
      <c r="C142">
        <v>45.591999999999999</v>
      </c>
      <c r="D142" s="13">
        <v>42.9211915237778</v>
      </c>
      <c r="E142" s="13">
        <v>49.536111111111097</v>
      </c>
      <c r="F142">
        <f t="shared" si="9"/>
        <v>-3.6746232877777985</v>
      </c>
      <c r="G142">
        <f t="shared" si="10"/>
        <v>0</v>
      </c>
      <c r="H142">
        <f t="shared" si="11"/>
        <v>0</v>
      </c>
      <c r="I142">
        <f t="shared" si="12"/>
        <v>-2.6708084762221986</v>
      </c>
      <c r="J142">
        <f t="shared" si="13"/>
        <v>0</v>
      </c>
      <c r="K142">
        <f t="shared" si="14"/>
        <v>0</v>
      </c>
      <c r="L142">
        <f t="shared" si="15"/>
        <v>-6.6149195873332971</v>
      </c>
      <c r="M142">
        <f t="shared" si="16"/>
        <v>0</v>
      </c>
      <c r="N142">
        <f t="shared" si="17"/>
        <v>0</v>
      </c>
    </row>
    <row r="143" spans="2:14" x14ac:dyDescent="0.25">
      <c r="B143" s="13">
        <v>51.618207599500003</v>
      </c>
      <c r="C143" s="15">
        <v>45.591999999999999</v>
      </c>
      <c r="D143" s="13">
        <v>52.934264737388901</v>
      </c>
      <c r="E143" s="13">
        <v>49.536111111111097</v>
      </c>
      <c r="F143">
        <f t="shared" si="9"/>
        <v>6.0262075995000046</v>
      </c>
      <c r="G143">
        <f t="shared" si="10"/>
        <v>6.0262075995000046</v>
      </c>
      <c r="H143">
        <f t="shared" si="11"/>
        <v>602.62075995000043</v>
      </c>
      <c r="I143">
        <f t="shared" si="12"/>
        <v>7.3422647373889021</v>
      </c>
      <c r="J143">
        <f t="shared" si="13"/>
        <v>7.3422647373889021</v>
      </c>
      <c r="K143">
        <f t="shared" si="14"/>
        <v>734.22647373889026</v>
      </c>
      <c r="L143">
        <f t="shared" si="15"/>
        <v>3.3981536262778036</v>
      </c>
      <c r="M143">
        <f t="shared" si="16"/>
        <v>3.3981536262778036</v>
      </c>
      <c r="N143">
        <f t="shared" si="17"/>
        <v>339.81536262778036</v>
      </c>
    </row>
    <row r="144" spans="2:14" x14ac:dyDescent="0.25">
      <c r="B144" s="13">
        <v>61.597225952833298</v>
      </c>
      <c r="C144">
        <v>45.591999999999999</v>
      </c>
      <c r="D144" s="13">
        <v>63.2488041211667</v>
      </c>
      <c r="E144" s="13">
        <v>49.536111111111097</v>
      </c>
      <c r="F144">
        <f t="shared" si="9"/>
        <v>16.0052259528333</v>
      </c>
      <c r="G144">
        <f t="shared" si="10"/>
        <v>16.0052259528333</v>
      </c>
      <c r="H144">
        <f t="shared" si="11"/>
        <v>1600.52259528333</v>
      </c>
      <c r="I144">
        <f t="shared" si="12"/>
        <v>17.656804121166701</v>
      </c>
      <c r="J144">
        <f t="shared" si="13"/>
        <v>17.656804121166701</v>
      </c>
      <c r="K144">
        <f t="shared" si="14"/>
        <v>1765.6804121166701</v>
      </c>
      <c r="L144">
        <f t="shared" si="15"/>
        <v>13.712693010055602</v>
      </c>
      <c r="M144">
        <f t="shared" si="16"/>
        <v>13.712693010055602</v>
      </c>
      <c r="N144">
        <f t="shared" si="17"/>
        <v>1371.2693010055602</v>
      </c>
    </row>
    <row r="145" spans="2:14" x14ac:dyDescent="0.25">
      <c r="B145" s="13">
        <v>68.521849926222202</v>
      </c>
      <c r="C145" s="15">
        <v>45.591999999999999</v>
      </c>
      <c r="D145" s="13">
        <v>70.413528769333297</v>
      </c>
      <c r="E145" s="13">
        <v>49.536111111111097</v>
      </c>
      <c r="F145">
        <f t="shared" ref="F145:F208" si="18">B145-C145</f>
        <v>22.929849926222204</v>
      </c>
      <c r="G145">
        <f t="shared" si="10"/>
        <v>22.929849926222204</v>
      </c>
      <c r="H145">
        <f t="shared" si="11"/>
        <v>2292.9849926222205</v>
      </c>
      <c r="I145">
        <f t="shared" si="12"/>
        <v>24.821528769333298</v>
      </c>
      <c r="J145">
        <f t="shared" si="13"/>
        <v>24.821528769333298</v>
      </c>
      <c r="K145">
        <f t="shared" si="14"/>
        <v>2482.1528769333299</v>
      </c>
      <c r="L145">
        <f t="shared" si="15"/>
        <v>20.8774176582222</v>
      </c>
      <c r="M145">
        <f t="shared" si="16"/>
        <v>20.8774176582222</v>
      </c>
      <c r="N145">
        <f t="shared" si="17"/>
        <v>2087.7417658222198</v>
      </c>
    </row>
    <row r="146" spans="2:14" x14ac:dyDescent="0.25">
      <c r="B146" s="13">
        <v>67.324791376166701</v>
      </c>
      <c r="C146">
        <v>45.591999999999999</v>
      </c>
      <c r="D146" s="13">
        <v>69.174572595611096</v>
      </c>
      <c r="E146" s="13">
        <v>49.536111111111097</v>
      </c>
      <c r="F146">
        <f t="shared" si="18"/>
        <v>21.732791376166702</v>
      </c>
      <c r="G146">
        <f t="shared" ref="G146:G209" si="19">MAX(F146,0)</f>
        <v>21.732791376166702</v>
      </c>
      <c r="H146">
        <f t="shared" ref="H146:H209" si="20">$B$7*G146</f>
        <v>2173.2791376166701</v>
      </c>
      <c r="I146">
        <f t="shared" ref="I146:I209" si="21">D146-C146</f>
        <v>23.582572595611097</v>
      </c>
      <c r="J146">
        <f t="shared" ref="J146:J209" si="22">MAX(I146,0)</f>
        <v>23.582572595611097</v>
      </c>
      <c r="K146">
        <f t="shared" ref="K146:K209" si="23">$B$7*J146</f>
        <v>2358.2572595611095</v>
      </c>
      <c r="L146">
        <f t="shared" ref="L146:L209" si="24">D146-E146</f>
        <v>19.638461484499999</v>
      </c>
      <c r="M146">
        <f t="shared" ref="M146:M209" si="25">MAX(L146,0)</f>
        <v>19.638461484499999</v>
      </c>
      <c r="N146">
        <f t="shared" ref="N146:N209" si="26">$B$7*M146</f>
        <v>1963.8461484499999</v>
      </c>
    </row>
    <row r="147" spans="2:14" x14ac:dyDescent="0.25">
      <c r="B147" s="13">
        <v>67.479323125555595</v>
      </c>
      <c r="C147" s="15">
        <v>45.591999999999999</v>
      </c>
      <c r="D147" s="13">
        <v>69.334504100777806</v>
      </c>
      <c r="E147" s="13">
        <v>49.536111111111097</v>
      </c>
      <c r="F147">
        <f t="shared" si="18"/>
        <v>21.887323125555596</v>
      </c>
      <c r="G147">
        <f t="shared" si="19"/>
        <v>21.887323125555596</v>
      </c>
      <c r="H147">
        <f t="shared" si="20"/>
        <v>2188.7323125555595</v>
      </c>
      <c r="I147">
        <f t="shared" si="21"/>
        <v>23.742504100777808</v>
      </c>
      <c r="J147">
        <f t="shared" si="22"/>
        <v>23.742504100777808</v>
      </c>
      <c r="K147">
        <f t="shared" si="23"/>
        <v>2374.2504100777805</v>
      </c>
      <c r="L147">
        <f t="shared" si="24"/>
        <v>19.798392989666709</v>
      </c>
      <c r="M147">
        <f t="shared" si="25"/>
        <v>19.798392989666709</v>
      </c>
      <c r="N147">
        <f t="shared" si="26"/>
        <v>1979.8392989666709</v>
      </c>
    </row>
    <row r="148" spans="2:14" x14ac:dyDescent="0.25">
      <c r="B148" s="13">
        <v>67.236973686277807</v>
      </c>
      <c r="C148">
        <v>45.591999999999999</v>
      </c>
      <c r="D148" s="13">
        <v>69.083687505944397</v>
      </c>
      <c r="E148" s="13">
        <v>49.536111111111097</v>
      </c>
      <c r="F148">
        <f t="shared" si="18"/>
        <v>21.644973686277808</v>
      </c>
      <c r="G148">
        <f t="shared" si="19"/>
        <v>21.644973686277808</v>
      </c>
      <c r="H148">
        <f t="shared" si="20"/>
        <v>2164.4973686277808</v>
      </c>
      <c r="I148">
        <f t="shared" si="21"/>
        <v>23.491687505944398</v>
      </c>
      <c r="J148">
        <f t="shared" si="22"/>
        <v>23.491687505944398</v>
      </c>
      <c r="K148">
        <f t="shared" si="23"/>
        <v>2349.1687505944396</v>
      </c>
      <c r="L148">
        <f t="shared" si="24"/>
        <v>19.5475763948333</v>
      </c>
      <c r="M148">
        <f t="shared" si="25"/>
        <v>19.5475763948333</v>
      </c>
      <c r="N148">
        <f t="shared" si="26"/>
        <v>1954.75763948333</v>
      </c>
    </row>
    <row r="149" spans="2:14" x14ac:dyDescent="0.25">
      <c r="B149" s="13">
        <v>63.227905140111098</v>
      </c>
      <c r="C149" s="15">
        <v>45.591999999999999</v>
      </c>
      <c r="D149" s="13">
        <v>64.9355213456667</v>
      </c>
      <c r="E149" s="13">
        <v>49.536111111111097</v>
      </c>
      <c r="F149">
        <f t="shared" si="18"/>
        <v>17.635905140111099</v>
      </c>
      <c r="G149">
        <f t="shared" si="19"/>
        <v>17.635905140111099</v>
      </c>
      <c r="H149">
        <f t="shared" si="20"/>
        <v>1763.5905140111099</v>
      </c>
      <c r="I149">
        <f t="shared" si="21"/>
        <v>19.343521345666701</v>
      </c>
      <c r="J149">
        <f t="shared" si="22"/>
        <v>19.343521345666701</v>
      </c>
      <c r="K149">
        <f t="shared" si="23"/>
        <v>1934.3521345666702</v>
      </c>
      <c r="L149">
        <f t="shared" si="24"/>
        <v>15.399410234555603</v>
      </c>
      <c r="M149">
        <f t="shared" si="25"/>
        <v>15.399410234555603</v>
      </c>
      <c r="N149">
        <f t="shared" si="26"/>
        <v>1539.9410234555603</v>
      </c>
    </row>
    <row r="150" spans="2:14" x14ac:dyDescent="0.25">
      <c r="B150" s="13">
        <v>61.315816269166703</v>
      </c>
      <c r="C150">
        <v>45.591999999999999</v>
      </c>
      <c r="D150" s="13">
        <v>62.957756395333298</v>
      </c>
      <c r="E150" s="13">
        <v>49.536111111111097</v>
      </c>
      <c r="F150">
        <f t="shared" si="18"/>
        <v>15.723816269166704</v>
      </c>
      <c r="G150">
        <f t="shared" si="19"/>
        <v>15.723816269166704</v>
      </c>
      <c r="H150">
        <f t="shared" si="20"/>
        <v>1572.3816269166705</v>
      </c>
      <c r="I150">
        <f t="shared" si="21"/>
        <v>17.3657563953333</v>
      </c>
      <c r="J150">
        <f t="shared" si="22"/>
        <v>17.3657563953333</v>
      </c>
      <c r="K150">
        <f t="shared" si="23"/>
        <v>1736.5756395333299</v>
      </c>
      <c r="L150">
        <f t="shared" si="24"/>
        <v>13.421645284222201</v>
      </c>
      <c r="M150">
        <f t="shared" si="25"/>
        <v>13.421645284222201</v>
      </c>
      <c r="N150">
        <f t="shared" si="26"/>
        <v>1342.1645284222202</v>
      </c>
    </row>
    <row r="151" spans="2:14" x14ac:dyDescent="0.25">
      <c r="B151" s="13">
        <v>59.8732405698333</v>
      </c>
      <c r="C151" s="15">
        <v>45.591999999999999</v>
      </c>
      <c r="D151" s="13">
        <v>61.465926927777801</v>
      </c>
      <c r="E151" s="13">
        <v>49.536111111111097</v>
      </c>
      <c r="F151">
        <f t="shared" si="18"/>
        <v>14.281240569833301</v>
      </c>
      <c r="G151">
        <f t="shared" si="19"/>
        <v>14.281240569833301</v>
      </c>
      <c r="H151">
        <f t="shared" si="20"/>
        <v>1428.1240569833301</v>
      </c>
      <c r="I151">
        <f t="shared" si="21"/>
        <v>15.873926927777802</v>
      </c>
      <c r="J151">
        <f t="shared" si="22"/>
        <v>15.873926927777802</v>
      </c>
      <c r="K151">
        <f t="shared" si="23"/>
        <v>1587.3926927777802</v>
      </c>
      <c r="L151">
        <f t="shared" si="24"/>
        <v>11.929815816666704</v>
      </c>
      <c r="M151">
        <f t="shared" si="25"/>
        <v>11.929815816666704</v>
      </c>
      <c r="N151">
        <f t="shared" si="26"/>
        <v>1192.9815816666703</v>
      </c>
    </row>
    <row r="152" spans="2:14" x14ac:dyDescent="0.25">
      <c r="B152" s="13">
        <v>58.010056812833298</v>
      </c>
      <c r="C152">
        <v>45.591999999999999</v>
      </c>
      <c r="D152" s="13">
        <v>59.539515651444397</v>
      </c>
      <c r="E152" s="13">
        <v>49.536111111111097</v>
      </c>
      <c r="F152">
        <f t="shared" si="18"/>
        <v>12.418056812833299</v>
      </c>
      <c r="G152">
        <f t="shared" si="19"/>
        <v>12.418056812833299</v>
      </c>
      <c r="H152">
        <f t="shared" si="20"/>
        <v>1241.8056812833299</v>
      </c>
      <c r="I152">
        <f t="shared" si="21"/>
        <v>13.947515651444398</v>
      </c>
      <c r="J152">
        <f t="shared" si="22"/>
        <v>13.947515651444398</v>
      </c>
      <c r="K152">
        <f t="shared" si="23"/>
        <v>1394.7515651444398</v>
      </c>
      <c r="L152">
        <f t="shared" si="24"/>
        <v>10.0034045403333</v>
      </c>
      <c r="M152">
        <f t="shared" si="25"/>
        <v>10.0034045403333</v>
      </c>
      <c r="N152">
        <f t="shared" si="26"/>
        <v>1000.3404540333299</v>
      </c>
    </row>
    <row r="153" spans="2:14" x14ac:dyDescent="0.25">
      <c r="B153" s="13">
        <v>55.074962507888898</v>
      </c>
      <c r="C153" s="15">
        <v>45.591999999999999</v>
      </c>
      <c r="D153" s="13">
        <v>56.505735164500003</v>
      </c>
      <c r="E153" s="13">
        <v>49.536111111111097</v>
      </c>
      <c r="F153">
        <f t="shared" si="18"/>
        <v>9.4829625078888995</v>
      </c>
      <c r="G153">
        <f t="shared" si="19"/>
        <v>9.4829625078888995</v>
      </c>
      <c r="H153">
        <f t="shared" si="20"/>
        <v>948.29625078888989</v>
      </c>
      <c r="I153">
        <f t="shared" si="21"/>
        <v>10.913735164500004</v>
      </c>
      <c r="J153">
        <f t="shared" si="22"/>
        <v>10.913735164500004</v>
      </c>
      <c r="K153">
        <f t="shared" si="23"/>
        <v>1091.3735164500004</v>
      </c>
      <c r="L153">
        <f t="shared" si="24"/>
        <v>6.9696240533889053</v>
      </c>
      <c r="M153">
        <f t="shared" si="25"/>
        <v>6.9696240533889053</v>
      </c>
      <c r="N153">
        <f t="shared" si="26"/>
        <v>696.96240533889056</v>
      </c>
    </row>
    <row r="154" spans="2:14" x14ac:dyDescent="0.25">
      <c r="B154" s="13">
        <v>55.437846713444401</v>
      </c>
      <c r="C154">
        <v>45.591999999999999</v>
      </c>
      <c r="D154" s="13">
        <v>56.880758221055601</v>
      </c>
      <c r="E154" s="13">
        <v>49.536111111111097</v>
      </c>
      <c r="F154">
        <f t="shared" si="18"/>
        <v>9.8458467134444021</v>
      </c>
      <c r="G154">
        <f t="shared" si="19"/>
        <v>9.8458467134444021</v>
      </c>
      <c r="H154">
        <f t="shared" si="20"/>
        <v>984.58467134444027</v>
      </c>
      <c r="I154">
        <f t="shared" si="21"/>
        <v>11.288758221055602</v>
      </c>
      <c r="J154">
        <f t="shared" si="22"/>
        <v>11.288758221055602</v>
      </c>
      <c r="K154">
        <f t="shared" si="23"/>
        <v>1128.8758221055602</v>
      </c>
      <c r="L154">
        <f t="shared" si="24"/>
        <v>7.3446471099445034</v>
      </c>
      <c r="M154">
        <f t="shared" si="25"/>
        <v>7.3446471099445034</v>
      </c>
      <c r="N154">
        <f t="shared" si="26"/>
        <v>734.46471099445034</v>
      </c>
    </row>
    <row r="155" spans="2:14" x14ac:dyDescent="0.25">
      <c r="B155" s="13">
        <v>56.316228104666699</v>
      </c>
      <c r="C155" s="15">
        <v>45.591999999999999</v>
      </c>
      <c r="D155" s="13">
        <v>57.788595924055599</v>
      </c>
      <c r="E155" s="13">
        <v>49.536111111111097</v>
      </c>
      <c r="F155">
        <f t="shared" si="18"/>
        <v>10.7242281046667</v>
      </c>
      <c r="G155">
        <f t="shared" si="19"/>
        <v>10.7242281046667</v>
      </c>
      <c r="H155">
        <f t="shared" si="20"/>
        <v>1072.4228104666699</v>
      </c>
      <c r="I155">
        <f t="shared" si="21"/>
        <v>12.1965959240556</v>
      </c>
      <c r="J155">
        <f t="shared" si="22"/>
        <v>12.1965959240556</v>
      </c>
      <c r="K155">
        <f t="shared" si="23"/>
        <v>1219.65959240556</v>
      </c>
      <c r="L155">
        <f t="shared" si="24"/>
        <v>8.2524848129445019</v>
      </c>
      <c r="M155">
        <f t="shared" si="25"/>
        <v>8.2524848129445019</v>
      </c>
      <c r="N155">
        <f t="shared" si="26"/>
        <v>825.24848129445013</v>
      </c>
    </row>
    <row r="156" spans="2:14" x14ac:dyDescent="0.25">
      <c r="B156" s="13">
        <v>61.721989174333302</v>
      </c>
      <c r="C156">
        <v>45.591999999999999</v>
      </c>
      <c r="D156" s="13">
        <v>63.377843467777801</v>
      </c>
      <c r="E156" s="13">
        <v>49.536111111111097</v>
      </c>
      <c r="F156">
        <f t="shared" si="18"/>
        <v>16.129989174333303</v>
      </c>
      <c r="G156">
        <f t="shared" si="19"/>
        <v>16.129989174333303</v>
      </c>
      <c r="H156">
        <f t="shared" si="20"/>
        <v>1612.9989174333305</v>
      </c>
      <c r="I156">
        <f t="shared" si="21"/>
        <v>17.785843467777802</v>
      </c>
      <c r="J156">
        <f t="shared" si="22"/>
        <v>17.785843467777802</v>
      </c>
      <c r="K156">
        <f t="shared" si="23"/>
        <v>1778.5843467777802</v>
      </c>
      <c r="L156">
        <f t="shared" si="24"/>
        <v>13.841732356666704</v>
      </c>
      <c r="M156">
        <f t="shared" si="25"/>
        <v>13.841732356666704</v>
      </c>
      <c r="N156">
        <f t="shared" si="26"/>
        <v>1384.1732356666703</v>
      </c>
    </row>
    <row r="157" spans="2:14" x14ac:dyDescent="0.25">
      <c r="B157" s="13">
        <v>63.143172051666703</v>
      </c>
      <c r="C157" s="15">
        <v>45.591999999999999</v>
      </c>
      <c r="D157" s="13">
        <v>64.847868568277804</v>
      </c>
      <c r="E157" s="13">
        <v>49.536111111111097</v>
      </c>
      <c r="F157">
        <f t="shared" si="18"/>
        <v>17.551172051666704</v>
      </c>
      <c r="G157">
        <f t="shared" si="19"/>
        <v>17.551172051666704</v>
      </c>
      <c r="H157">
        <f t="shared" si="20"/>
        <v>1755.1172051666704</v>
      </c>
      <c r="I157">
        <f t="shared" si="21"/>
        <v>19.255868568277805</v>
      </c>
      <c r="J157">
        <f t="shared" si="22"/>
        <v>19.255868568277805</v>
      </c>
      <c r="K157">
        <f t="shared" si="23"/>
        <v>1925.5868568277806</v>
      </c>
      <c r="L157">
        <f t="shared" si="24"/>
        <v>15.311757457166706</v>
      </c>
      <c r="M157">
        <f t="shared" si="25"/>
        <v>15.311757457166706</v>
      </c>
      <c r="N157">
        <f t="shared" si="26"/>
        <v>1531.1757457166707</v>
      </c>
    </row>
    <row r="158" spans="2:14" x14ac:dyDescent="0.25">
      <c r="B158" s="13">
        <v>55.719435324111103</v>
      </c>
      <c r="C158">
        <v>45.591999999999999</v>
      </c>
      <c r="D158" s="13">
        <v>57.1717785463889</v>
      </c>
      <c r="E158" s="13">
        <v>49.536111111111097</v>
      </c>
      <c r="F158">
        <f t="shared" si="18"/>
        <v>10.127435324111104</v>
      </c>
      <c r="G158">
        <f t="shared" si="19"/>
        <v>10.127435324111104</v>
      </c>
      <c r="H158">
        <f t="shared" si="20"/>
        <v>1012.7435324111104</v>
      </c>
      <c r="I158">
        <f t="shared" si="21"/>
        <v>11.579778546388901</v>
      </c>
      <c r="J158">
        <f t="shared" si="22"/>
        <v>11.579778546388901</v>
      </c>
      <c r="K158">
        <f t="shared" si="23"/>
        <v>1157.9778546388902</v>
      </c>
      <c r="L158">
        <f t="shared" si="24"/>
        <v>7.6356674352778029</v>
      </c>
      <c r="M158">
        <f t="shared" si="25"/>
        <v>7.6356674352778029</v>
      </c>
      <c r="N158">
        <f t="shared" si="26"/>
        <v>763.56674352778032</v>
      </c>
    </row>
    <row r="159" spans="2:14" x14ac:dyDescent="0.25">
      <c r="B159" s="13">
        <v>49.402723979555603</v>
      </c>
      <c r="C159" s="15">
        <v>45.591999999999999</v>
      </c>
      <c r="D159" s="13">
        <v>50.6461642935556</v>
      </c>
      <c r="E159" s="13">
        <v>49.536111111111097</v>
      </c>
      <c r="F159">
        <f t="shared" si="18"/>
        <v>3.810723979555604</v>
      </c>
      <c r="G159">
        <f t="shared" si="19"/>
        <v>3.810723979555604</v>
      </c>
      <c r="H159">
        <f t="shared" si="20"/>
        <v>381.0723979555604</v>
      </c>
      <c r="I159">
        <f t="shared" si="21"/>
        <v>5.0541642935556013</v>
      </c>
      <c r="J159">
        <f t="shared" si="22"/>
        <v>5.0541642935556013</v>
      </c>
      <c r="K159">
        <f t="shared" si="23"/>
        <v>505.41642935556013</v>
      </c>
      <c r="L159">
        <f t="shared" si="24"/>
        <v>1.1100531824445028</v>
      </c>
      <c r="M159">
        <f t="shared" si="25"/>
        <v>1.1100531824445028</v>
      </c>
      <c r="N159">
        <f t="shared" si="26"/>
        <v>111.00531824445028</v>
      </c>
    </row>
    <row r="160" spans="2:14" x14ac:dyDescent="0.25">
      <c r="B160" s="13">
        <v>41.468773130999999</v>
      </c>
      <c r="C160">
        <v>45.591999999999999</v>
      </c>
      <c r="D160" s="13">
        <v>42.458528597499999</v>
      </c>
      <c r="E160" s="13">
        <v>49.536111111111097</v>
      </c>
      <c r="F160">
        <f t="shared" si="18"/>
        <v>-4.1232268689999998</v>
      </c>
      <c r="G160">
        <f t="shared" si="19"/>
        <v>0</v>
      </c>
      <c r="H160">
        <f t="shared" si="20"/>
        <v>0</v>
      </c>
      <c r="I160">
        <f t="shared" si="21"/>
        <v>-3.1334714024999997</v>
      </c>
      <c r="J160">
        <f t="shared" si="22"/>
        <v>0</v>
      </c>
      <c r="K160">
        <f t="shared" si="23"/>
        <v>0</v>
      </c>
      <c r="L160">
        <f t="shared" si="24"/>
        <v>-7.0775825136110981</v>
      </c>
      <c r="M160">
        <f t="shared" si="25"/>
        <v>0</v>
      </c>
      <c r="N160">
        <f t="shared" si="26"/>
        <v>0</v>
      </c>
    </row>
    <row r="161" spans="2:14" x14ac:dyDescent="0.25">
      <c r="B161" s="13">
        <v>38.863464937722199</v>
      </c>
      <c r="C161" s="15">
        <v>45.591999999999999</v>
      </c>
      <c r="D161" s="13">
        <v>39.772300372722199</v>
      </c>
      <c r="E161" s="13">
        <v>49.536111111111097</v>
      </c>
      <c r="F161">
        <f t="shared" si="18"/>
        <v>-6.7285350622777997</v>
      </c>
      <c r="G161">
        <f t="shared" si="19"/>
        <v>0</v>
      </c>
      <c r="H161">
        <f t="shared" si="20"/>
        <v>0</v>
      </c>
      <c r="I161">
        <f t="shared" si="21"/>
        <v>-5.8196996272777994</v>
      </c>
      <c r="J161">
        <f t="shared" si="22"/>
        <v>0</v>
      </c>
      <c r="K161">
        <f t="shared" si="23"/>
        <v>0</v>
      </c>
      <c r="L161">
        <f t="shared" si="24"/>
        <v>-9.7638107383888979</v>
      </c>
      <c r="M161">
        <f t="shared" si="25"/>
        <v>0</v>
      </c>
      <c r="N161">
        <f t="shared" si="26"/>
        <v>0</v>
      </c>
    </row>
    <row r="162" spans="2:14" x14ac:dyDescent="0.25">
      <c r="B162" s="13">
        <v>34.3957257859444</v>
      </c>
      <c r="C162">
        <v>45.591999999999999</v>
      </c>
      <c r="D162" s="13">
        <v>35.168890433944398</v>
      </c>
      <c r="E162" s="13">
        <v>49.536111111111097</v>
      </c>
      <c r="F162">
        <f t="shared" si="18"/>
        <v>-11.196274214055599</v>
      </c>
      <c r="G162">
        <f t="shared" si="19"/>
        <v>0</v>
      </c>
      <c r="H162">
        <f t="shared" si="20"/>
        <v>0</v>
      </c>
      <c r="I162">
        <f t="shared" si="21"/>
        <v>-10.423109566055601</v>
      </c>
      <c r="J162">
        <f t="shared" si="22"/>
        <v>0</v>
      </c>
      <c r="K162">
        <f t="shared" si="23"/>
        <v>0</v>
      </c>
      <c r="L162">
        <f t="shared" si="24"/>
        <v>-14.367220677166699</v>
      </c>
      <c r="M162">
        <f t="shared" si="25"/>
        <v>0</v>
      </c>
      <c r="N162">
        <f t="shared" si="26"/>
        <v>0</v>
      </c>
    </row>
    <row r="163" spans="2:14" x14ac:dyDescent="0.25">
      <c r="B163" s="13">
        <v>32.506367339222201</v>
      </c>
      <c r="C163" s="15">
        <v>45.591999999999999</v>
      </c>
      <c r="D163" s="13">
        <v>33.2234337992222</v>
      </c>
      <c r="E163" s="13">
        <v>49.536111111111097</v>
      </c>
      <c r="F163">
        <f t="shared" si="18"/>
        <v>-13.085632660777797</v>
      </c>
      <c r="G163">
        <f t="shared" si="19"/>
        <v>0</v>
      </c>
      <c r="H163">
        <f t="shared" si="20"/>
        <v>0</v>
      </c>
      <c r="I163">
        <f t="shared" si="21"/>
        <v>-12.368566200777799</v>
      </c>
      <c r="J163">
        <f t="shared" si="22"/>
        <v>0</v>
      </c>
      <c r="K163">
        <f t="shared" si="23"/>
        <v>0</v>
      </c>
      <c r="L163">
        <f t="shared" si="24"/>
        <v>-16.312677311888898</v>
      </c>
      <c r="M163">
        <f t="shared" si="25"/>
        <v>0</v>
      </c>
      <c r="N163">
        <f t="shared" si="26"/>
        <v>0</v>
      </c>
    </row>
    <row r="164" spans="2:14" x14ac:dyDescent="0.25">
      <c r="B164" s="13">
        <v>32.031015306999997</v>
      </c>
      <c r="C164">
        <v>45.591999999999999</v>
      </c>
      <c r="D164" s="13">
        <v>32.734095183333302</v>
      </c>
      <c r="E164" s="13">
        <v>49.536111111111097</v>
      </c>
      <c r="F164">
        <f t="shared" si="18"/>
        <v>-13.560984693000002</v>
      </c>
      <c r="G164">
        <f t="shared" si="19"/>
        <v>0</v>
      </c>
      <c r="H164">
        <f t="shared" si="20"/>
        <v>0</v>
      </c>
      <c r="I164">
        <f t="shared" si="21"/>
        <v>-12.857904816666696</v>
      </c>
      <c r="J164">
        <f t="shared" si="22"/>
        <v>0</v>
      </c>
      <c r="K164">
        <f t="shared" si="23"/>
        <v>0</v>
      </c>
      <c r="L164">
        <f t="shared" si="24"/>
        <v>-16.802015927777795</v>
      </c>
      <c r="M164">
        <f t="shared" si="25"/>
        <v>0</v>
      </c>
      <c r="N164">
        <f t="shared" si="26"/>
        <v>0</v>
      </c>
    </row>
    <row r="165" spans="2:14" x14ac:dyDescent="0.25">
      <c r="B165" s="13">
        <v>35.031863837388897</v>
      </c>
      <c r="C165" s="15">
        <v>45.591999999999999</v>
      </c>
      <c r="D165" s="13">
        <v>35.824093254833301</v>
      </c>
      <c r="E165" s="13">
        <v>49.536111111111097</v>
      </c>
      <c r="F165">
        <f t="shared" si="18"/>
        <v>-10.560136162611101</v>
      </c>
      <c r="G165">
        <f t="shared" si="19"/>
        <v>0</v>
      </c>
      <c r="H165">
        <f t="shared" si="20"/>
        <v>0</v>
      </c>
      <c r="I165">
        <f t="shared" si="21"/>
        <v>-9.7679067451666981</v>
      </c>
      <c r="J165">
        <f t="shared" si="22"/>
        <v>0</v>
      </c>
      <c r="K165">
        <f t="shared" si="23"/>
        <v>0</v>
      </c>
      <c r="L165">
        <f t="shared" si="24"/>
        <v>-13.712017856277797</v>
      </c>
      <c r="M165">
        <f t="shared" si="25"/>
        <v>0</v>
      </c>
      <c r="N165">
        <f t="shared" si="26"/>
        <v>0</v>
      </c>
    </row>
    <row r="166" spans="2:14" x14ac:dyDescent="0.25">
      <c r="B166" s="13">
        <v>42.968701054611103</v>
      </c>
      <c r="C166">
        <v>45.591999999999999</v>
      </c>
      <c r="D166" s="13">
        <v>44.005604794333301</v>
      </c>
      <c r="E166" s="13">
        <v>49.536111111111097</v>
      </c>
      <c r="F166">
        <f t="shared" si="18"/>
        <v>-2.6232989453888962</v>
      </c>
      <c r="G166">
        <f t="shared" si="19"/>
        <v>0</v>
      </c>
      <c r="H166">
        <f t="shared" si="20"/>
        <v>0</v>
      </c>
      <c r="I166">
        <f t="shared" si="21"/>
        <v>-1.5863952056666974</v>
      </c>
      <c r="J166">
        <f t="shared" si="22"/>
        <v>0</v>
      </c>
      <c r="K166">
        <f t="shared" si="23"/>
        <v>0</v>
      </c>
      <c r="L166">
        <f t="shared" si="24"/>
        <v>-5.5305063167777959</v>
      </c>
      <c r="M166">
        <f t="shared" si="25"/>
        <v>0</v>
      </c>
      <c r="N166">
        <f t="shared" si="26"/>
        <v>0</v>
      </c>
    </row>
    <row r="167" spans="2:14" x14ac:dyDescent="0.25">
      <c r="B167" s="13">
        <v>52.2075790148333</v>
      </c>
      <c r="C167" s="15">
        <v>45.591999999999999</v>
      </c>
      <c r="D167" s="13">
        <v>53.543075307444397</v>
      </c>
      <c r="E167" s="13">
        <v>49.536111111111097</v>
      </c>
      <c r="F167">
        <f t="shared" si="18"/>
        <v>6.6155790148333011</v>
      </c>
      <c r="G167">
        <f t="shared" si="19"/>
        <v>6.6155790148333011</v>
      </c>
      <c r="H167">
        <f t="shared" si="20"/>
        <v>661.55790148333017</v>
      </c>
      <c r="I167">
        <f t="shared" si="21"/>
        <v>7.9510753074443983</v>
      </c>
      <c r="J167">
        <f t="shared" si="22"/>
        <v>7.9510753074443983</v>
      </c>
      <c r="K167">
        <f t="shared" si="23"/>
        <v>795.10753074443983</v>
      </c>
      <c r="L167">
        <f t="shared" si="24"/>
        <v>4.0069641963332998</v>
      </c>
      <c r="M167">
        <f t="shared" si="25"/>
        <v>4.0069641963332998</v>
      </c>
      <c r="N167">
        <f t="shared" si="26"/>
        <v>400.69641963332998</v>
      </c>
    </row>
    <row r="168" spans="2:14" x14ac:dyDescent="0.25">
      <c r="B168" s="13">
        <v>61.451735688777802</v>
      </c>
      <c r="C168">
        <v>45.591999999999999</v>
      </c>
      <c r="D168" s="13">
        <v>63.098329731500002</v>
      </c>
      <c r="E168" s="13">
        <v>49.536111111111097</v>
      </c>
      <c r="F168">
        <f t="shared" si="18"/>
        <v>15.859735688777803</v>
      </c>
      <c r="G168">
        <f t="shared" si="19"/>
        <v>15.859735688777803</v>
      </c>
      <c r="H168">
        <f t="shared" si="20"/>
        <v>1585.9735688777803</v>
      </c>
      <c r="I168">
        <f t="shared" si="21"/>
        <v>17.506329731500003</v>
      </c>
      <c r="J168">
        <f t="shared" si="22"/>
        <v>17.506329731500003</v>
      </c>
      <c r="K168">
        <f t="shared" si="23"/>
        <v>1750.6329731500002</v>
      </c>
      <c r="L168">
        <f t="shared" si="24"/>
        <v>13.562218620388904</v>
      </c>
      <c r="M168">
        <f t="shared" si="25"/>
        <v>13.562218620388904</v>
      </c>
      <c r="N168">
        <f t="shared" si="26"/>
        <v>1356.2218620388903</v>
      </c>
    </row>
    <row r="169" spans="2:14" x14ac:dyDescent="0.25">
      <c r="B169" s="13">
        <v>65.880568387944507</v>
      </c>
      <c r="C169" s="15">
        <v>45.591999999999999</v>
      </c>
      <c r="D169" s="13">
        <v>67.6800142168333</v>
      </c>
      <c r="E169" s="13">
        <v>49.536111111111097</v>
      </c>
      <c r="F169">
        <f t="shared" si="18"/>
        <v>20.288568387944508</v>
      </c>
      <c r="G169">
        <f t="shared" si="19"/>
        <v>20.288568387944508</v>
      </c>
      <c r="H169">
        <f t="shared" si="20"/>
        <v>2028.8568387944508</v>
      </c>
      <c r="I169">
        <f t="shared" si="21"/>
        <v>22.088014216833301</v>
      </c>
      <c r="J169">
        <f t="shared" si="22"/>
        <v>22.088014216833301</v>
      </c>
      <c r="K169">
        <f t="shared" si="23"/>
        <v>2208.8014216833299</v>
      </c>
      <c r="L169">
        <f t="shared" si="24"/>
        <v>18.143903105722202</v>
      </c>
      <c r="M169">
        <f t="shared" si="25"/>
        <v>18.143903105722202</v>
      </c>
      <c r="N169">
        <f t="shared" si="26"/>
        <v>1814.3903105722202</v>
      </c>
    </row>
    <row r="170" spans="2:14" x14ac:dyDescent="0.25">
      <c r="B170" s="13">
        <v>65.039306827444406</v>
      </c>
      <c r="C170">
        <v>45.591999999999999</v>
      </c>
      <c r="D170" s="13">
        <v>66.809541518111104</v>
      </c>
      <c r="E170" s="13">
        <v>49.536111111111097</v>
      </c>
      <c r="F170">
        <f t="shared" si="18"/>
        <v>19.447306827444407</v>
      </c>
      <c r="G170">
        <f t="shared" si="19"/>
        <v>19.447306827444407</v>
      </c>
      <c r="H170">
        <f t="shared" si="20"/>
        <v>1944.7306827444409</v>
      </c>
      <c r="I170">
        <f t="shared" si="21"/>
        <v>21.217541518111105</v>
      </c>
      <c r="J170">
        <f t="shared" si="22"/>
        <v>21.217541518111105</v>
      </c>
      <c r="K170">
        <f t="shared" si="23"/>
        <v>2121.7541518111107</v>
      </c>
      <c r="L170">
        <f t="shared" si="24"/>
        <v>17.273430407000006</v>
      </c>
      <c r="M170">
        <f t="shared" si="25"/>
        <v>17.273430407000006</v>
      </c>
      <c r="N170">
        <f t="shared" si="26"/>
        <v>1727.3430407000005</v>
      </c>
    </row>
    <row r="171" spans="2:14" x14ac:dyDescent="0.25">
      <c r="B171" s="13">
        <v>65.4896365812222</v>
      </c>
      <c r="C171" s="15">
        <v>45.591999999999999</v>
      </c>
      <c r="D171" s="13">
        <v>67.275497979999997</v>
      </c>
      <c r="E171" s="13">
        <v>49.536111111111097</v>
      </c>
      <c r="F171">
        <f t="shared" si="18"/>
        <v>19.897636581222201</v>
      </c>
      <c r="G171">
        <f t="shared" si="19"/>
        <v>19.897636581222201</v>
      </c>
      <c r="H171">
        <f t="shared" si="20"/>
        <v>1989.76365812222</v>
      </c>
      <c r="I171">
        <f t="shared" si="21"/>
        <v>21.683497979999999</v>
      </c>
      <c r="J171">
        <f t="shared" si="22"/>
        <v>21.683497979999999</v>
      </c>
      <c r="K171">
        <f t="shared" si="23"/>
        <v>2168.3497979999997</v>
      </c>
      <c r="L171">
        <f t="shared" si="24"/>
        <v>17.7393868688889</v>
      </c>
      <c r="M171">
        <f t="shared" si="25"/>
        <v>17.7393868688889</v>
      </c>
      <c r="N171">
        <f t="shared" si="26"/>
        <v>1773.9386868888901</v>
      </c>
    </row>
    <row r="172" spans="2:14" x14ac:dyDescent="0.25">
      <c r="B172" s="13">
        <v>65.560511687444404</v>
      </c>
      <c r="C172">
        <v>45.591999999999999</v>
      </c>
      <c r="D172" s="13">
        <v>67.348834616777793</v>
      </c>
      <c r="E172" s="13">
        <v>49.536111111111097</v>
      </c>
      <c r="F172">
        <f t="shared" si="18"/>
        <v>19.968511687444405</v>
      </c>
      <c r="G172">
        <f t="shared" si="19"/>
        <v>19.968511687444405</v>
      </c>
      <c r="H172">
        <f t="shared" si="20"/>
        <v>1996.8511687444404</v>
      </c>
      <c r="I172">
        <f t="shared" si="21"/>
        <v>21.756834616777795</v>
      </c>
      <c r="J172">
        <f t="shared" si="22"/>
        <v>21.756834616777795</v>
      </c>
      <c r="K172">
        <f t="shared" si="23"/>
        <v>2175.6834616777796</v>
      </c>
      <c r="L172">
        <f t="shared" si="24"/>
        <v>17.812723505666696</v>
      </c>
      <c r="M172">
        <f t="shared" si="25"/>
        <v>17.812723505666696</v>
      </c>
      <c r="N172">
        <f t="shared" si="26"/>
        <v>1781.2723505666695</v>
      </c>
    </row>
    <row r="173" spans="2:14" x14ac:dyDescent="0.25">
      <c r="B173" s="13">
        <v>62.238461876944399</v>
      </c>
      <c r="C173" s="15">
        <v>45.591999999999999</v>
      </c>
      <c r="D173" s="13">
        <v>63.912037816888898</v>
      </c>
      <c r="E173" s="13">
        <v>49.536111111111097</v>
      </c>
      <c r="F173">
        <f t="shared" si="18"/>
        <v>16.6464618769444</v>
      </c>
      <c r="G173">
        <f t="shared" si="19"/>
        <v>16.6464618769444</v>
      </c>
      <c r="H173">
        <f t="shared" si="20"/>
        <v>1664.64618769444</v>
      </c>
      <c r="I173">
        <f t="shared" si="21"/>
        <v>18.320037816888899</v>
      </c>
      <c r="J173">
        <f t="shared" si="22"/>
        <v>18.320037816888899</v>
      </c>
      <c r="K173">
        <f t="shared" si="23"/>
        <v>1832.0037816888898</v>
      </c>
      <c r="L173">
        <f t="shared" si="24"/>
        <v>14.3759267057778</v>
      </c>
      <c r="M173">
        <f t="shared" si="25"/>
        <v>14.3759267057778</v>
      </c>
      <c r="N173">
        <f t="shared" si="26"/>
        <v>1437.5926705777802</v>
      </c>
    </row>
    <row r="174" spans="2:14" x14ac:dyDescent="0.25">
      <c r="B174" s="13">
        <v>60.749023573833298</v>
      </c>
      <c r="C174">
        <v>45.591999999999999</v>
      </c>
      <c r="D174" s="13">
        <v>62.371581010611102</v>
      </c>
      <c r="E174" s="13">
        <v>49.536111111111097</v>
      </c>
      <c r="F174">
        <f t="shared" si="18"/>
        <v>15.1570235738333</v>
      </c>
      <c r="G174">
        <f t="shared" si="19"/>
        <v>15.1570235738333</v>
      </c>
      <c r="H174">
        <f t="shared" si="20"/>
        <v>1515.7023573833299</v>
      </c>
      <c r="I174">
        <f t="shared" si="21"/>
        <v>16.779581010611103</v>
      </c>
      <c r="J174">
        <f t="shared" si="22"/>
        <v>16.779581010611103</v>
      </c>
      <c r="K174">
        <f t="shared" si="23"/>
        <v>1677.9581010611103</v>
      </c>
      <c r="L174">
        <f t="shared" si="24"/>
        <v>12.835469899500005</v>
      </c>
      <c r="M174">
        <f t="shared" si="25"/>
        <v>12.835469899500005</v>
      </c>
      <c r="N174">
        <f t="shared" si="26"/>
        <v>1283.5469899500006</v>
      </c>
    </row>
    <row r="175" spans="2:14" x14ac:dyDescent="0.25">
      <c r="B175" s="13">
        <v>59.650102915277799</v>
      </c>
      <c r="C175" s="15">
        <v>45.591999999999999</v>
      </c>
      <c r="D175" s="13">
        <v>61.235193842722197</v>
      </c>
      <c r="E175" s="13">
        <v>49.536111111111097</v>
      </c>
      <c r="F175">
        <f t="shared" si="18"/>
        <v>14.0581029152778</v>
      </c>
      <c r="G175">
        <f t="shared" si="19"/>
        <v>14.0581029152778</v>
      </c>
      <c r="H175">
        <f t="shared" si="20"/>
        <v>1405.81029152778</v>
      </c>
      <c r="I175">
        <f t="shared" si="21"/>
        <v>15.643193842722198</v>
      </c>
      <c r="J175">
        <f t="shared" si="22"/>
        <v>15.643193842722198</v>
      </c>
      <c r="K175">
        <f t="shared" si="23"/>
        <v>1564.3193842722198</v>
      </c>
      <c r="L175">
        <f t="shared" si="24"/>
        <v>11.699082731611099</v>
      </c>
      <c r="M175">
        <f t="shared" si="25"/>
        <v>11.699082731611099</v>
      </c>
      <c r="N175">
        <f t="shared" si="26"/>
        <v>1169.9082731611099</v>
      </c>
    </row>
    <row r="176" spans="2:14" x14ac:dyDescent="0.25">
      <c r="B176" s="13">
        <v>57.372613952833298</v>
      </c>
      <c r="C176">
        <v>45.591999999999999</v>
      </c>
      <c r="D176" s="13">
        <v>58.880543437333301</v>
      </c>
      <c r="E176" s="13">
        <v>49.536111111111097</v>
      </c>
      <c r="F176">
        <f t="shared" si="18"/>
        <v>11.780613952833299</v>
      </c>
      <c r="G176">
        <f t="shared" si="19"/>
        <v>11.780613952833299</v>
      </c>
      <c r="H176">
        <f t="shared" si="20"/>
        <v>1178.0613952833298</v>
      </c>
      <c r="I176">
        <f t="shared" si="21"/>
        <v>13.288543437333303</v>
      </c>
      <c r="J176">
        <f t="shared" si="22"/>
        <v>13.288543437333303</v>
      </c>
      <c r="K176">
        <f t="shared" si="23"/>
        <v>1328.8543437333303</v>
      </c>
      <c r="L176">
        <f t="shared" si="24"/>
        <v>9.3444323262222042</v>
      </c>
      <c r="M176">
        <f t="shared" si="25"/>
        <v>9.3444323262222042</v>
      </c>
      <c r="N176">
        <f t="shared" si="26"/>
        <v>934.44323262222042</v>
      </c>
    </row>
    <row r="177" spans="2:14" x14ac:dyDescent="0.25">
      <c r="B177" s="13">
        <v>55.321896750722203</v>
      </c>
      <c r="C177" s="15">
        <v>45.591999999999999</v>
      </c>
      <c r="D177" s="13">
        <v>56.7609276696111</v>
      </c>
      <c r="E177" s="13">
        <v>49.536111111111097</v>
      </c>
      <c r="F177">
        <f t="shared" si="18"/>
        <v>9.7298967507222045</v>
      </c>
      <c r="G177">
        <f t="shared" si="19"/>
        <v>9.7298967507222045</v>
      </c>
      <c r="H177">
        <f t="shared" si="20"/>
        <v>972.98967507222051</v>
      </c>
      <c r="I177">
        <f t="shared" si="21"/>
        <v>11.168927669611101</v>
      </c>
      <c r="J177">
        <f t="shared" si="22"/>
        <v>11.168927669611101</v>
      </c>
      <c r="K177">
        <f t="shared" si="23"/>
        <v>1116.8927669611101</v>
      </c>
      <c r="L177">
        <f t="shared" si="24"/>
        <v>7.2248165585000024</v>
      </c>
      <c r="M177">
        <f t="shared" si="25"/>
        <v>7.2248165585000024</v>
      </c>
      <c r="N177">
        <f t="shared" si="26"/>
        <v>722.48165585000027</v>
      </c>
    </row>
    <row r="178" spans="2:14" x14ac:dyDescent="0.25">
      <c r="B178" s="13">
        <v>56.132528267722201</v>
      </c>
      <c r="C178">
        <v>45.591999999999999</v>
      </c>
      <c r="D178" s="13">
        <v>57.5987272021667</v>
      </c>
      <c r="E178" s="13">
        <v>49.536111111111097</v>
      </c>
      <c r="F178">
        <f t="shared" si="18"/>
        <v>10.540528267722202</v>
      </c>
      <c r="G178">
        <f t="shared" si="19"/>
        <v>10.540528267722202</v>
      </c>
      <c r="H178">
        <f t="shared" si="20"/>
        <v>1054.0528267722202</v>
      </c>
      <c r="I178">
        <f t="shared" si="21"/>
        <v>12.006727202166701</v>
      </c>
      <c r="J178">
        <f t="shared" si="22"/>
        <v>12.006727202166701</v>
      </c>
      <c r="K178">
        <f t="shared" si="23"/>
        <v>1200.6727202166701</v>
      </c>
      <c r="L178">
        <f t="shared" si="24"/>
        <v>8.0626160910556024</v>
      </c>
      <c r="M178">
        <f t="shared" si="25"/>
        <v>8.0626160910556024</v>
      </c>
      <c r="N178">
        <f t="shared" si="26"/>
        <v>806.26160910556018</v>
      </c>
    </row>
    <row r="179" spans="2:14" x14ac:dyDescent="0.25">
      <c r="B179" s="13">
        <v>56.487248146944403</v>
      </c>
      <c r="C179" s="15">
        <v>45.591999999999999</v>
      </c>
      <c r="D179" s="13">
        <v>57.965363088333298</v>
      </c>
      <c r="E179" s="13">
        <v>49.536111111111097</v>
      </c>
      <c r="F179">
        <f t="shared" si="18"/>
        <v>10.895248146944404</v>
      </c>
      <c r="G179">
        <f t="shared" si="19"/>
        <v>10.895248146944404</v>
      </c>
      <c r="H179">
        <f t="shared" si="20"/>
        <v>1089.5248146944405</v>
      </c>
      <c r="I179">
        <f t="shared" si="21"/>
        <v>12.373363088333299</v>
      </c>
      <c r="J179">
        <f t="shared" si="22"/>
        <v>12.373363088333299</v>
      </c>
      <c r="K179">
        <f t="shared" si="23"/>
        <v>1237.3363088333299</v>
      </c>
      <c r="L179">
        <f t="shared" si="24"/>
        <v>8.4292519772222008</v>
      </c>
      <c r="M179">
        <f t="shared" si="25"/>
        <v>8.4292519772222008</v>
      </c>
      <c r="N179">
        <f t="shared" si="26"/>
        <v>842.9251977222201</v>
      </c>
    </row>
    <row r="180" spans="2:14" x14ac:dyDescent="0.25">
      <c r="B180" s="13">
        <v>62.287596725833303</v>
      </c>
      <c r="C180">
        <v>45.591999999999999</v>
      </c>
      <c r="D180" s="13">
        <v>63.962860302611098</v>
      </c>
      <c r="E180" s="13">
        <v>49.536111111111097</v>
      </c>
      <c r="F180">
        <f t="shared" si="18"/>
        <v>16.695596725833305</v>
      </c>
      <c r="G180">
        <f t="shared" si="19"/>
        <v>16.695596725833305</v>
      </c>
      <c r="H180">
        <f t="shared" si="20"/>
        <v>1669.5596725833304</v>
      </c>
      <c r="I180">
        <f t="shared" si="21"/>
        <v>18.370860302611099</v>
      </c>
      <c r="J180">
        <f t="shared" si="22"/>
        <v>18.370860302611099</v>
      </c>
      <c r="K180">
        <f t="shared" si="23"/>
        <v>1837.08603026111</v>
      </c>
      <c r="L180">
        <f t="shared" si="24"/>
        <v>14.426749191500001</v>
      </c>
      <c r="M180">
        <f t="shared" si="25"/>
        <v>14.426749191500001</v>
      </c>
      <c r="N180">
        <f t="shared" si="26"/>
        <v>1442.6749191500001</v>
      </c>
    </row>
    <row r="181" spans="2:14" x14ac:dyDescent="0.25">
      <c r="B181" s="13">
        <v>64.196577454777795</v>
      </c>
      <c r="C181" s="15">
        <v>45.591999999999999</v>
      </c>
      <c r="D181" s="13">
        <v>65.937631986166707</v>
      </c>
      <c r="E181" s="13">
        <v>49.536111111111097</v>
      </c>
      <c r="F181">
        <f t="shared" si="18"/>
        <v>18.604577454777797</v>
      </c>
      <c r="G181">
        <f t="shared" si="19"/>
        <v>18.604577454777797</v>
      </c>
      <c r="H181">
        <f t="shared" si="20"/>
        <v>1860.4577454777796</v>
      </c>
      <c r="I181">
        <f t="shared" si="21"/>
        <v>20.345631986166708</v>
      </c>
      <c r="J181">
        <f t="shared" si="22"/>
        <v>20.345631986166708</v>
      </c>
      <c r="K181">
        <f t="shared" si="23"/>
        <v>2034.5631986166709</v>
      </c>
      <c r="L181">
        <f t="shared" si="24"/>
        <v>16.40152087505561</v>
      </c>
      <c r="M181">
        <f t="shared" si="25"/>
        <v>16.40152087505561</v>
      </c>
      <c r="N181">
        <f t="shared" si="26"/>
        <v>1640.152087505561</v>
      </c>
    </row>
    <row r="182" spans="2:14" x14ac:dyDescent="0.25">
      <c r="B182" s="13">
        <v>56.670061302611103</v>
      </c>
      <c r="C182">
        <v>45.591999999999999</v>
      </c>
      <c r="D182" s="13">
        <v>58.154323968833303</v>
      </c>
      <c r="E182" s="13">
        <v>49.536111111111097</v>
      </c>
      <c r="F182">
        <f t="shared" si="18"/>
        <v>11.078061302611104</v>
      </c>
      <c r="G182">
        <f t="shared" si="19"/>
        <v>11.078061302611104</v>
      </c>
      <c r="H182">
        <f t="shared" si="20"/>
        <v>1107.8061302611104</v>
      </c>
      <c r="I182">
        <f t="shared" si="21"/>
        <v>12.562323968833304</v>
      </c>
      <c r="J182">
        <f t="shared" si="22"/>
        <v>12.562323968833304</v>
      </c>
      <c r="K182">
        <f t="shared" si="23"/>
        <v>1256.2323968833305</v>
      </c>
      <c r="L182">
        <f t="shared" si="24"/>
        <v>8.6182128577222059</v>
      </c>
      <c r="M182">
        <f t="shared" si="25"/>
        <v>8.6182128577222059</v>
      </c>
      <c r="N182">
        <f t="shared" si="26"/>
        <v>861.82128577222056</v>
      </c>
    </row>
    <row r="183" spans="2:14" x14ac:dyDescent="0.25">
      <c r="B183" s="13">
        <v>49.918470393222201</v>
      </c>
      <c r="C183" s="15">
        <v>45.591999999999999</v>
      </c>
      <c r="D183" s="13">
        <v>51.178749991388898</v>
      </c>
      <c r="E183" s="13">
        <v>49.536111111111097</v>
      </c>
      <c r="F183">
        <f t="shared" si="18"/>
        <v>4.3264703932222019</v>
      </c>
      <c r="G183">
        <f t="shared" si="19"/>
        <v>4.3264703932222019</v>
      </c>
      <c r="H183">
        <f t="shared" si="20"/>
        <v>432.64703932222017</v>
      </c>
      <c r="I183">
        <f t="shared" si="21"/>
        <v>5.5867499913888992</v>
      </c>
      <c r="J183">
        <f t="shared" si="22"/>
        <v>5.5867499913888992</v>
      </c>
      <c r="K183">
        <f t="shared" si="23"/>
        <v>558.67499913888992</v>
      </c>
      <c r="L183">
        <f t="shared" si="24"/>
        <v>1.6426388802778007</v>
      </c>
      <c r="M183">
        <f t="shared" si="25"/>
        <v>1.6426388802778007</v>
      </c>
      <c r="N183">
        <f t="shared" si="26"/>
        <v>164.26388802778007</v>
      </c>
    </row>
    <row r="184" spans="2:14" x14ac:dyDescent="0.25">
      <c r="B184" s="13">
        <v>42.691829581888904</v>
      </c>
      <c r="C184">
        <v>45.591999999999999</v>
      </c>
      <c r="D184" s="13">
        <v>43.720000310777799</v>
      </c>
      <c r="E184" s="13">
        <v>49.536111111111097</v>
      </c>
      <c r="F184">
        <f t="shared" si="18"/>
        <v>-2.9001704181110952</v>
      </c>
      <c r="G184">
        <f t="shared" si="19"/>
        <v>0</v>
      </c>
      <c r="H184">
        <f t="shared" si="20"/>
        <v>0</v>
      </c>
      <c r="I184">
        <f t="shared" si="21"/>
        <v>-1.8719996892221999</v>
      </c>
      <c r="J184">
        <f t="shared" si="22"/>
        <v>0</v>
      </c>
      <c r="K184">
        <f t="shared" si="23"/>
        <v>0</v>
      </c>
      <c r="L184">
        <f t="shared" si="24"/>
        <v>-5.8161108003332984</v>
      </c>
      <c r="M184">
        <f t="shared" si="25"/>
        <v>0</v>
      </c>
      <c r="N184">
        <f t="shared" si="26"/>
        <v>0</v>
      </c>
    </row>
    <row r="185" spans="2:14" x14ac:dyDescent="0.25">
      <c r="B185" s="13">
        <v>41.520112318277803</v>
      </c>
      <c r="C185" s="15">
        <v>45.591999999999999</v>
      </c>
      <c r="D185" s="13">
        <v>42.511474933722198</v>
      </c>
      <c r="E185" s="13">
        <v>49.536111111111097</v>
      </c>
      <c r="F185">
        <f t="shared" si="18"/>
        <v>-4.0718876817221954</v>
      </c>
      <c r="G185">
        <f t="shared" si="19"/>
        <v>0</v>
      </c>
      <c r="H185">
        <f t="shared" si="20"/>
        <v>0</v>
      </c>
      <c r="I185">
        <f t="shared" si="21"/>
        <v>-3.0805250662778008</v>
      </c>
      <c r="J185">
        <f t="shared" si="22"/>
        <v>0</v>
      </c>
      <c r="K185">
        <f t="shared" si="23"/>
        <v>0</v>
      </c>
      <c r="L185">
        <f t="shared" si="24"/>
        <v>-7.0246361773888992</v>
      </c>
      <c r="M185">
        <f t="shared" si="25"/>
        <v>0</v>
      </c>
      <c r="N185">
        <f t="shared" si="26"/>
        <v>0</v>
      </c>
    </row>
    <row r="186" spans="2:14" x14ac:dyDescent="0.25">
      <c r="B186" s="13">
        <v>37.3404530868333</v>
      </c>
      <c r="C186">
        <v>45.591999999999999</v>
      </c>
      <c r="D186" s="13">
        <v>38.2025843179444</v>
      </c>
      <c r="E186" s="13">
        <v>49.536111111111097</v>
      </c>
      <c r="F186">
        <f t="shared" si="18"/>
        <v>-8.251546913166699</v>
      </c>
      <c r="G186">
        <f t="shared" si="19"/>
        <v>0</v>
      </c>
      <c r="H186">
        <f t="shared" si="20"/>
        <v>0</v>
      </c>
      <c r="I186">
        <f t="shared" si="21"/>
        <v>-7.3894156820555992</v>
      </c>
      <c r="J186">
        <f t="shared" si="22"/>
        <v>0</v>
      </c>
      <c r="K186">
        <f t="shared" si="23"/>
        <v>0</v>
      </c>
      <c r="L186">
        <f t="shared" si="24"/>
        <v>-11.333526793166698</v>
      </c>
      <c r="M186">
        <f t="shared" si="25"/>
        <v>0</v>
      </c>
      <c r="N186">
        <f t="shared" si="26"/>
        <v>0</v>
      </c>
    </row>
    <row r="187" spans="2:14" x14ac:dyDescent="0.25">
      <c r="B187" s="13">
        <v>35.675920484333297</v>
      </c>
      <c r="C187" s="15">
        <v>45.591999999999999</v>
      </c>
      <c r="D187" s="13">
        <v>36.487539978722197</v>
      </c>
      <c r="E187" s="13">
        <v>49.536111111111097</v>
      </c>
      <c r="F187">
        <f t="shared" si="18"/>
        <v>-9.9160795156667021</v>
      </c>
      <c r="G187">
        <f t="shared" si="19"/>
        <v>0</v>
      </c>
      <c r="H187">
        <f t="shared" si="20"/>
        <v>0</v>
      </c>
      <c r="I187">
        <f t="shared" si="21"/>
        <v>-9.1044600212778022</v>
      </c>
      <c r="J187">
        <f t="shared" si="22"/>
        <v>0</v>
      </c>
      <c r="K187">
        <f t="shared" si="23"/>
        <v>0</v>
      </c>
      <c r="L187">
        <f t="shared" si="24"/>
        <v>-13.048571132388901</v>
      </c>
      <c r="M187">
        <f t="shared" si="25"/>
        <v>0</v>
      </c>
      <c r="N187">
        <f t="shared" si="26"/>
        <v>0</v>
      </c>
    </row>
    <row r="188" spans="2:14" x14ac:dyDescent="0.25">
      <c r="B188" s="13">
        <v>33.945914946000002</v>
      </c>
      <c r="C188">
        <v>45.591999999999999</v>
      </c>
      <c r="D188" s="13">
        <v>34.7056519606111</v>
      </c>
      <c r="E188" s="13">
        <v>49.536111111111097</v>
      </c>
      <c r="F188">
        <f t="shared" si="18"/>
        <v>-11.646085053999997</v>
      </c>
      <c r="G188">
        <f t="shared" si="19"/>
        <v>0</v>
      </c>
      <c r="H188">
        <f t="shared" si="20"/>
        <v>0</v>
      </c>
      <c r="I188">
        <f t="shared" si="21"/>
        <v>-10.886348039388899</v>
      </c>
      <c r="J188">
        <f t="shared" si="22"/>
        <v>0</v>
      </c>
      <c r="K188">
        <f t="shared" si="23"/>
        <v>0</v>
      </c>
      <c r="L188">
        <f t="shared" si="24"/>
        <v>-14.830459150499998</v>
      </c>
      <c r="M188">
        <f t="shared" si="25"/>
        <v>0</v>
      </c>
      <c r="N188">
        <f t="shared" si="26"/>
        <v>0</v>
      </c>
    </row>
    <row r="189" spans="2:14" x14ac:dyDescent="0.25">
      <c r="B189" s="13">
        <v>36.8695459804444</v>
      </c>
      <c r="C189" s="15">
        <v>45.591999999999999</v>
      </c>
      <c r="D189" s="13">
        <v>37.717329717888902</v>
      </c>
      <c r="E189" s="13">
        <v>49.536111111111097</v>
      </c>
      <c r="F189">
        <f t="shared" si="18"/>
        <v>-8.7224540195555988</v>
      </c>
      <c r="G189">
        <f t="shared" si="19"/>
        <v>0</v>
      </c>
      <c r="H189">
        <f t="shared" si="20"/>
        <v>0</v>
      </c>
      <c r="I189">
        <f t="shared" si="21"/>
        <v>-7.8746702821110972</v>
      </c>
      <c r="J189">
        <f t="shared" si="22"/>
        <v>0</v>
      </c>
      <c r="K189">
        <f t="shared" si="23"/>
        <v>0</v>
      </c>
      <c r="L189">
        <f t="shared" si="24"/>
        <v>-11.818781393222196</v>
      </c>
      <c r="M189">
        <f t="shared" si="25"/>
        <v>0</v>
      </c>
      <c r="N189">
        <f t="shared" si="26"/>
        <v>0</v>
      </c>
    </row>
    <row r="190" spans="2:14" x14ac:dyDescent="0.25">
      <c r="B190" s="13">
        <v>44.673342636111101</v>
      </c>
      <c r="C190">
        <v>45.591999999999999</v>
      </c>
      <c r="D190" s="13">
        <v>45.764304910611102</v>
      </c>
      <c r="E190" s="13">
        <v>49.536111111111097</v>
      </c>
      <c r="F190">
        <f t="shared" si="18"/>
        <v>-0.91865736388889729</v>
      </c>
      <c r="G190">
        <f t="shared" si="19"/>
        <v>0</v>
      </c>
      <c r="H190">
        <f t="shared" si="20"/>
        <v>0</v>
      </c>
      <c r="I190">
        <f t="shared" si="21"/>
        <v>0.17230491061110342</v>
      </c>
      <c r="J190">
        <f t="shared" si="22"/>
        <v>0.17230491061110342</v>
      </c>
      <c r="K190">
        <f t="shared" si="23"/>
        <v>17.230491061110342</v>
      </c>
      <c r="L190">
        <f t="shared" si="24"/>
        <v>-3.771806200499995</v>
      </c>
      <c r="M190">
        <f t="shared" si="25"/>
        <v>0</v>
      </c>
      <c r="N190">
        <f t="shared" si="26"/>
        <v>0</v>
      </c>
    </row>
    <row r="191" spans="2:14" x14ac:dyDescent="0.25">
      <c r="B191" s="13">
        <v>53.4269334441667</v>
      </c>
      <c r="C191" s="15">
        <v>45.591999999999999</v>
      </c>
      <c r="D191" s="13">
        <v>54.802805303722202</v>
      </c>
      <c r="E191" s="13">
        <v>49.536111111111097</v>
      </c>
      <c r="F191">
        <f t="shared" si="18"/>
        <v>7.8349334441667011</v>
      </c>
      <c r="G191">
        <f t="shared" si="19"/>
        <v>7.8349334441667011</v>
      </c>
      <c r="H191">
        <f t="shared" si="20"/>
        <v>783.49334441667008</v>
      </c>
      <c r="I191">
        <f t="shared" si="21"/>
        <v>9.2108053037222035</v>
      </c>
      <c r="J191">
        <f t="shared" si="22"/>
        <v>9.2108053037222035</v>
      </c>
      <c r="K191">
        <f t="shared" si="23"/>
        <v>921.08053037222032</v>
      </c>
      <c r="L191">
        <f t="shared" si="24"/>
        <v>5.2666941926111051</v>
      </c>
      <c r="M191">
        <f t="shared" si="25"/>
        <v>5.2666941926111051</v>
      </c>
      <c r="N191">
        <f t="shared" si="26"/>
        <v>526.66941926111053</v>
      </c>
    </row>
    <row r="192" spans="2:14" x14ac:dyDescent="0.25">
      <c r="B192" s="13">
        <v>64.125850226944493</v>
      </c>
      <c r="C192">
        <v>45.591999999999999</v>
      </c>
      <c r="D192" s="13">
        <v>65.864459537222203</v>
      </c>
      <c r="E192" s="13">
        <v>49.536111111111097</v>
      </c>
      <c r="F192">
        <f t="shared" si="18"/>
        <v>18.533850226944494</v>
      </c>
      <c r="G192">
        <f t="shared" si="19"/>
        <v>18.533850226944494</v>
      </c>
      <c r="H192">
        <f t="shared" si="20"/>
        <v>1853.3850226944494</v>
      </c>
      <c r="I192">
        <f t="shared" si="21"/>
        <v>20.272459537222204</v>
      </c>
      <c r="J192">
        <f t="shared" si="22"/>
        <v>20.272459537222204</v>
      </c>
      <c r="K192">
        <f t="shared" si="23"/>
        <v>2027.2459537222203</v>
      </c>
      <c r="L192">
        <f t="shared" si="24"/>
        <v>16.328348426111106</v>
      </c>
      <c r="M192">
        <f t="shared" si="25"/>
        <v>16.328348426111106</v>
      </c>
      <c r="N192">
        <f t="shared" si="26"/>
        <v>1632.8348426111106</v>
      </c>
    </row>
    <row r="193" spans="2:14" x14ac:dyDescent="0.25">
      <c r="B193" s="13">
        <v>93.764500877333305</v>
      </c>
      <c r="C193" s="15">
        <v>45.591999999999999</v>
      </c>
      <c r="D193" s="13">
        <v>96.012980291833301</v>
      </c>
      <c r="E193" s="13">
        <v>67.117000000000004</v>
      </c>
      <c r="F193">
        <f t="shared" si="18"/>
        <v>48.172500877333306</v>
      </c>
      <c r="G193">
        <f t="shared" si="19"/>
        <v>48.172500877333306</v>
      </c>
      <c r="H193">
        <f t="shared" si="20"/>
        <v>4817.2500877333305</v>
      </c>
      <c r="I193">
        <f t="shared" si="21"/>
        <v>50.420980291833303</v>
      </c>
      <c r="J193">
        <f t="shared" si="22"/>
        <v>50.420980291833303</v>
      </c>
      <c r="K193">
        <f t="shared" si="23"/>
        <v>5042.0980291833303</v>
      </c>
      <c r="L193">
        <f t="shared" si="24"/>
        <v>28.895980291833297</v>
      </c>
      <c r="M193">
        <f t="shared" si="25"/>
        <v>28.895980291833297</v>
      </c>
      <c r="N193">
        <f t="shared" si="26"/>
        <v>2889.5980291833298</v>
      </c>
    </row>
    <row r="194" spans="2:14" x14ac:dyDescent="0.25">
      <c r="B194" s="13">
        <v>85.110552630944397</v>
      </c>
      <c r="C194">
        <v>45.591999999999999</v>
      </c>
      <c r="D194" s="13">
        <v>87.090268846055594</v>
      </c>
      <c r="E194" s="13">
        <v>67.117000000000004</v>
      </c>
      <c r="F194">
        <f t="shared" si="18"/>
        <v>39.518552630944399</v>
      </c>
      <c r="G194">
        <f t="shared" si="19"/>
        <v>39.518552630944399</v>
      </c>
      <c r="H194">
        <f t="shared" si="20"/>
        <v>3951.85526309444</v>
      </c>
      <c r="I194">
        <f t="shared" si="21"/>
        <v>41.498268846055595</v>
      </c>
      <c r="J194">
        <f t="shared" si="22"/>
        <v>41.498268846055595</v>
      </c>
      <c r="K194">
        <f t="shared" si="23"/>
        <v>4149.8268846055598</v>
      </c>
      <c r="L194">
        <f t="shared" si="24"/>
        <v>19.973268846055589</v>
      </c>
      <c r="M194">
        <f t="shared" si="25"/>
        <v>19.973268846055589</v>
      </c>
      <c r="N194">
        <f t="shared" si="26"/>
        <v>1997.3268846055589</v>
      </c>
    </row>
    <row r="195" spans="2:14" x14ac:dyDescent="0.25">
      <c r="B195" s="13">
        <v>84.974267238888899</v>
      </c>
      <c r="C195" s="15">
        <v>45.591999999999999</v>
      </c>
      <c r="D195" s="13">
        <v>86.949801873111099</v>
      </c>
      <c r="E195" s="13">
        <v>67.117000000000004</v>
      </c>
      <c r="F195">
        <f t="shared" si="18"/>
        <v>39.3822672388889</v>
      </c>
      <c r="G195">
        <f t="shared" si="19"/>
        <v>39.3822672388889</v>
      </c>
      <c r="H195">
        <f t="shared" si="20"/>
        <v>3938.2267238888899</v>
      </c>
      <c r="I195">
        <f t="shared" si="21"/>
        <v>41.3578018731111</v>
      </c>
      <c r="J195">
        <f t="shared" si="22"/>
        <v>41.3578018731111</v>
      </c>
      <c r="K195">
        <f t="shared" si="23"/>
        <v>4135.7801873111102</v>
      </c>
      <c r="L195">
        <f t="shared" si="24"/>
        <v>19.832801873111094</v>
      </c>
      <c r="M195">
        <f t="shared" si="25"/>
        <v>19.832801873111094</v>
      </c>
      <c r="N195">
        <f t="shared" si="26"/>
        <v>1983.2801873111093</v>
      </c>
    </row>
    <row r="196" spans="2:14" x14ac:dyDescent="0.25">
      <c r="B196" s="13">
        <v>87.201856094500002</v>
      </c>
      <c r="C196">
        <v>45.591999999999999</v>
      </c>
      <c r="D196" s="13">
        <v>89.245942019277805</v>
      </c>
      <c r="E196" s="13">
        <v>67.117000000000004</v>
      </c>
      <c r="F196">
        <f t="shared" si="18"/>
        <v>41.609856094500003</v>
      </c>
      <c r="G196">
        <f t="shared" si="19"/>
        <v>41.609856094500003</v>
      </c>
      <c r="H196">
        <f t="shared" si="20"/>
        <v>4160.9856094500001</v>
      </c>
      <c r="I196">
        <f t="shared" si="21"/>
        <v>43.653942019277807</v>
      </c>
      <c r="J196">
        <f t="shared" si="22"/>
        <v>43.653942019277807</v>
      </c>
      <c r="K196">
        <f t="shared" si="23"/>
        <v>4365.3942019277811</v>
      </c>
      <c r="L196">
        <f t="shared" si="24"/>
        <v>22.128942019277801</v>
      </c>
      <c r="M196">
        <f t="shared" si="25"/>
        <v>22.128942019277801</v>
      </c>
      <c r="N196">
        <f t="shared" si="26"/>
        <v>2212.8942019277802</v>
      </c>
    </row>
    <row r="197" spans="2:14" x14ac:dyDescent="0.25">
      <c r="B197" s="13">
        <v>77.802704588333299</v>
      </c>
      <c r="C197" s="15">
        <v>45.591999999999999</v>
      </c>
      <c r="D197" s="13">
        <v>79.560570785777799</v>
      </c>
      <c r="E197" s="13">
        <v>67.117000000000004</v>
      </c>
      <c r="F197">
        <f t="shared" si="18"/>
        <v>32.2107045883333</v>
      </c>
      <c r="G197">
        <f t="shared" si="19"/>
        <v>32.2107045883333</v>
      </c>
      <c r="H197">
        <f t="shared" si="20"/>
        <v>3221.0704588333301</v>
      </c>
      <c r="I197">
        <f t="shared" si="21"/>
        <v>33.9685707857778</v>
      </c>
      <c r="J197">
        <f t="shared" si="22"/>
        <v>33.9685707857778</v>
      </c>
      <c r="K197">
        <f t="shared" si="23"/>
        <v>3396.8570785777802</v>
      </c>
      <c r="L197">
        <f t="shared" si="24"/>
        <v>12.443570785777794</v>
      </c>
      <c r="M197">
        <f t="shared" si="25"/>
        <v>12.443570785777794</v>
      </c>
      <c r="N197">
        <f t="shared" si="26"/>
        <v>1244.3570785777795</v>
      </c>
    </row>
    <row r="198" spans="2:14" x14ac:dyDescent="0.25">
      <c r="B198" s="13">
        <v>75.587789576000006</v>
      </c>
      <c r="C198">
        <v>45.591999999999999</v>
      </c>
      <c r="D198" s="13">
        <v>77.279408531833298</v>
      </c>
      <c r="E198" s="13">
        <v>67.117000000000004</v>
      </c>
      <c r="F198">
        <f t="shared" si="18"/>
        <v>29.995789576000007</v>
      </c>
      <c r="G198">
        <f t="shared" si="19"/>
        <v>29.995789576000007</v>
      </c>
      <c r="H198">
        <f t="shared" si="20"/>
        <v>2999.5789576000006</v>
      </c>
      <c r="I198">
        <f t="shared" si="21"/>
        <v>31.687408531833299</v>
      </c>
      <c r="J198">
        <f t="shared" si="22"/>
        <v>31.687408531833299</v>
      </c>
      <c r="K198">
        <f t="shared" si="23"/>
        <v>3168.7408531833298</v>
      </c>
      <c r="L198">
        <f t="shared" si="24"/>
        <v>10.162408531833293</v>
      </c>
      <c r="M198">
        <f t="shared" si="25"/>
        <v>10.162408531833293</v>
      </c>
      <c r="N198">
        <f t="shared" si="26"/>
        <v>1016.2408531833294</v>
      </c>
    </row>
    <row r="199" spans="2:14" x14ac:dyDescent="0.25">
      <c r="B199" s="13">
        <v>73.591372666500007</v>
      </c>
      <c r="C199" s="15">
        <v>45.591999999999999</v>
      </c>
      <c r="D199" s="13">
        <v>75.223694975166694</v>
      </c>
      <c r="E199" s="13">
        <v>67.117000000000004</v>
      </c>
      <c r="F199">
        <f t="shared" si="18"/>
        <v>27.999372666500008</v>
      </c>
      <c r="G199">
        <f t="shared" si="19"/>
        <v>27.999372666500008</v>
      </c>
      <c r="H199">
        <f t="shared" si="20"/>
        <v>2799.9372666500008</v>
      </c>
      <c r="I199">
        <f t="shared" si="21"/>
        <v>29.631694975166695</v>
      </c>
      <c r="J199">
        <f t="shared" si="22"/>
        <v>29.631694975166695</v>
      </c>
      <c r="K199">
        <f t="shared" si="23"/>
        <v>2963.1694975166697</v>
      </c>
      <c r="L199">
        <f t="shared" si="24"/>
        <v>8.1066949751666897</v>
      </c>
      <c r="M199">
        <f t="shared" si="25"/>
        <v>8.1066949751666897</v>
      </c>
      <c r="N199">
        <f t="shared" si="26"/>
        <v>810.66949751666903</v>
      </c>
    </row>
    <row r="200" spans="2:14" x14ac:dyDescent="0.25">
      <c r="B200" s="13">
        <v>70.729203655611101</v>
      </c>
      <c r="C200">
        <v>45.591999999999999</v>
      </c>
      <c r="D200" s="13">
        <v>72.277224200055599</v>
      </c>
      <c r="E200" s="13">
        <v>67.117000000000004</v>
      </c>
      <c r="F200">
        <f t="shared" si="18"/>
        <v>25.137203655611103</v>
      </c>
      <c r="G200">
        <f t="shared" si="19"/>
        <v>25.137203655611103</v>
      </c>
      <c r="H200">
        <f t="shared" si="20"/>
        <v>2513.7203655611102</v>
      </c>
      <c r="I200">
        <f t="shared" si="21"/>
        <v>26.6852242000556</v>
      </c>
      <c r="J200">
        <f t="shared" si="22"/>
        <v>26.6852242000556</v>
      </c>
      <c r="K200">
        <f t="shared" si="23"/>
        <v>2668.52242000556</v>
      </c>
      <c r="L200">
        <f t="shared" si="24"/>
        <v>5.1602242000555947</v>
      </c>
      <c r="M200">
        <f t="shared" si="25"/>
        <v>5.1602242000555947</v>
      </c>
      <c r="N200">
        <f t="shared" si="26"/>
        <v>516.02242000555952</v>
      </c>
    </row>
    <row r="201" spans="2:14" x14ac:dyDescent="0.25">
      <c r="B201" s="13">
        <v>68.9962334757778</v>
      </c>
      <c r="C201" s="15">
        <v>45.591999999999999</v>
      </c>
      <c r="D201" s="13">
        <v>70.493629940111106</v>
      </c>
      <c r="E201" s="13">
        <v>67.117000000000004</v>
      </c>
      <c r="F201">
        <f t="shared" si="18"/>
        <v>23.404233475777801</v>
      </c>
      <c r="G201">
        <f t="shared" si="19"/>
        <v>23.404233475777801</v>
      </c>
      <c r="H201">
        <f t="shared" si="20"/>
        <v>2340.4233475777801</v>
      </c>
      <c r="I201">
        <f t="shared" si="21"/>
        <v>24.901629940111107</v>
      </c>
      <c r="J201">
        <f t="shared" si="22"/>
        <v>24.901629940111107</v>
      </c>
      <c r="K201">
        <f t="shared" si="23"/>
        <v>2490.1629940111106</v>
      </c>
      <c r="L201">
        <f t="shared" si="24"/>
        <v>3.3766299401111013</v>
      </c>
      <c r="M201">
        <f t="shared" si="25"/>
        <v>3.3766299401111013</v>
      </c>
      <c r="N201">
        <f t="shared" si="26"/>
        <v>337.66299401111013</v>
      </c>
    </row>
    <row r="202" spans="2:14" x14ac:dyDescent="0.25">
      <c r="B202" s="13">
        <v>69.914070263499994</v>
      </c>
      <c r="C202">
        <v>45.591999999999999</v>
      </c>
      <c r="D202" s="13">
        <v>71.438238874333294</v>
      </c>
      <c r="E202" s="13">
        <v>67.117000000000004</v>
      </c>
      <c r="F202">
        <f t="shared" si="18"/>
        <v>24.322070263499995</v>
      </c>
      <c r="G202">
        <f t="shared" si="19"/>
        <v>24.322070263499995</v>
      </c>
      <c r="H202">
        <f t="shared" si="20"/>
        <v>2432.2070263499995</v>
      </c>
      <c r="I202">
        <f t="shared" si="21"/>
        <v>25.846238874333295</v>
      </c>
      <c r="J202">
        <f t="shared" si="22"/>
        <v>25.846238874333295</v>
      </c>
      <c r="K202">
        <f t="shared" si="23"/>
        <v>2584.6238874333294</v>
      </c>
      <c r="L202">
        <f t="shared" si="24"/>
        <v>4.3212388743332895</v>
      </c>
      <c r="M202">
        <f t="shared" si="25"/>
        <v>4.3212388743332895</v>
      </c>
      <c r="N202">
        <f t="shared" si="26"/>
        <v>432.12388743332895</v>
      </c>
    </row>
    <row r="203" spans="2:14" x14ac:dyDescent="0.25">
      <c r="B203" s="13">
        <v>71.172707203722197</v>
      </c>
      <c r="C203" s="15">
        <v>45.591999999999999</v>
      </c>
      <c r="D203" s="13">
        <v>72.7337348136667</v>
      </c>
      <c r="E203" s="13">
        <v>67.117000000000004</v>
      </c>
      <c r="F203">
        <f t="shared" si="18"/>
        <v>25.580707203722199</v>
      </c>
      <c r="G203">
        <f t="shared" si="19"/>
        <v>25.580707203722199</v>
      </c>
      <c r="H203">
        <f t="shared" si="20"/>
        <v>2558.07072037222</v>
      </c>
      <c r="I203">
        <f t="shared" si="21"/>
        <v>27.141734813666702</v>
      </c>
      <c r="J203">
        <f t="shared" si="22"/>
        <v>27.141734813666702</v>
      </c>
      <c r="K203">
        <f t="shared" si="23"/>
        <v>2714.1734813666703</v>
      </c>
      <c r="L203">
        <f t="shared" si="24"/>
        <v>5.6167348136666959</v>
      </c>
      <c r="M203">
        <f t="shared" si="25"/>
        <v>5.6167348136666959</v>
      </c>
      <c r="N203">
        <f t="shared" si="26"/>
        <v>561.67348136666965</v>
      </c>
    </row>
    <row r="204" spans="2:14" x14ac:dyDescent="0.25">
      <c r="B204" s="13">
        <v>76.638716429166706</v>
      </c>
      <c r="C204">
        <v>45.591999999999999</v>
      </c>
      <c r="D204" s="13">
        <v>78.361708557388894</v>
      </c>
      <c r="E204" s="13">
        <v>67.117000000000004</v>
      </c>
      <c r="F204">
        <f t="shared" si="18"/>
        <v>31.046716429166707</v>
      </c>
      <c r="G204">
        <f t="shared" si="19"/>
        <v>31.046716429166707</v>
      </c>
      <c r="H204">
        <f t="shared" si="20"/>
        <v>3104.6716429166709</v>
      </c>
      <c r="I204">
        <f t="shared" si="21"/>
        <v>32.769708557388896</v>
      </c>
      <c r="J204">
        <f t="shared" si="22"/>
        <v>32.769708557388896</v>
      </c>
      <c r="K204">
        <f t="shared" si="23"/>
        <v>3276.9708557388894</v>
      </c>
      <c r="L204">
        <f t="shared" si="24"/>
        <v>11.24470855738889</v>
      </c>
      <c r="M204">
        <f t="shared" si="25"/>
        <v>11.24470855738889</v>
      </c>
      <c r="N204">
        <f t="shared" si="26"/>
        <v>1124.470855738889</v>
      </c>
    </row>
    <row r="205" spans="2:14" x14ac:dyDescent="0.25">
      <c r="B205" s="13">
        <v>63.555826429277801</v>
      </c>
      <c r="C205" s="15">
        <v>45.591999999999999</v>
      </c>
      <c r="D205" s="13">
        <v>65.274750002333306</v>
      </c>
      <c r="E205" s="13">
        <v>49.536111111111097</v>
      </c>
      <c r="F205">
        <f t="shared" si="18"/>
        <v>17.963826429277802</v>
      </c>
      <c r="G205">
        <f t="shared" si="19"/>
        <v>17.963826429277802</v>
      </c>
      <c r="H205">
        <f t="shared" si="20"/>
        <v>1796.3826429277801</v>
      </c>
      <c r="I205">
        <f t="shared" si="21"/>
        <v>19.682750002333307</v>
      </c>
      <c r="J205">
        <f t="shared" si="22"/>
        <v>19.682750002333307</v>
      </c>
      <c r="K205">
        <f t="shared" si="23"/>
        <v>1968.2750002333307</v>
      </c>
      <c r="L205">
        <f t="shared" si="24"/>
        <v>15.738638891222209</v>
      </c>
      <c r="M205">
        <f t="shared" si="25"/>
        <v>15.738638891222209</v>
      </c>
      <c r="N205">
        <f t="shared" si="26"/>
        <v>1573.8638891222208</v>
      </c>
    </row>
    <row r="206" spans="2:14" x14ac:dyDescent="0.25">
      <c r="B206" s="13">
        <v>55.861707966111098</v>
      </c>
      <c r="C206">
        <v>45.591999999999999</v>
      </c>
      <c r="D206" s="13">
        <v>57.318820625333302</v>
      </c>
      <c r="E206" s="13">
        <v>49.536111111111097</v>
      </c>
      <c r="F206">
        <f t="shared" si="18"/>
        <v>10.269707966111099</v>
      </c>
      <c r="G206">
        <f t="shared" si="19"/>
        <v>10.269707966111099</v>
      </c>
      <c r="H206">
        <f t="shared" si="20"/>
        <v>1026.97079661111</v>
      </c>
      <c r="I206">
        <f t="shared" si="21"/>
        <v>11.726820625333303</v>
      </c>
      <c r="J206">
        <f t="shared" si="22"/>
        <v>11.726820625333303</v>
      </c>
      <c r="K206">
        <f t="shared" si="23"/>
        <v>1172.6820625333303</v>
      </c>
      <c r="L206">
        <f t="shared" si="24"/>
        <v>7.7827095142222049</v>
      </c>
      <c r="M206">
        <f t="shared" si="25"/>
        <v>7.7827095142222049</v>
      </c>
      <c r="N206">
        <f t="shared" si="26"/>
        <v>778.27095142222049</v>
      </c>
    </row>
    <row r="207" spans="2:14" x14ac:dyDescent="0.25">
      <c r="B207" s="13">
        <v>50.264488900333298</v>
      </c>
      <c r="C207" s="15">
        <v>45.591999999999999</v>
      </c>
      <c r="D207" s="13">
        <v>51.5360885280556</v>
      </c>
      <c r="E207" s="13">
        <v>49.536111111111097</v>
      </c>
      <c r="F207">
        <f t="shared" si="18"/>
        <v>4.672488900333299</v>
      </c>
      <c r="G207">
        <f t="shared" si="19"/>
        <v>4.672488900333299</v>
      </c>
      <c r="H207">
        <f t="shared" si="20"/>
        <v>467.24889003332987</v>
      </c>
      <c r="I207">
        <f t="shared" si="21"/>
        <v>5.9440885280556017</v>
      </c>
      <c r="J207">
        <f t="shared" si="22"/>
        <v>5.9440885280556017</v>
      </c>
      <c r="K207">
        <f t="shared" si="23"/>
        <v>594.40885280556017</v>
      </c>
      <c r="L207">
        <f t="shared" si="24"/>
        <v>1.9999774169445033</v>
      </c>
      <c r="M207">
        <f t="shared" si="25"/>
        <v>1.9999774169445033</v>
      </c>
      <c r="N207">
        <f t="shared" si="26"/>
        <v>199.99774169445033</v>
      </c>
    </row>
    <row r="208" spans="2:14" x14ac:dyDescent="0.25">
      <c r="B208" s="13">
        <v>43.625279023444399</v>
      </c>
      <c r="C208">
        <v>45.591999999999999</v>
      </c>
      <c r="D208" s="13">
        <v>44.682945631499997</v>
      </c>
      <c r="E208" s="13">
        <v>49.536111111111097</v>
      </c>
      <c r="F208">
        <f t="shared" si="18"/>
        <v>-1.9667209765555995</v>
      </c>
      <c r="G208">
        <f t="shared" si="19"/>
        <v>0</v>
      </c>
      <c r="H208">
        <f t="shared" si="20"/>
        <v>0</v>
      </c>
      <c r="I208">
        <f t="shared" si="21"/>
        <v>-0.90905436850000143</v>
      </c>
      <c r="J208">
        <f t="shared" si="22"/>
        <v>0</v>
      </c>
      <c r="K208">
        <f t="shared" si="23"/>
        <v>0</v>
      </c>
      <c r="L208">
        <f t="shared" si="24"/>
        <v>-4.8531654796110999</v>
      </c>
      <c r="M208">
        <f t="shared" si="25"/>
        <v>0</v>
      </c>
      <c r="N208">
        <f t="shared" si="26"/>
        <v>0</v>
      </c>
    </row>
    <row r="209" spans="2:14" x14ac:dyDescent="0.25">
      <c r="B209" s="13">
        <v>40.610865391944401</v>
      </c>
      <c r="C209" s="15">
        <v>45.591999999999999</v>
      </c>
      <c r="D209" s="13">
        <v>41.573835332722197</v>
      </c>
      <c r="E209" s="13">
        <v>49.536111111111097</v>
      </c>
      <c r="F209">
        <f t="shared" ref="F209:F272" si="27">B209-C209</f>
        <v>-4.9811346080555978</v>
      </c>
      <c r="G209">
        <f t="shared" si="19"/>
        <v>0</v>
      </c>
      <c r="H209">
        <f t="shared" si="20"/>
        <v>0</v>
      </c>
      <c r="I209">
        <f t="shared" si="21"/>
        <v>-4.0181646672778015</v>
      </c>
      <c r="J209">
        <f t="shared" si="22"/>
        <v>0</v>
      </c>
      <c r="K209">
        <f t="shared" si="23"/>
        <v>0</v>
      </c>
      <c r="L209">
        <f t="shared" si="24"/>
        <v>-7.9622757783889</v>
      </c>
      <c r="M209">
        <f t="shared" si="25"/>
        <v>0</v>
      </c>
      <c r="N209">
        <f t="shared" si="26"/>
        <v>0</v>
      </c>
    </row>
    <row r="210" spans="2:14" x14ac:dyDescent="0.25">
      <c r="B210" s="13">
        <v>37.569196819888901</v>
      </c>
      <c r="C210">
        <v>45.591999999999999</v>
      </c>
      <c r="D210" s="13">
        <v>38.438313430222202</v>
      </c>
      <c r="E210" s="13">
        <v>49.536111111111097</v>
      </c>
      <c r="F210">
        <f t="shared" si="27"/>
        <v>-8.0228031801110973</v>
      </c>
      <c r="G210">
        <f t="shared" ref="G210:G273" si="28">MAX(F210,0)</f>
        <v>0</v>
      </c>
      <c r="H210">
        <f t="shared" ref="H210:H273" si="29">$B$7*G210</f>
        <v>0</v>
      </c>
      <c r="I210">
        <f t="shared" ref="I210:I273" si="30">D210-C210</f>
        <v>-7.1536865697777969</v>
      </c>
      <c r="J210">
        <f t="shared" ref="J210:J273" si="31">MAX(I210,0)</f>
        <v>0</v>
      </c>
      <c r="K210">
        <f t="shared" ref="K210:K273" si="32">$B$7*J210</f>
        <v>0</v>
      </c>
      <c r="L210">
        <f t="shared" ref="L210:L273" si="33">D210-E210</f>
        <v>-11.097797680888895</v>
      </c>
      <c r="M210">
        <f t="shared" ref="M210:M273" si="34">MAX(L210,0)</f>
        <v>0</v>
      </c>
      <c r="N210">
        <f t="shared" ref="N210:N273" si="35">$B$7*M210</f>
        <v>0</v>
      </c>
    </row>
    <row r="211" spans="2:14" x14ac:dyDescent="0.25">
      <c r="B211" s="13">
        <v>35.166336645388903</v>
      </c>
      <c r="C211" s="15">
        <v>45.591999999999999</v>
      </c>
      <c r="D211" s="13">
        <v>35.962607263944399</v>
      </c>
      <c r="E211" s="13">
        <v>49.536111111111097</v>
      </c>
      <c r="F211">
        <f t="shared" si="27"/>
        <v>-10.425663354611096</v>
      </c>
      <c r="G211">
        <f t="shared" si="28"/>
        <v>0</v>
      </c>
      <c r="H211">
        <f t="shared" si="29"/>
        <v>0</v>
      </c>
      <c r="I211">
        <f t="shared" si="30"/>
        <v>-9.6293927360555998</v>
      </c>
      <c r="J211">
        <f t="shared" si="31"/>
        <v>0</v>
      </c>
      <c r="K211">
        <f t="shared" si="32"/>
        <v>0</v>
      </c>
      <c r="L211">
        <f t="shared" si="33"/>
        <v>-13.573503847166698</v>
      </c>
      <c r="M211">
        <f t="shared" si="34"/>
        <v>0</v>
      </c>
      <c r="N211">
        <f t="shared" si="35"/>
        <v>0</v>
      </c>
    </row>
    <row r="212" spans="2:14" x14ac:dyDescent="0.25">
      <c r="B212" s="13">
        <v>34.111386921277798</v>
      </c>
      <c r="C212">
        <v>45.591999999999999</v>
      </c>
      <c r="D212" s="13">
        <v>34.876058411388897</v>
      </c>
      <c r="E212" s="13">
        <v>49.536111111111097</v>
      </c>
      <c r="F212">
        <f t="shared" si="27"/>
        <v>-11.4806130787222</v>
      </c>
      <c r="G212">
        <f t="shared" si="28"/>
        <v>0</v>
      </c>
      <c r="H212">
        <f t="shared" si="29"/>
        <v>0</v>
      </c>
      <c r="I212">
        <f t="shared" si="30"/>
        <v>-10.715941588611102</v>
      </c>
      <c r="J212">
        <f t="shared" si="31"/>
        <v>0</v>
      </c>
      <c r="K212">
        <f t="shared" si="32"/>
        <v>0</v>
      </c>
      <c r="L212">
        <f t="shared" si="33"/>
        <v>-14.6600526997222</v>
      </c>
      <c r="M212">
        <f t="shared" si="34"/>
        <v>0</v>
      </c>
      <c r="N212">
        <f t="shared" si="35"/>
        <v>0</v>
      </c>
    </row>
    <row r="213" spans="2:14" x14ac:dyDescent="0.25">
      <c r="B213" s="13">
        <v>37.236369454722201</v>
      </c>
      <c r="C213" s="15">
        <v>45.591999999999999</v>
      </c>
      <c r="D213" s="13">
        <v>38.095325644666701</v>
      </c>
      <c r="E213" s="13">
        <v>49.536111111111097</v>
      </c>
      <c r="F213">
        <f t="shared" si="27"/>
        <v>-8.3556305452777977</v>
      </c>
      <c r="G213">
        <f t="shared" si="28"/>
        <v>0</v>
      </c>
      <c r="H213">
        <f t="shared" si="29"/>
        <v>0</v>
      </c>
      <c r="I213">
        <f t="shared" si="30"/>
        <v>-7.4966743553332975</v>
      </c>
      <c r="J213">
        <f t="shared" si="31"/>
        <v>0</v>
      </c>
      <c r="K213">
        <f t="shared" si="32"/>
        <v>0</v>
      </c>
      <c r="L213">
        <f t="shared" si="33"/>
        <v>-11.440785466444396</v>
      </c>
      <c r="M213">
        <f t="shared" si="34"/>
        <v>0</v>
      </c>
      <c r="N213">
        <f t="shared" si="35"/>
        <v>0</v>
      </c>
    </row>
    <row r="214" spans="2:14" x14ac:dyDescent="0.25">
      <c r="B214" s="13">
        <v>44.099646993500002</v>
      </c>
      <c r="C214">
        <v>45.591999999999999</v>
      </c>
      <c r="D214" s="13">
        <v>45.172360583833303</v>
      </c>
      <c r="E214" s="13">
        <v>49.536111111111097</v>
      </c>
      <c r="F214">
        <f t="shared" si="27"/>
        <v>-1.4923530064999966</v>
      </c>
      <c r="G214">
        <f t="shared" si="28"/>
        <v>0</v>
      </c>
      <c r="H214">
        <f t="shared" si="29"/>
        <v>0</v>
      </c>
      <c r="I214">
        <f t="shared" si="30"/>
        <v>-0.41963941616669587</v>
      </c>
      <c r="J214">
        <f t="shared" si="31"/>
        <v>0</v>
      </c>
      <c r="K214">
        <f t="shared" si="32"/>
        <v>0</v>
      </c>
      <c r="L214">
        <f t="shared" si="33"/>
        <v>-4.3637505272777943</v>
      </c>
      <c r="M214">
        <f t="shared" si="34"/>
        <v>0</v>
      </c>
      <c r="N214">
        <f t="shared" si="35"/>
        <v>0</v>
      </c>
    </row>
    <row r="215" spans="2:14" x14ac:dyDescent="0.25">
      <c r="B215" s="13">
        <v>52.669021933666698</v>
      </c>
      <c r="C215" s="15">
        <v>45.591999999999999</v>
      </c>
      <c r="D215" s="13">
        <v>54.019772785999997</v>
      </c>
      <c r="E215" s="13">
        <v>49.536111111111097</v>
      </c>
      <c r="F215">
        <f t="shared" si="27"/>
        <v>7.0770219336666997</v>
      </c>
      <c r="G215">
        <f t="shared" si="28"/>
        <v>7.0770219336666997</v>
      </c>
      <c r="H215">
        <f t="shared" si="29"/>
        <v>707.70219336666992</v>
      </c>
      <c r="I215">
        <f t="shared" si="30"/>
        <v>8.4277727859999985</v>
      </c>
      <c r="J215">
        <f t="shared" si="31"/>
        <v>8.4277727859999985</v>
      </c>
      <c r="K215">
        <f t="shared" si="32"/>
        <v>842.77727859999982</v>
      </c>
      <c r="L215">
        <f t="shared" si="33"/>
        <v>4.4836616748889</v>
      </c>
      <c r="M215">
        <f t="shared" si="34"/>
        <v>4.4836616748889</v>
      </c>
      <c r="N215">
        <f t="shared" si="35"/>
        <v>448.36616748889003</v>
      </c>
    </row>
    <row r="216" spans="2:14" x14ac:dyDescent="0.25">
      <c r="B216" s="13">
        <v>62.402774276888898</v>
      </c>
      <c r="C216">
        <v>45.591999999999999</v>
      </c>
      <c r="D216" s="13">
        <v>64.081995002555601</v>
      </c>
      <c r="E216" s="13">
        <v>49.536111111111097</v>
      </c>
      <c r="F216">
        <f t="shared" si="27"/>
        <v>16.8107742768889</v>
      </c>
      <c r="G216">
        <f t="shared" si="28"/>
        <v>16.8107742768889</v>
      </c>
      <c r="H216">
        <f t="shared" si="29"/>
        <v>1681.0774276888899</v>
      </c>
      <c r="I216">
        <f t="shared" si="30"/>
        <v>18.489995002555602</v>
      </c>
      <c r="J216">
        <f t="shared" si="31"/>
        <v>18.489995002555602</v>
      </c>
      <c r="K216">
        <f t="shared" si="32"/>
        <v>1848.9995002555602</v>
      </c>
      <c r="L216">
        <f t="shared" si="33"/>
        <v>14.545883891444504</v>
      </c>
      <c r="M216">
        <f t="shared" si="34"/>
        <v>14.545883891444504</v>
      </c>
      <c r="N216">
        <f t="shared" si="35"/>
        <v>1454.5883891444505</v>
      </c>
    </row>
    <row r="217" spans="2:14" x14ac:dyDescent="0.25">
      <c r="B217" s="13">
        <v>81.598290796000001</v>
      </c>
      <c r="C217" s="15">
        <v>45.591999999999999</v>
      </c>
      <c r="D217" s="13">
        <v>83.4707706542778</v>
      </c>
      <c r="E217" s="13">
        <v>67.117000000000004</v>
      </c>
      <c r="F217">
        <f t="shared" si="27"/>
        <v>36.006290796000002</v>
      </c>
      <c r="G217">
        <f t="shared" si="28"/>
        <v>36.006290796000002</v>
      </c>
      <c r="H217">
        <f t="shared" si="29"/>
        <v>3600.6290796000003</v>
      </c>
      <c r="I217">
        <f t="shared" si="30"/>
        <v>37.878770654277801</v>
      </c>
      <c r="J217">
        <f t="shared" si="31"/>
        <v>37.878770654277801</v>
      </c>
      <c r="K217">
        <f t="shared" si="32"/>
        <v>3787.8770654277801</v>
      </c>
      <c r="L217">
        <f t="shared" si="33"/>
        <v>16.353770654277795</v>
      </c>
      <c r="M217">
        <f t="shared" si="34"/>
        <v>16.353770654277795</v>
      </c>
      <c r="N217">
        <f t="shared" si="35"/>
        <v>1635.3770654277796</v>
      </c>
    </row>
    <row r="218" spans="2:14" x14ac:dyDescent="0.25">
      <c r="B218" s="13">
        <v>80.711822340555599</v>
      </c>
      <c r="C218">
        <v>45.591999999999999</v>
      </c>
      <c r="D218" s="13">
        <v>82.557413404000002</v>
      </c>
      <c r="E218" s="13">
        <v>67.117000000000004</v>
      </c>
      <c r="F218">
        <f t="shared" si="27"/>
        <v>35.119822340555601</v>
      </c>
      <c r="G218">
        <f t="shared" si="28"/>
        <v>35.119822340555601</v>
      </c>
      <c r="H218">
        <f t="shared" si="29"/>
        <v>3511.9822340555602</v>
      </c>
      <c r="I218">
        <f t="shared" si="30"/>
        <v>36.965413404000003</v>
      </c>
      <c r="J218">
        <f t="shared" si="31"/>
        <v>36.965413404000003</v>
      </c>
      <c r="K218">
        <f t="shared" si="32"/>
        <v>3696.5413404000001</v>
      </c>
      <c r="L218">
        <f t="shared" si="33"/>
        <v>15.440413403999997</v>
      </c>
      <c r="M218">
        <f t="shared" si="34"/>
        <v>15.440413403999997</v>
      </c>
      <c r="N218">
        <f t="shared" si="35"/>
        <v>1544.0413403999996</v>
      </c>
    </row>
    <row r="219" spans="2:14" x14ac:dyDescent="0.25">
      <c r="B219" s="13">
        <v>80.937869986833306</v>
      </c>
      <c r="C219" s="15">
        <v>45.591999999999999</v>
      </c>
      <c r="D219" s="13">
        <v>82.790310752722206</v>
      </c>
      <c r="E219" s="13">
        <v>67.117000000000004</v>
      </c>
      <c r="F219">
        <f t="shared" si="27"/>
        <v>35.345869986833307</v>
      </c>
      <c r="G219">
        <f t="shared" si="28"/>
        <v>35.345869986833307</v>
      </c>
      <c r="H219">
        <f t="shared" si="29"/>
        <v>3534.5869986833309</v>
      </c>
      <c r="I219">
        <f t="shared" si="30"/>
        <v>37.198310752722207</v>
      </c>
      <c r="J219">
        <f t="shared" si="31"/>
        <v>37.198310752722207</v>
      </c>
      <c r="K219">
        <f t="shared" si="32"/>
        <v>3719.8310752722209</v>
      </c>
      <c r="L219">
        <f t="shared" si="33"/>
        <v>15.673310752722202</v>
      </c>
      <c r="M219">
        <f t="shared" si="34"/>
        <v>15.673310752722202</v>
      </c>
      <c r="N219">
        <f t="shared" si="35"/>
        <v>1567.3310752722202</v>
      </c>
    </row>
    <row r="220" spans="2:14" x14ac:dyDescent="0.25">
      <c r="B220" s="13">
        <v>80.461972194722193</v>
      </c>
      <c r="C220">
        <v>45.591999999999999</v>
      </c>
      <c r="D220" s="13">
        <v>82.299997801222204</v>
      </c>
      <c r="E220" s="13">
        <v>67.117000000000004</v>
      </c>
      <c r="F220">
        <f t="shared" si="27"/>
        <v>34.869972194722195</v>
      </c>
      <c r="G220">
        <f t="shared" si="28"/>
        <v>34.869972194722195</v>
      </c>
      <c r="H220">
        <f t="shared" si="29"/>
        <v>3486.9972194722195</v>
      </c>
      <c r="I220">
        <f t="shared" si="30"/>
        <v>36.707997801222206</v>
      </c>
      <c r="J220">
        <f t="shared" si="31"/>
        <v>36.707997801222206</v>
      </c>
      <c r="K220">
        <f t="shared" si="32"/>
        <v>3670.7997801222205</v>
      </c>
      <c r="L220">
        <f t="shared" si="33"/>
        <v>15.1829978012222</v>
      </c>
      <c r="M220">
        <f t="shared" si="34"/>
        <v>15.1829978012222</v>
      </c>
      <c r="N220">
        <f t="shared" si="35"/>
        <v>1518.29978012222</v>
      </c>
    </row>
    <row r="221" spans="2:14" x14ac:dyDescent="0.25">
      <c r="B221" s="13">
        <v>76.159584284944401</v>
      </c>
      <c r="C221" s="15">
        <v>45.591999999999999</v>
      </c>
      <c r="D221" s="13">
        <v>77.868259496388902</v>
      </c>
      <c r="E221" s="13">
        <v>67.117000000000004</v>
      </c>
      <c r="F221">
        <f t="shared" si="27"/>
        <v>30.567584284944402</v>
      </c>
      <c r="G221">
        <f t="shared" si="28"/>
        <v>30.567584284944402</v>
      </c>
      <c r="H221">
        <f t="shared" si="29"/>
        <v>3056.7584284944401</v>
      </c>
      <c r="I221">
        <f t="shared" si="30"/>
        <v>32.276259496388903</v>
      </c>
      <c r="J221">
        <f t="shared" si="31"/>
        <v>32.276259496388903</v>
      </c>
      <c r="K221">
        <f t="shared" si="32"/>
        <v>3227.6259496388902</v>
      </c>
      <c r="L221">
        <f t="shared" si="33"/>
        <v>10.751259496388897</v>
      </c>
      <c r="M221">
        <f t="shared" si="34"/>
        <v>10.751259496388897</v>
      </c>
      <c r="N221">
        <f t="shared" si="35"/>
        <v>1075.1259496388898</v>
      </c>
    </row>
    <row r="222" spans="2:14" x14ac:dyDescent="0.25">
      <c r="B222" s="13">
        <v>75.762056496555601</v>
      </c>
      <c r="C222">
        <v>45.591999999999999</v>
      </c>
      <c r="D222" s="13">
        <v>77.458870304111102</v>
      </c>
      <c r="E222" s="13">
        <v>67.117000000000004</v>
      </c>
      <c r="F222">
        <f t="shared" si="27"/>
        <v>30.170056496555603</v>
      </c>
      <c r="G222">
        <f t="shared" si="28"/>
        <v>30.170056496555603</v>
      </c>
      <c r="H222">
        <f t="shared" si="29"/>
        <v>3017.0056496555603</v>
      </c>
      <c r="I222">
        <f t="shared" si="30"/>
        <v>31.866870304111103</v>
      </c>
      <c r="J222">
        <f t="shared" si="31"/>
        <v>31.866870304111103</v>
      </c>
      <c r="K222">
        <f t="shared" si="32"/>
        <v>3186.6870304111103</v>
      </c>
      <c r="L222">
        <f t="shared" si="33"/>
        <v>10.341870304111097</v>
      </c>
      <c r="M222">
        <f t="shared" si="34"/>
        <v>10.341870304111097</v>
      </c>
      <c r="N222">
        <f t="shared" si="35"/>
        <v>1034.1870304111098</v>
      </c>
    </row>
    <row r="223" spans="2:14" x14ac:dyDescent="0.25">
      <c r="B223" s="13">
        <v>73.342272922999996</v>
      </c>
      <c r="C223" s="15">
        <v>45.591999999999999</v>
      </c>
      <c r="D223" s="13">
        <v>74.967224771166698</v>
      </c>
      <c r="E223" s="13">
        <v>67.117000000000004</v>
      </c>
      <c r="F223">
        <f t="shared" si="27"/>
        <v>27.750272922999997</v>
      </c>
      <c r="G223">
        <f t="shared" si="28"/>
        <v>27.750272922999997</v>
      </c>
      <c r="H223">
        <f t="shared" si="29"/>
        <v>2775.0272922999998</v>
      </c>
      <c r="I223">
        <f t="shared" si="30"/>
        <v>29.3752247711667</v>
      </c>
      <c r="J223">
        <f t="shared" si="31"/>
        <v>29.3752247711667</v>
      </c>
      <c r="K223">
        <f t="shared" si="32"/>
        <v>2937.52247711667</v>
      </c>
      <c r="L223">
        <f t="shared" si="33"/>
        <v>7.8502247711666939</v>
      </c>
      <c r="M223">
        <f t="shared" si="34"/>
        <v>7.8502247711666939</v>
      </c>
      <c r="N223">
        <f t="shared" si="35"/>
        <v>785.02247711666939</v>
      </c>
    </row>
    <row r="224" spans="2:14" x14ac:dyDescent="0.25">
      <c r="B224" s="13">
        <v>70.862455067277807</v>
      </c>
      <c r="C224">
        <v>45.591999999999999</v>
      </c>
      <c r="D224" s="13">
        <v>72.414381429333304</v>
      </c>
      <c r="E224" s="13">
        <v>67.117000000000004</v>
      </c>
      <c r="F224">
        <f t="shared" si="27"/>
        <v>25.270455067277808</v>
      </c>
      <c r="G224">
        <f t="shared" si="28"/>
        <v>25.270455067277808</v>
      </c>
      <c r="H224">
        <f t="shared" si="29"/>
        <v>2527.0455067277808</v>
      </c>
      <c r="I224">
        <f t="shared" si="30"/>
        <v>26.822381429333305</v>
      </c>
      <c r="J224">
        <f t="shared" si="31"/>
        <v>26.822381429333305</v>
      </c>
      <c r="K224">
        <f t="shared" si="32"/>
        <v>2682.2381429333304</v>
      </c>
      <c r="L224">
        <f t="shared" si="33"/>
        <v>5.2973814293332993</v>
      </c>
      <c r="M224">
        <f t="shared" si="34"/>
        <v>5.2973814293332993</v>
      </c>
      <c r="N224">
        <f t="shared" si="35"/>
        <v>529.73814293332998</v>
      </c>
    </row>
    <row r="225" spans="2:14" x14ac:dyDescent="0.25">
      <c r="B225" s="13">
        <v>68.039498921611099</v>
      </c>
      <c r="C225" s="15">
        <v>45.591999999999999</v>
      </c>
      <c r="D225" s="13">
        <v>69.509085754944493</v>
      </c>
      <c r="E225" s="13">
        <v>67.117000000000004</v>
      </c>
      <c r="F225">
        <f t="shared" si="27"/>
        <v>22.4474989216111</v>
      </c>
      <c r="G225">
        <f t="shared" si="28"/>
        <v>22.4474989216111</v>
      </c>
      <c r="H225">
        <f t="shared" si="29"/>
        <v>2244.74989216111</v>
      </c>
      <c r="I225">
        <f t="shared" si="30"/>
        <v>23.917085754944495</v>
      </c>
      <c r="J225">
        <f t="shared" si="31"/>
        <v>23.917085754944495</v>
      </c>
      <c r="K225">
        <f t="shared" si="32"/>
        <v>2391.7085754944496</v>
      </c>
      <c r="L225">
        <f t="shared" si="33"/>
        <v>2.3920857549444889</v>
      </c>
      <c r="M225">
        <f t="shared" si="34"/>
        <v>2.3920857549444889</v>
      </c>
      <c r="N225">
        <f t="shared" si="35"/>
        <v>239.20857549444889</v>
      </c>
    </row>
    <row r="226" spans="2:14" x14ac:dyDescent="0.25">
      <c r="B226" s="13">
        <v>69.164361224166697</v>
      </c>
      <c r="C226">
        <v>45.591999999999999</v>
      </c>
      <c r="D226" s="13">
        <v>70.666654975277794</v>
      </c>
      <c r="E226" s="13">
        <v>67.117000000000004</v>
      </c>
      <c r="F226">
        <f t="shared" si="27"/>
        <v>23.572361224166698</v>
      </c>
      <c r="G226">
        <f t="shared" si="28"/>
        <v>23.572361224166698</v>
      </c>
      <c r="H226">
        <f t="shared" si="29"/>
        <v>2357.2361224166698</v>
      </c>
      <c r="I226">
        <f t="shared" si="30"/>
        <v>25.074654975277795</v>
      </c>
      <c r="J226">
        <f t="shared" si="31"/>
        <v>25.074654975277795</v>
      </c>
      <c r="K226">
        <f t="shared" si="32"/>
        <v>2507.4654975277795</v>
      </c>
      <c r="L226">
        <f t="shared" si="33"/>
        <v>3.5496549752777895</v>
      </c>
      <c r="M226">
        <f t="shared" si="34"/>
        <v>3.5496549752777895</v>
      </c>
      <c r="N226">
        <f t="shared" si="35"/>
        <v>354.96549752777895</v>
      </c>
    </row>
    <row r="227" spans="2:14" x14ac:dyDescent="0.25">
      <c r="B227" s="13">
        <v>69.679039507111099</v>
      </c>
      <c r="C227" s="15">
        <v>45.591999999999999</v>
      </c>
      <c r="D227" s="13">
        <v>71.196343944055599</v>
      </c>
      <c r="E227" s="13">
        <v>67.117000000000004</v>
      </c>
      <c r="F227">
        <f t="shared" si="27"/>
        <v>24.087039507111101</v>
      </c>
      <c r="G227">
        <f t="shared" si="28"/>
        <v>24.087039507111101</v>
      </c>
      <c r="H227">
        <f t="shared" si="29"/>
        <v>2408.7039507111099</v>
      </c>
      <c r="I227">
        <f t="shared" si="30"/>
        <v>25.6043439440556</v>
      </c>
      <c r="J227">
        <f t="shared" si="31"/>
        <v>25.6043439440556</v>
      </c>
      <c r="K227">
        <f t="shared" si="32"/>
        <v>2560.4343944055599</v>
      </c>
      <c r="L227">
        <f t="shared" si="33"/>
        <v>4.0793439440555943</v>
      </c>
      <c r="M227">
        <f t="shared" si="34"/>
        <v>4.0793439440555943</v>
      </c>
      <c r="N227">
        <f t="shared" si="35"/>
        <v>407.93439440555943</v>
      </c>
    </row>
    <row r="228" spans="2:14" x14ac:dyDescent="0.25">
      <c r="B228" s="13">
        <v>80.488303389333296</v>
      </c>
      <c r="C228">
        <v>45.591999999999999</v>
      </c>
      <c r="D228" s="13">
        <v>82.327126030611097</v>
      </c>
      <c r="E228" s="13">
        <v>67.117000000000004</v>
      </c>
      <c r="F228">
        <f t="shared" si="27"/>
        <v>34.896303389333298</v>
      </c>
      <c r="G228">
        <f t="shared" si="28"/>
        <v>34.896303389333298</v>
      </c>
      <c r="H228">
        <f t="shared" si="29"/>
        <v>3489.6303389333298</v>
      </c>
      <c r="I228">
        <f t="shared" si="30"/>
        <v>36.735126030611099</v>
      </c>
      <c r="J228">
        <f t="shared" si="31"/>
        <v>36.735126030611099</v>
      </c>
      <c r="K228">
        <f t="shared" si="32"/>
        <v>3673.51260306111</v>
      </c>
      <c r="L228">
        <f t="shared" si="33"/>
        <v>15.210126030611093</v>
      </c>
      <c r="M228">
        <f t="shared" si="34"/>
        <v>15.210126030611093</v>
      </c>
      <c r="N228">
        <f t="shared" si="35"/>
        <v>1521.0126030611093</v>
      </c>
    </row>
    <row r="229" spans="2:14" x14ac:dyDescent="0.25">
      <c r="B229" s="13">
        <v>67.587005650722205</v>
      </c>
      <c r="C229" s="15">
        <v>45.591999999999999</v>
      </c>
      <c r="D229" s="13">
        <v>69.445950915833293</v>
      </c>
      <c r="E229" s="13">
        <v>49.536111111111097</v>
      </c>
      <c r="F229">
        <f t="shared" si="27"/>
        <v>21.995005650722206</v>
      </c>
      <c r="G229">
        <f t="shared" si="28"/>
        <v>21.995005650722206</v>
      </c>
      <c r="H229">
        <f t="shared" si="29"/>
        <v>2199.5005650722205</v>
      </c>
      <c r="I229">
        <f t="shared" si="30"/>
        <v>23.853950915833295</v>
      </c>
      <c r="J229">
        <f t="shared" si="31"/>
        <v>23.853950915833295</v>
      </c>
      <c r="K229">
        <f t="shared" si="32"/>
        <v>2385.3950915833293</v>
      </c>
      <c r="L229">
        <f t="shared" si="33"/>
        <v>19.909839804722196</v>
      </c>
      <c r="M229">
        <f t="shared" si="34"/>
        <v>19.909839804722196</v>
      </c>
      <c r="N229">
        <f t="shared" si="35"/>
        <v>1990.9839804722196</v>
      </c>
    </row>
    <row r="230" spans="2:14" x14ac:dyDescent="0.25">
      <c r="B230" s="13">
        <v>55.301355521166698</v>
      </c>
      <c r="C230">
        <v>45.591999999999999</v>
      </c>
      <c r="D230" s="13">
        <v>56.739699160500003</v>
      </c>
      <c r="E230" s="13">
        <v>49.536111111111097</v>
      </c>
      <c r="F230">
        <f t="shared" si="27"/>
        <v>9.7093555211666995</v>
      </c>
      <c r="G230">
        <f t="shared" si="28"/>
        <v>9.7093555211666995</v>
      </c>
      <c r="H230">
        <f t="shared" si="29"/>
        <v>970.9355521166699</v>
      </c>
      <c r="I230">
        <f t="shared" si="30"/>
        <v>11.147699160500004</v>
      </c>
      <c r="J230">
        <f t="shared" si="31"/>
        <v>11.147699160500004</v>
      </c>
      <c r="K230">
        <f t="shared" si="32"/>
        <v>1114.7699160500003</v>
      </c>
      <c r="L230">
        <f t="shared" si="33"/>
        <v>7.2035880493889053</v>
      </c>
      <c r="M230">
        <f t="shared" si="34"/>
        <v>7.2035880493889053</v>
      </c>
      <c r="N230">
        <f t="shared" si="35"/>
        <v>720.35880493889056</v>
      </c>
    </row>
    <row r="231" spans="2:14" x14ac:dyDescent="0.25">
      <c r="B231" s="13">
        <v>50.023025292444402</v>
      </c>
      <c r="C231" s="15">
        <v>45.591999999999999</v>
      </c>
      <c r="D231" s="13">
        <v>51.286723524444398</v>
      </c>
      <c r="E231" s="13">
        <v>49.536111111111097</v>
      </c>
      <c r="F231">
        <f t="shared" si="27"/>
        <v>4.4310252924444029</v>
      </c>
      <c r="G231">
        <f t="shared" si="28"/>
        <v>4.4310252924444029</v>
      </c>
      <c r="H231">
        <f t="shared" si="29"/>
        <v>443.10252924444029</v>
      </c>
      <c r="I231">
        <f t="shared" si="30"/>
        <v>5.6947235244443988</v>
      </c>
      <c r="J231">
        <f t="shared" si="31"/>
        <v>5.6947235244443988</v>
      </c>
      <c r="K231">
        <f t="shared" si="32"/>
        <v>569.47235244443982</v>
      </c>
      <c r="L231">
        <f t="shared" si="33"/>
        <v>1.7506124133333003</v>
      </c>
      <c r="M231">
        <f t="shared" si="34"/>
        <v>1.7506124133333003</v>
      </c>
      <c r="N231">
        <f t="shared" si="35"/>
        <v>175.06124133333003</v>
      </c>
    </row>
    <row r="232" spans="2:14" x14ac:dyDescent="0.25">
      <c r="B232" s="13">
        <v>43.8686909593889</v>
      </c>
      <c r="C232">
        <v>45.591999999999999</v>
      </c>
      <c r="D232" s="13">
        <v>44.934073810277802</v>
      </c>
      <c r="E232" s="13">
        <v>49.536111111111097</v>
      </c>
      <c r="F232">
        <f t="shared" si="27"/>
        <v>-1.7233090406110989</v>
      </c>
      <c r="G232">
        <f t="shared" si="28"/>
        <v>0</v>
      </c>
      <c r="H232">
        <f t="shared" si="29"/>
        <v>0</v>
      </c>
      <c r="I232">
        <f t="shared" si="30"/>
        <v>-0.65792618972219685</v>
      </c>
      <c r="J232">
        <f t="shared" si="31"/>
        <v>0</v>
      </c>
      <c r="K232">
        <f t="shared" si="32"/>
        <v>0</v>
      </c>
      <c r="L232">
        <f t="shared" si="33"/>
        <v>-4.6020373008332953</v>
      </c>
      <c r="M232">
        <f t="shared" si="34"/>
        <v>0</v>
      </c>
      <c r="N232">
        <f t="shared" si="35"/>
        <v>0</v>
      </c>
    </row>
    <row r="233" spans="2:14" x14ac:dyDescent="0.25">
      <c r="B233" s="13">
        <v>42.032444996444397</v>
      </c>
      <c r="C233" s="15">
        <v>45.591999999999999</v>
      </c>
      <c r="D233" s="13">
        <v>43.039871883722199</v>
      </c>
      <c r="E233" s="13">
        <v>49.536111111111097</v>
      </c>
      <c r="F233">
        <f t="shared" si="27"/>
        <v>-3.5595550035556016</v>
      </c>
      <c r="G233">
        <f t="shared" si="28"/>
        <v>0</v>
      </c>
      <c r="H233">
        <f t="shared" si="29"/>
        <v>0</v>
      </c>
      <c r="I233">
        <f t="shared" si="30"/>
        <v>-2.5521281162777996</v>
      </c>
      <c r="J233">
        <f t="shared" si="31"/>
        <v>0</v>
      </c>
      <c r="K233">
        <f t="shared" si="32"/>
        <v>0</v>
      </c>
      <c r="L233">
        <f t="shared" si="33"/>
        <v>-6.496239227388898</v>
      </c>
      <c r="M233">
        <f t="shared" si="34"/>
        <v>0</v>
      </c>
      <c r="N233">
        <f t="shared" si="35"/>
        <v>0</v>
      </c>
    </row>
    <row r="234" spans="2:14" x14ac:dyDescent="0.25">
      <c r="B234" s="13">
        <v>38.541609851666699</v>
      </c>
      <c r="C234">
        <v>45.591999999999999</v>
      </c>
      <c r="D234" s="13">
        <v>39.440537564611098</v>
      </c>
      <c r="E234" s="13">
        <v>49.536111111111097</v>
      </c>
      <c r="F234">
        <f t="shared" si="27"/>
        <v>-7.0503901483332996</v>
      </c>
      <c r="G234">
        <f t="shared" si="28"/>
        <v>0</v>
      </c>
      <c r="H234">
        <f t="shared" si="29"/>
        <v>0</v>
      </c>
      <c r="I234">
        <f t="shared" si="30"/>
        <v>-6.1514624353889005</v>
      </c>
      <c r="J234">
        <f t="shared" si="31"/>
        <v>0</v>
      </c>
      <c r="K234">
        <f t="shared" si="32"/>
        <v>0</v>
      </c>
      <c r="L234">
        <f t="shared" si="33"/>
        <v>-10.095573546499999</v>
      </c>
      <c r="M234">
        <f t="shared" si="34"/>
        <v>0</v>
      </c>
      <c r="N234">
        <f t="shared" si="35"/>
        <v>0</v>
      </c>
    </row>
    <row r="235" spans="2:14" x14ac:dyDescent="0.25">
      <c r="B235" s="13">
        <v>36.154154875444398</v>
      </c>
      <c r="C235" s="15">
        <v>45.591999999999999</v>
      </c>
      <c r="D235" s="13">
        <v>36.980228515222201</v>
      </c>
      <c r="E235" s="13">
        <v>49.536111111111097</v>
      </c>
      <c r="F235">
        <f t="shared" si="27"/>
        <v>-9.4378451245556008</v>
      </c>
      <c r="G235">
        <f t="shared" si="28"/>
        <v>0</v>
      </c>
      <c r="H235">
        <f t="shared" si="29"/>
        <v>0</v>
      </c>
      <c r="I235">
        <f t="shared" si="30"/>
        <v>-8.6117714847777975</v>
      </c>
      <c r="J235">
        <f t="shared" si="31"/>
        <v>0</v>
      </c>
      <c r="K235">
        <f t="shared" si="32"/>
        <v>0</v>
      </c>
      <c r="L235">
        <f t="shared" si="33"/>
        <v>-12.555882595888896</v>
      </c>
      <c r="M235">
        <f t="shared" si="34"/>
        <v>0</v>
      </c>
      <c r="N235">
        <f t="shared" si="35"/>
        <v>0</v>
      </c>
    </row>
    <row r="236" spans="2:14" x14ac:dyDescent="0.25">
      <c r="B236" s="13">
        <v>36.124250191055602</v>
      </c>
      <c r="C236">
        <v>45.591999999999999</v>
      </c>
      <c r="D236" s="13">
        <v>36.949418599111098</v>
      </c>
      <c r="E236" s="13">
        <v>49.536111111111097</v>
      </c>
      <c r="F236">
        <f t="shared" si="27"/>
        <v>-9.4677498089443972</v>
      </c>
      <c r="G236">
        <f t="shared" si="28"/>
        <v>0</v>
      </c>
      <c r="H236">
        <f t="shared" si="29"/>
        <v>0</v>
      </c>
      <c r="I236">
        <f t="shared" si="30"/>
        <v>-8.6425814008889006</v>
      </c>
      <c r="J236">
        <f t="shared" si="31"/>
        <v>0</v>
      </c>
      <c r="K236">
        <f t="shared" si="32"/>
        <v>0</v>
      </c>
      <c r="L236">
        <f t="shared" si="33"/>
        <v>-12.586692511999999</v>
      </c>
      <c r="M236">
        <f t="shared" si="34"/>
        <v>0</v>
      </c>
      <c r="N236">
        <f t="shared" si="35"/>
        <v>0</v>
      </c>
    </row>
    <row r="237" spans="2:14" x14ac:dyDescent="0.25">
      <c r="B237" s="13">
        <v>39.085899607277803</v>
      </c>
      <c r="C237" s="15">
        <v>45.591999999999999</v>
      </c>
      <c r="D237" s="13">
        <v>40.001593953499999</v>
      </c>
      <c r="E237" s="13">
        <v>49.536111111111097</v>
      </c>
      <c r="F237">
        <f t="shared" si="27"/>
        <v>-6.5061003927221961</v>
      </c>
      <c r="G237">
        <f t="shared" si="28"/>
        <v>0</v>
      </c>
      <c r="H237">
        <f t="shared" si="29"/>
        <v>0</v>
      </c>
      <c r="I237">
        <f t="shared" si="30"/>
        <v>-5.5904060465000001</v>
      </c>
      <c r="J237">
        <f t="shared" si="31"/>
        <v>0</v>
      </c>
      <c r="K237">
        <f t="shared" si="32"/>
        <v>0</v>
      </c>
      <c r="L237">
        <f t="shared" si="33"/>
        <v>-9.5345171576110985</v>
      </c>
      <c r="M237">
        <f t="shared" si="34"/>
        <v>0</v>
      </c>
      <c r="N237">
        <f t="shared" si="35"/>
        <v>0</v>
      </c>
    </row>
    <row r="238" spans="2:14" x14ac:dyDescent="0.25">
      <c r="B238" s="13">
        <v>44.373937119222198</v>
      </c>
      <c r="C238">
        <v>45.591999999999999</v>
      </c>
      <c r="D238" s="13">
        <v>45.455368674111099</v>
      </c>
      <c r="E238" s="13">
        <v>49.536111111111097</v>
      </c>
      <c r="F238">
        <f t="shared" si="27"/>
        <v>-1.2180628807778007</v>
      </c>
      <c r="G238">
        <f t="shared" si="28"/>
        <v>0</v>
      </c>
      <c r="H238">
        <f t="shared" si="29"/>
        <v>0</v>
      </c>
      <c r="I238">
        <f t="shared" si="30"/>
        <v>-0.13663132588889937</v>
      </c>
      <c r="J238">
        <f t="shared" si="31"/>
        <v>0</v>
      </c>
      <c r="K238">
        <f t="shared" si="32"/>
        <v>0</v>
      </c>
      <c r="L238">
        <f t="shared" si="33"/>
        <v>-4.0807424369999978</v>
      </c>
      <c r="M238">
        <f t="shared" si="34"/>
        <v>0</v>
      </c>
      <c r="N238">
        <f t="shared" si="35"/>
        <v>0</v>
      </c>
    </row>
    <row r="239" spans="2:14" x14ac:dyDescent="0.25">
      <c r="B239" s="13">
        <v>52.444248854444403</v>
      </c>
      <c r="C239" s="15">
        <v>45.591999999999999</v>
      </c>
      <c r="D239" s="13">
        <v>53.787565267055598</v>
      </c>
      <c r="E239" s="13">
        <v>49.536111111111097</v>
      </c>
      <c r="F239">
        <f t="shared" si="27"/>
        <v>6.8522488544444045</v>
      </c>
      <c r="G239">
        <f t="shared" si="28"/>
        <v>6.8522488544444045</v>
      </c>
      <c r="H239">
        <f t="shared" si="29"/>
        <v>685.22488544444047</v>
      </c>
      <c r="I239">
        <f t="shared" si="30"/>
        <v>8.1955652670555992</v>
      </c>
      <c r="J239">
        <f t="shared" si="31"/>
        <v>8.1955652670555992</v>
      </c>
      <c r="K239">
        <f t="shared" si="32"/>
        <v>819.55652670555992</v>
      </c>
      <c r="L239">
        <f t="shared" si="33"/>
        <v>4.2514541559445007</v>
      </c>
      <c r="M239">
        <f t="shared" si="34"/>
        <v>4.2514541559445007</v>
      </c>
      <c r="N239">
        <f t="shared" si="35"/>
        <v>425.14541559445007</v>
      </c>
    </row>
    <row r="240" spans="2:14" x14ac:dyDescent="0.25">
      <c r="B240" s="13">
        <v>73.0055747322222</v>
      </c>
      <c r="C240">
        <v>45.591999999999999</v>
      </c>
      <c r="D240" s="13">
        <v>75.055561196444401</v>
      </c>
      <c r="E240" s="13">
        <v>49.536111111111097</v>
      </c>
      <c r="F240">
        <f t="shared" si="27"/>
        <v>27.413574732222202</v>
      </c>
      <c r="G240">
        <f t="shared" si="28"/>
        <v>27.413574732222202</v>
      </c>
      <c r="H240">
        <f t="shared" si="29"/>
        <v>2741.3574732222201</v>
      </c>
      <c r="I240">
        <f t="shared" si="30"/>
        <v>29.463561196444402</v>
      </c>
      <c r="J240">
        <f t="shared" si="31"/>
        <v>29.463561196444402</v>
      </c>
      <c r="K240">
        <f t="shared" si="32"/>
        <v>2946.3561196444402</v>
      </c>
      <c r="L240">
        <f t="shared" si="33"/>
        <v>25.519450085333304</v>
      </c>
      <c r="M240">
        <f t="shared" si="34"/>
        <v>25.519450085333304</v>
      </c>
      <c r="N240">
        <f t="shared" si="35"/>
        <v>2551.9450085333306</v>
      </c>
    </row>
    <row r="241" spans="2:14" x14ac:dyDescent="0.25">
      <c r="B241" s="13">
        <v>91.4569886246111</v>
      </c>
      <c r="C241" s="15">
        <v>45.591999999999999</v>
      </c>
      <c r="D241" s="13">
        <v>93.633195819777796</v>
      </c>
      <c r="E241" s="13">
        <v>67.117000000000004</v>
      </c>
      <c r="F241">
        <f t="shared" si="27"/>
        <v>45.864988624611101</v>
      </c>
      <c r="G241">
        <f t="shared" si="28"/>
        <v>45.864988624611101</v>
      </c>
      <c r="H241">
        <f t="shared" si="29"/>
        <v>4586.4988624611105</v>
      </c>
      <c r="I241">
        <f t="shared" si="30"/>
        <v>48.041195819777798</v>
      </c>
      <c r="J241">
        <f t="shared" si="31"/>
        <v>48.041195819777798</v>
      </c>
      <c r="K241">
        <f t="shared" si="32"/>
        <v>4804.1195819777795</v>
      </c>
      <c r="L241">
        <f t="shared" si="33"/>
        <v>26.516195819777792</v>
      </c>
      <c r="M241">
        <f t="shared" si="34"/>
        <v>26.516195819777792</v>
      </c>
      <c r="N241">
        <f t="shared" si="35"/>
        <v>2651.619581977779</v>
      </c>
    </row>
    <row r="242" spans="2:14" x14ac:dyDescent="0.25">
      <c r="B242" s="13">
        <v>86.217347821111105</v>
      </c>
      <c r="C242">
        <v>45.591999999999999</v>
      </c>
      <c r="D242" s="13">
        <v>88.231083561277799</v>
      </c>
      <c r="E242" s="13">
        <v>67.117000000000004</v>
      </c>
      <c r="F242">
        <f t="shared" si="27"/>
        <v>40.625347821111106</v>
      </c>
      <c r="G242">
        <f t="shared" si="28"/>
        <v>40.625347821111106</v>
      </c>
      <c r="H242">
        <f t="shared" si="29"/>
        <v>4062.5347821111104</v>
      </c>
      <c r="I242">
        <f t="shared" si="30"/>
        <v>42.639083561277801</v>
      </c>
      <c r="J242">
        <f t="shared" si="31"/>
        <v>42.639083561277801</v>
      </c>
      <c r="K242">
        <f t="shared" si="32"/>
        <v>4263.9083561277803</v>
      </c>
      <c r="L242">
        <f t="shared" si="33"/>
        <v>21.114083561277795</v>
      </c>
      <c r="M242">
        <f t="shared" si="34"/>
        <v>21.114083561277795</v>
      </c>
      <c r="N242">
        <f t="shared" si="35"/>
        <v>2111.4083561277794</v>
      </c>
    </row>
    <row r="243" spans="2:14" x14ac:dyDescent="0.25">
      <c r="B243" s="13">
        <v>90.531526141444402</v>
      </c>
      <c r="C243" s="15">
        <v>45.591999999999999</v>
      </c>
      <c r="D243" s="13">
        <v>92.678869322444399</v>
      </c>
      <c r="E243" s="13">
        <v>67.117000000000004</v>
      </c>
      <c r="F243">
        <f t="shared" si="27"/>
        <v>44.939526141444404</v>
      </c>
      <c r="G243">
        <f t="shared" si="28"/>
        <v>44.939526141444404</v>
      </c>
      <c r="H243">
        <f t="shared" si="29"/>
        <v>4493.9526141444403</v>
      </c>
      <c r="I243">
        <f t="shared" si="30"/>
        <v>47.0868693224444</v>
      </c>
      <c r="J243">
        <f t="shared" si="31"/>
        <v>47.0868693224444</v>
      </c>
      <c r="K243">
        <f t="shared" si="32"/>
        <v>4708.68693224444</v>
      </c>
      <c r="L243">
        <f t="shared" si="33"/>
        <v>25.561869322444394</v>
      </c>
      <c r="M243">
        <f t="shared" si="34"/>
        <v>25.561869322444394</v>
      </c>
      <c r="N243">
        <f t="shared" si="35"/>
        <v>2556.1869322444395</v>
      </c>
    </row>
    <row r="244" spans="2:14" x14ac:dyDescent="0.25">
      <c r="B244" s="13">
        <v>83.183208157722206</v>
      </c>
      <c r="C244">
        <v>45.591999999999999</v>
      </c>
      <c r="D244" s="13">
        <v>85.103941525944506</v>
      </c>
      <c r="E244" s="13">
        <v>67.117000000000004</v>
      </c>
      <c r="F244">
        <f t="shared" si="27"/>
        <v>37.591208157722207</v>
      </c>
      <c r="G244">
        <f t="shared" si="28"/>
        <v>37.591208157722207</v>
      </c>
      <c r="H244">
        <f t="shared" si="29"/>
        <v>3759.1208157722208</v>
      </c>
      <c r="I244">
        <f t="shared" si="30"/>
        <v>39.511941525944508</v>
      </c>
      <c r="J244">
        <f t="shared" si="31"/>
        <v>39.511941525944508</v>
      </c>
      <c r="K244">
        <f t="shared" si="32"/>
        <v>3951.1941525944508</v>
      </c>
      <c r="L244">
        <f t="shared" si="33"/>
        <v>17.986941525944502</v>
      </c>
      <c r="M244">
        <f t="shared" si="34"/>
        <v>17.986941525944502</v>
      </c>
      <c r="N244">
        <f t="shared" si="35"/>
        <v>1798.6941525944503</v>
      </c>
    </row>
    <row r="245" spans="2:14" x14ac:dyDescent="0.25">
      <c r="B245" s="13">
        <v>73.538631348388904</v>
      </c>
      <c r="C245" s="15">
        <v>45.591999999999999</v>
      </c>
      <c r="D245" s="13">
        <v>75.169392599666693</v>
      </c>
      <c r="E245" s="13">
        <v>67.117000000000004</v>
      </c>
      <c r="F245">
        <f t="shared" si="27"/>
        <v>27.946631348388905</v>
      </c>
      <c r="G245">
        <f t="shared" si="28"/>
        <v>27.946631348388905</v>
      </c>
      <c r="H245">
        <f t="shared" si="29"/>
        <v>2794.6631348388905</v>
      </c>
      <c r="I245">
        <f t="shared" si="30"/>
        <v>29.577392599666695</v>
      </c>
      <c r="J245">
        <f t="shared" si="31"/>
        <v>29.577392599666695</v>
      </c>
      <c r="K245">
        <f t="shared" si="32"/>
        <v>2957.7392599666696</v>
      </c>
      <c r="L245">
        <f t="shared" si="33"/>
        <v>8.052392599666689</v>
      </c>
      <c r="M245">
        <f t="shared" si="34"/>
        <v>8.052392599666689</v>
      </c>
      <c r="N245">
        <f t="shared" si="35"/>
        <v>805.2392599666689</v>
      </c>
    </row>
    <row r="246" spans="2:14" x14ac:dyDescent="0.25">
      <c r="B246" s="13">
        <v>68.244458253055598</v>
      </c>
      <c r="C246">
        <v>45.591999999999999</v>
      </c>
      <c r="D246" s="13">
        <v>69.719994277388906</v>
      </c>
      <c r="E246" s="13">
        <v>67.117000000000004</v>
      </c>
      <c r="F246">
        <f t="shared" si="27"/>
        <v>22.652458253055599</v>
      </c>
      <c r="G246">
        <f t="shared" si="28"/>
        <v>22.652458253055599</v>
      </c>
      <c r="H246">
        <f t="shared" si="29"/>
        <v>2265.2458253055597</v>
      </c>
      <c r="I246">
        <f t="shared" si="30"/>
        <v>24.127994277388908</v>
      </c>
      <c r="J246">
        <f t="shared" si="31"/>
        <v>24.127994277388908</v>
      </c>
      <c r="K246">
        <f t="shared" si="32"/>
        <v>2412.7994277388907</v>
      </c>
      <c r="L246">
        <f t="shared" si="33"/>
        <v>2.6029942773889019</v>
      </c>
      <c r="M246">
        <f t="shared" si="34"/>
        <v>2.6029942773889019</v>
      </c>
      <c r="N246">
        <f t="shared" si="35"/>
        <v>260.29942773889019</v>
      </c>
    </row>
    <row r="247" spans="2:14" x14ac:dyDescent="0.25">
      <c r="B247" s="13">
        <v>64.852634744833296</v>
      </c>
      <c r="C247" s="15">
        <v>45.591999999999999</v>
      </c>
      <c r="D247" s="13">
        <v>66.230321178944493</v>
      </c>
      <c r="E247" s="13">
        <v>67.117000000000004</v>
      </c>
      <c r="F247">
        <f t="shared" si="27"/>
        <v>19.260634744833297</v>
      </c>
      <c r="G247">
        <f t="shared" si="28"/>
        <v>19.260634744833297</v>
      </c>
      <c r="H247">
        <f t="shared" si="29"/>
        <v>1926.0634744833296</v>
      </c>
      <c r="I247">
        <f t="shared" si="30"/>
        <v>20.638321178944494</v>
      </c>
      <c r="J247">
        <f t="shared" si="31"/>
        <v>20.638321178944494</v>
      </c>
      <c r="K247">
        <f t="shared" si="32"/>
        <v>2063.8321178944493</v>
      </c>
      <c r="L247">
        <f t="shared" si="33"/>
        <v>-0.88667882105551143</v>
      </c>
      <c r="M247">
        <f t="shared" si="34"/>
        <v>0</v>
      </c>
      <c r="N247">
        <f t="shared" si="35"/>
        <v>0</v>
      </c>
    </row>
    <row r="248" spans="2:14" x14ac:dyDescent="0.25">
      <c r="B248" s="13">
        <v>62.632954964722202</v>
      </c>
      <c r="C248">
        <v>45.591999999999999</v>
      </c>
      <c r="D248" s="13">
        <v>63.9473196311667</v>
      </c>
      <c r="E248" s="13">
        <v>67.117000000000004</v>
      </c>
      <c r="F248">
        <f t="shared" si="27"/>
        <v>17.040954964722204</v>
      </c>
      <c r="G248">
        <f t="shared" si="28"/>
        <v>17.040954964722204</v>
      </c>
      <c r="H248">
        <f t="shared" si="29"/>
        <v>1704.0954964722205</v>
      </c>
      <c r="I248">
        <f t="shared" si="30"/>
        <v>18.355319631166701</v>
      </c>
      <c r="J248">
        <f t="shared" si="31"/>
        <v>18.355319631166701</v>
      </c>
      <c r="K248">
        <f t="shared" si="32"/>
        <v>1835.5319631166701</v>
      </c>
      <c r="L248">
        <f t="shared" si="33"/>
        <v>-3.1696803688333048</v>
      </c>
      <c r="M248">
        <f t="shared" si="34"/>
        <v>0</v>
      </c>
      <c r="N248">
        <f t="shared" si="35"/>
        <v>0</v>
      </c>
    </row>
    <row r="249" spans="2:14" x14ac:dyDescent="0.25">
      <c r="B249" s="13">
        <v>61.052851342111097</v>
      </c>
      <c r="C249" s="15">
        <v>45.591999999999999</v>
      </c>
      <c r="D249" s="13">
        <v>62.322496370777799</v>
      </c>
      <c r="E249" s="13">
        <v>67.117000000000004</v>
      </c>
      <c r="F249">
        <f t="shared" si="27"/>
        <v>15.460851342111098</v>
      </c>
      <c r="G249">
        <f t="shared" si="28"/>
        <v>15.460851342111098</v>
      </c>
      <c r="H249">
        <f t="shared" si="29"/>
        <v>1546.0851342111098</v>
      </c>
      <c r="I249">
        <f t="shared" si="30"/>
        <v>16.7304963707778</v>
      </c>
      <c r="J249">
        <f t="shared" si="31"/>
        <v>16.7304963707778</v>
      </c>
      <c r="K249">
        <f t="shared" si="32"/>
        <v>1673.0496370777801</v>
      </c>
      <c r="L249">
        <f t="shared" si="33"/>
        <v>-4.7945036292222056</v>
      </c>
      <c r="M249">
        <f t="shared" si="34"/>
        <v>0</v>
      </c>
      <c r="N249">
        <f t="shared" si="35"/>
        <v>0</v>
      </c>
    </row>
    <row r="250" spans="2:14" x14ac:dyDescent="0.25">
      <c r="B250" s="13">
        <v>61.354610196000003</v>
      </c>
      <c r="C250">
        <v>45.591999999999999</v>
      </c>
      <c r="D250" s="13">
        <v>62.632772174555598</v>
      </c>
      <c r="E250" s="13">
        <v>67.117000000000004</v>
      </c>
      <c r="F250">
        <f t="shared" si="27"/>
        <v>15.762610196000004</v>
      </c>
      <c r="G250">
        <f t="shared" si="28"/>
        <v>15.762610196000004</v>
      </c>
      <c r="H250">
        <f t="shared" si="29"/>
        <v>1576.2610196000005</v>
      </c>
      <c r="I250">
        <f t="shared" si="30"/>
        <v>17.040772174555599</v>
      </c>
      <c r="J250">
        <f t="shared" si="31"/>
        <v>17.040772174555599</v>
      </c>
      <c r="K250">
        <f t="shared" si="32"/>
        <v>1704.07721745556</v>
      </c>
      <c r="L250">
        <f t="shared" si="33"/>
        <v>-4.4842278254444068</v>
      </c>
      <c r="M250">
        <f t="shared" si="34"/>
        <v>0</v>
      </c>
      <c r="N250">
        <f t="shared" si="35"/>
        <v>0</v>
      </c>
    </row>
    <row r="251" spans="2:14" x14ac:dyDescent="0.25">
      <c r="B251" s="13">
        <v>62.924073690777803</v>
      </c>
      <c r="C251" s="15">
        <v>45.591999999999999</v>
      </c>
      <c r="D251" s="13">
        <v>64.246710204111096</v>
      </c>
      <c r="E251" s="13">
        <v>67.117000000000004</v>
      </c>
      <c r="F251">
        <f t="shared" si="27"/>
        <v>17.332073690777804</v>
      </c>
      <c r="G251">
        <f t="shared" si="28"/>
        <v>17.332073690777804</v>
      </c>
      <c r="H251">
        <f t="shared" si="29"/>
        <v>1733.2073690777804</v>
      </c>
      <c r="I251">
        <f t="shared" si="30"/>
        <v>18.654710204111097</v>
      </c>
      <c r="J251">
        <f t="shared" si="31"/>
        <v>18.654710204111097</v>
      </c>
      <c r="K251">
        <f t="shared" si="32"/>
        <v>1865.4710204111097</v>
      </c>
      <c r="L251">
        <f t="shared" si="33"/>
        <v>-2.8702897958889082</v>
      </c>
      <c r="M251">
        <f t="shared" si="34"/>
        <v>0</v>
      </c>
      <c r="N251">
        <f t="shared" si="35"/>
        <v>0</v>
      </c>
    </row>
    <row r="252" spans="2:14" x14ac:dyDescent="0.25">
      <c r="B252" s="13">
        <v>67.153260611111094</v>
      </c>
      <c r="C252">
        <v>45.591999999999999</v>
      </c>
      <c r="D252" s="13">
        <v>68.597176573722194</v>
      </c>
      <c r="E252" s="13">
        <v>67.117000000000004</v>
      </c>
      <c r="F252">
        <f t="shared" si="27"/>
        <v>21.561260611111095</v>
      </c>
      <c r="G252">
        <f t="shared" si="28"/>
        <v>21.561260611111095</v>
      </c>
      <c r="H252">
        <f t="shared" si="29"/>
        <v>2156.1260611111093</v>
      </c>
      <c r="I252">
        <f t="shared" si="30"/>
        <v>23.005176573722196</v>
      </c>
      <c r="J252">
        <f t="shared" si="31"/>
        <v>23.005176573722196</v>
      </c>
      <c r="K252">
        <f t="shared" si="32"/>
        <v>2300.5176573722197</v>
      </c>
      <c r="L252">
        <f t="shared" si="33"/>
        <v>1.4801765737221899</v>
      </c>
      <c r="M252">
        <f t="shared" si="34"/>
        <v>1.4801765737221899</v>
      </c>
      <c r="N252">
        <f t="shared" si="35"/>
        <v>148.01765737221899</v>
      </c>
    </row>
    <row r="253" spans="2:14" x14ac:dyDescent="0.25">
      <c r="B253" s="13">
        <v>53.328410902444404</v>
      </c>
      <c r="C253" s="15">
        <v>45.591999999999999</v>
      </c>
      <c r="D253" s="13">
        <v>54.701012644166703</v>
      </c>
      <c r="E253" s="13">
        <v>49.536111111111097</v>
      </c>
      <c r="F253">
        <f t="shared" si="27"/>
        <v>7.7364109024444048</v>
      </c>
      <c r="G253">
        <f t="shared" si="28"/>
        <v>7.7364109024444048</v>
      </c>
      <c r="H253">
        <f t="shared" si="29"/>
        <v>773.64109024444042</v>
      </c>
      <c r="I253">
        <f t="shared" si="30"/>
        <v>9.1090126441667039</v>
      </c>
      <c r="J253">
        <f t="shared" si="31"/>
        <v>9.1090126441667039</v>
      </c>
      <c r="K253">
        <f t="shared" si="32"/>
        <v>910.90126441667041</v>
      </c>
      <c r="L253">
        <f t="shared" si="33"/>
        <v>5.1649015330556054</v>
      </c>
      <c r="M253">
        <f t="shared" si="34"/>
        <v>5.1649015330556054</v>
      </c>
      <c r="N253">
        <f t="shared" si="35"/>
        <v>516.49015330556051</v>
      </c>
    </row>
    <row r="254" spans="2:14" x14ac:dyDescent="0.25">
      <c r="B254" s="13">
        <v>49.102529235166699</v>
      </c>
      <c r="C254">
        <v>45.591999999999999</v>
      </c>
      <c r="D254" s="13">
        <v>50.3361866513333</v>
      </c>
      <c r="E254" s="13">
        <v>49.536111111111097</v>
      </c>
      <c r="F254">
        <f t="shared" si="27"/>
        <v>3.5105292351667003</v>
      </c>
      <c r="G254">
        <f t="shared" si="28"/>
        <v>3.5105292351667003</v>
      </c>
      <c r="H254">
        <f t="shared" si="29"/>
        <v>351.05292351667003</v>
      </c>
      <c r="I254">
        <f t="shared" si="30"/>
        <v>4.7441866513333011</v>
      </c>
      <c r="J254">
        <f t="shared" si="31"/>
        <v>4.7441866513333011</v>
      </c>
      <c r="K254">
        <f t="shared" si="32"/>
        <v>474.41866513333014</v>
      </c>
      <c r="L254">
        <f t="shared" si="33"/>
        <v>0.80007554022220262</v>
      </c>
      <c r="M254">
        <f t="shared" si="34"/>
        <v>0.80007554022220262</v>
      </c>
      <c r="N254">
        <f t="shared" si="35"/>
        <v>80.007554022220262</v>
      </c>
    </row>
    <row r="255" spans="2:14" x14ac:dyDescent="0.25">
      <c r="B255" s="13">
        <v>46.112106634833303</v>
      </c>
      <c r="C255" s="15">
        <v>45.591999999999999</v>
      </c>
      <c r="D255" s="13">
        <v>47.2490757687222</v>
      </c>
      <c r="E255" s="13">
        <v>49.536111111111097</v>
      </c>
      <c r="F255">
        <f t="shared" si="27"/>
        <v>0.52010663483330433</v>
      </c>
      <c r="G255">
        <f t="shared" si="28"/>
        <v>0.52010663483330433</v>
      </c>
      <c r="H255">
        <f t="shared" si="29"/>
        <v>52.010663483330433</v>
      </c>
      <c r="I255">
        <f t="shared" si="30"/>
        <v>1.6570757687222013</v>
      </c>
      <c r="J255">
        <f t="shared" si="31"/>
        <v>1.6570757687222013</v>
      </c>
      <c r="K255">
        <f t="shared" si="32"/>
        <v>165.70757687222013</v>
      </c>
      <c r="L255">
        <f t="shared" si="33"/>
        <v>-2.2870353423888972</v>
      </c>
      <c r="M255">
        <f t="shared" si="34"/>
        <v>0</v>
      </c>
      <c r="N255">
        <f t="shared" si="35"/>
        <v>0</v>
      </c>
    </row>
    <row r="256" spans="2:14" x14ac:dyDescent="0.25">
      <c r="B256" s="13">
        <v>40.994348665277798</v>
      </c>
      <c r="C256">
        <v>45.591999999999999</v>
      </c>
      <c r="D256" s="13">
        <v>41.969275090611099</v>
      </c>
      <c r="E256" s="13">
        <v>49.536111111111097</v>
      </c>
      <c r="F256">
        <f t="shared" si="27"/>
        <v>-4.597651334722201</v>
      </c>
      <c r="G256">
        <f t="shared" si="28"/>
        <v>0</v>
      </c>
      <c r="H256">
        <f t="shared" si="29"/>
        <v>0</v>
      </c>
      <c r="I256">
        <f t="shared" si="30"/>
        <v>-3.6227249093889</v>
      </c>
      <c r="J256">
        <f t="shared" si="31"/>
        <v>0</v>
      </c>
      <c r="K256">
        <f t="shared" si="32"/>
        <v>0</v>
      </c>
      <c r="L256">
        <f t="shared" si="33"/>
        <v>-7.5668360204999985</v>
      </c>
      <c r="M256">
        <f t="shared" si="34"/>
        <v>0</v>
      </c>
      <c r="N256">
        <f t="shared" si="35"/>
        <v>0</v>
      </c>
    </row>
    <row r="257" spans="2:14" x14ac:dyDescent="0.25">
      <c r="B257" s="13">
        <v>39.627208029166702</v>
      </c>
      <c r="C257" s="15">
        <v>45.591999999999999</v>
      </c>
      <c r="D257" s="13">
        <v>40.559633426222199</v>
      </c>
      <c r="E257" s="13">
        <v>49.536111111111097</v>
      </c>
      <c r="F257">
        <f t="shared" si="27"/>
        <v>-5.9647919708332964</v>
      </c>
      <c r="G257">
        <f t="shared" si="28"/>
        <v>0</v>
      </c>
      <c r="H257">
        <f t="shared" si="29"/>
        <v>0</v>
      </c>
      <c r="I257">
        <f t="shared" si="30"/>
        <v>-5.0323665737778001</v>
      </c>
      <c r="J257">
        <f t="shared" si="31"/>
        <v>0</v>
      </c>
      <c r="K257">
        <f t="shared" si="32"/>
        <v>0</v>
      </c>
      <c r="L257">
        <f t="shared" si="33"/>
        <v>-8.9764776848888985</v>
      </c>
      <c r="M257">
        <f t="shared" si="34"/>
        <v>0</v>
      </c>
      <c r="N257">
        <f t="shared" si="35"/>
        <v>0</v>
      </c>
    </row>
    <row r="258" spans="2:14" x14ac:dyDescent="0.25">
      <c r="B258" s="13">
        <v>36.681758766166702</v>
      </c>
      <c r="C258">
        <v>45.591999999999999</v>
      </c>
      <c r="D258" s="13">
        <v>37.5238335599444</v>
      </c>
      <c r="E258" s="13">
        <v>49.536111111111097</v>
      </c>
      <c r="F258">
        <f t="shared" si="27"/>
        <v>-8.9102412338332968</v>
      </c>
      <c r="G258">
        <f t="shared" si="28"/>
        <v>0</v>
      </c>
      <c r="H258">
        <f t="shared" si="29"/>
        <v>0</v>
      </c>
      <c r="I258">
        <f t="shared" si="30"/>
        <v>-8.0681664400555988</v>
      </c>
      <c r="J258">
        <f t="shared" si="31"/>
        <v>0</v>
      </c>
      <c r="K258">
        <f t="shared" si="32"/>
        <v>0</v>
      </c>
      <c r="L258">
        <f t="shared" si="33"/>
        <v>-12.012277551166697</v>
      </c>
      <c r="M258">
        <f t="shared" si="34"/>
        <v>0</v>
      </c>
      <c r="N258">
        <f t="shared" si="35"/>
        <v>0</v>
      </c>
    </row>
    <row r="259" spans="2:14" x14ac:dyDescent="0.25">
      <c r="B259" s="13">
        <v>34.267986733111101</v>
      </c>
      <c r="C259" s="15">
        <v>45.591999999999999</v>
      </c>
      <c r="D259" s="13">
        <v>35.037333652722197</v>
      </c>
      <c r="E259" s="13">
        <v>49.536111111111097</v>
      </c>
      <c r="F259">
        <f t="shared" si="27"/>
        <v>-11.324013266888898</v>
      </c>
      <c r="G259">
        <f t="shared" si="28"/>
        <v>0</v>
      </c>
      <c r="H259">
        <f t="shared" si="29"/>
        <v>0</v>
      </c>
      <c r="I259">
        <f t="shared" si="30"/>
        <v>-10.554666347277802</v>
      </c>
      <c r="J259">
        <f t="shared" si="31"/>
        <v>0</v>
      </c>
      <c r="K259">
        <f t="shared" si="32"/>
        <v>0</v>
      </c>
      <c r="L259">
        <f t="shared" si="33"/>
        <v>-14.498777458388901</v>
      </c>
      <c r="M259">
        <f t="shared" si="34"/>
        <v>0</v>
      </c>
      <c r="N259">
        <f t="shared" si="35"/>
        <v>0</v>
      </c>
    </row>
    <row r="260" spans="2:14" x14ac:dyDescent="0.25">
      <c r="B260" s="13">
        <v>31.932293381333299</v>
      </c>
      <c r="C260">
        <v>45.591999999999999</v>
      </c>
      <c r="D260" s="13">
        <v>32.632475085000003</v>
      </c>
      <c r="E260" s="13">
        <v>49.536111111111097</v>
      </c>
      <c r="F260">
        <f t="shared" si="27"/>
        <v>-13.6597066186667</v>
      </c>
      <c r="G260">
        <f t="shared" si="28"/>
        <v>0</v>
      </c>
      <c r="H260">
        <f t="shared" si="29"/>
        <v>0</v>
      </c>
      <c r="I260">
        <f t="shared" si="30"/>
        <v>-12.959524914999996</v>
      </c>
      <c r="J260">
        <f t="shared" si="31"/>
        <v>0</v>
      </c>
      <c r="K260">
        <f t="shared" si="32"/>
        <v>0</v>
      </c>
      <c r="L260">
        <f t="shared" si="33"/>
        <v>-16.903636026111094</v>
      </c>
      <c r="M260">
        <f t="shared" si="34"/>
        <v>0</v>
      </c>
      <c r="N260">
        <f t="shared" si="35"/>
        <v>0</v>
      </c>
    </row>
    <row r="261" spans="2:14" x14ac:dyDescent="0.25">
      <c r="B261" s="13">
        <v>31.335556195055599</v>
      </c>
      <c r="C261" s="15">
        <v>45.591999999999999</v>
      </c>
      <c r="D261" s="13">
        <v>32.018268335666697</v>
      </c>
      <c r="E261" s="13">
        <v>49.536111111111097</v>
      </c>
      <c r="F261">
        <f t="shared" si="27"/>
        <v>-14.2564438049444</v>
      </c>
      <c r="G261">
        <f t="shared" si="28"/>
        <v>0</v>
      </c>
      <c r="H261">
        <f t="shared" si="29"/>
        <v>0</v>
      </c>
      <c r="I261">
        <f t="shared" si="30"/>
        <v>-13.573731664333302</v>
      </c>
      <c r="J261">
        <f t="shared" si="31"/>
        <v>0</v>
      </c>
      <c r="K261">
        <f t="shared" si="32"/>
        <v>0</v>
      </c>
      <c r="L261">
        <f t="shared" si="33"/>
        <v>-17.5178427754444</v>
      </c>
      <c r="M261">
        <f t="shared" si="34"/>
        <v>0</v>
      </c>
      <c r="N261">
        <f t="shared" si="35"/>
        <v>0</v>
      </c>
    </row>
    <row r="262" spans="2:14" x14ac:dyDescent="0.25">
      <c r="B262" s="13">
        <v>33.256926250500001</v>
      </c>
      <c r="C262">
        <v>45.591999999999999</v>
      </c>
      <c r="D262" s="13">
        <v>33.996182357666697</v>
      </c>
      <c r="E262" s="13">
        <v>49.536111111111097</v>
      </c>
      <c r="F262">
        <f t="shared" si="27"/>
        <v>-12.335073749499998</v>
      </c>
      <c r="G262">
        <f t="shared" si="28"/>
        <v>0</v>
      </c>
      <c r="H262">
        <f t="shared" si="29"/>
        <v>0</v>
      </c>
      <c r="I262">
        <f t="shared" si="30"/>
        <v>-11.595817642333301</v>
      </c>
      <c r="J262">
        <f t="shared" si="31"/>
        <v>0</v>
      </c>
      <c r="K262">
        <f t="shared" si="32"/>
        <v>0</v>
      </c>
      <c r="L262">
        <f t="shared" si="33"/>
        <v>-15.5399287534444</v>
      </c>
      <c r="M262">
        <f t="shared" si="34"/>
        <v>0</v>
      </c>
      <c r="N262">
        <f t="shared" si="35"/>
        <v>0</v>
      </c>
    </row>
    <row r="263" spans="2:14" x14ac:dyDescent="0.25">
      <c r="B263" s="13">
        <v>35.167574725222202</v>
      </c>
      <c r="C263" s="15">
        <v>45.591999999999999</v>
      </c>
      <c r="D263" s="13">
        <v>35.963882568611098</v>
      </c>
      <c r="E263" s="13">
        <v>49.536111111111097</v>
      </c>
      <c r="F263">
        <f t="shared" si="27"/>
        <v>-10.424425274777796</v>
      </c>
      <c r="G263">
        <f t="shared" si="28"/>
        <v>0</v>
      </c>
      <c r="H263">
        <f t="shared" si="29"/>
        <v>0</v>
      </c>
      <c r="I263">
        <f t="shared" si="30"/>
        <v>-9.6281174313889011</v>
      </c>
      <c r="J263">
        <f t="shared" si="31"/>
        <v>0</v>
      </c>
      <c r="K263">
        <f t="shared" si="32"/>
        <v>0</v>
      </c>
      <c r="L263">
        <f t="shared" si="33"/>
        <v>-13.5722285425</v>
      </c>
      <c r="M263">
        <f t="shared" si="34"/>
        <v>0</v>
      </c>
      <c r="N263">
        <f t="shared" si="35"/>
        <v>0</v>
      </c>
    </row>
    <row r="264" spans="2:14" x14ac:dyDescent="0.25">
      <c r="B264" s="13">
        <v>38.2696177025556</v>
      </c>
      <c r="C264">
        <v>45.591999999999999</v>
      </c>
      <c r="D264" s="13">
        <v>39.160188305222199</v>
      </c>
      <c r="E264" s="13">
        <v>49.536111111111097</v>
      </c>
      <c r="F264">
        <f t="shared" si="27"/>
        <v>-7.3223822974443991</v>
      </c>
      <c r="G264">
        <f t="shared" si="28"/>
        <v>0</v>
      </c>
      <c r="H264">
        <f t="shared" si="29"/>
        <v>0</v>
      </c>
      <c r="I264">
        <f t="shared" si="30"/>
        <v>-6.4318116947777995</v>
      </c>
      <c r="J264">
        <f t="shared" si="31"/>
        <v>0</v>
      </c>
      <c r="K264">
        <f t="shared" si="32"/>
        <v>0</v>
      </c>
      <c r="L264">
        <f t="shared" si="33"/>
        <v>-10.375922805888898</v>
      </c>
      <c r="M264">
        <f t="shared" si="34"/>
        <v>0</v>
      </c>
      <c r="N264">
        <f t="shared" si="35"/>
        <v>0</v>
      </c>
    </row>
    <row r="265" spans="2:14" x14ac:dyDescent="0.25">
      <c r="B265" s="13">
        <v>53.889233975888899</v>
      </c>
      <c r="C265" s="15">
        <v>45.591999999999999</v>
      </c>
      <c r="D265" s="13">
        <v>54.960088739611102</v>
      </c>
      <c r="E265" s="13">
        <v>67.117000000000004</v>
      </c>
      <c r="F265">
        <f t="shared" si="27"/>
        <v>8.2972339758889007</v>
      </c>
      <c r="G265">
        <f t="shared" si="28"/>
        <v>8.2972339758889007</v>
      </c>
      <c r="H265">
        <f t="shared" si="29"/>
        <v>829.72339758889007</v>
      </c>
      <c r="I265">
        <f t="shared" si="30"/>
        <v>9.3680887396111032</v>
      </c>
      <c r="J265">
        <f t="shared" si="31"/>
        <v>9.3680887396111032</v>
      </c>
      <c r="K265">
        <f t="shared" si="32"/>
        <v>936.80887396111029</v>
      </c>
      <c r="L265">
        <f t="shared" si="33"/>
        <v>-12.156911260388902</v>
      </c>
      <c r="M265">
        <f t="shared" si="34"/>
        <v>0</v>
      </c>
      <c r="N265">
        <f t="shared" si="35"/>
        <v>0</v>
      </c>
    </row>
    <row r="266" spans="2:14" x14ac:dyDescent="0.25">
      <c r="B266" s="13">
        <v>58.606373626833303</v>
      </c>
      <c r="C266">
        <v>45.591999999999999</v>
      </c>
      <c r="D266" s="13">
        <v>59.807384254111099</v>
      </c>
      <c r="E266" s="13">
        <v>67.117000000000004</v>
      </c>
      <c r="F266">
        <f t="shared" si="27"/>
        <v>13.014373626833304</v>
      </c>
      <c r="G266">
        <f t="shared" si="28"/>
        <v>13.014373626833304</v>
      </c>
      <c r="H266">
        <f t="shared" si="29"/>
        <v>1301.4373626833303</v>
      </c>
      <c r="I266">
        <f t="shared" si="30"/>
        <v>14.2153842541111</v>
      </c>
      <c r="J266">
        <f t="shared" si="31"/>
        <v>14.2153842541111</v>
      </c>
      <c r="K266">
        <f t="shared" si="32"/>
        <v>1421.53842541111</v>
      </c>
      <c r="L266">
        <f t="shared" si="33"/>
        <v>-7.3096157458889053</v>
      </c>
      <c r="M266">
        <f t="shared" si="34"/>
        <v>0</v>
      </c>
      <c r="N266">
        <f t="shared" si="35"/>
        <v>0</v>
      </c>
    </row>
    <row r="267" spans="2:14" x14ac:dyDescent="0.25">
      <c r="B267" s="13">
        <v>60.508447791055602</v>
      </c>
      <c r="C267" s="15">
        <v>45.591999999999999</v>
      </c>
      <c r="D267" s="13">
        <v>61.762755574555598</v>
      </c>
      <c r="E267" s="13">
        <v>67.117000000000004</v>
      </c>
      <c r="F267">
        <f t="shared" si="27"/>
        <v>14.916447791055603</v>
      </c>
      <c r="G267">
        <f t="shared" si="28"/>
        <v>14.916447791055603</v>
      </c>
      <c r="H267">
        <f t="shared" si="29"/>
        <v>1491.6447791055602</v>
      </c>
      <c r="I267">
        <f t="shared" si="30"/>
        <v>16.170755574555599</v>
      </c>
      <c r="J267">
        <f t="shared" si="31"/>
        <v>16.170755574555599</v>
      </c>
      <c r="K267">
        <f t="shared" si="32"/>
        <v>1617.0755574555599</v>
      </c>
      <c r="L267">
        <f t="shared" si="33"/>
        <v>-5.3542444254444064</v>
      </c>
      <c r="M267">
        <f t="shared" si="34"/>
        <v>0</v>
      </c>
      <c r="N267">
        <f t="shared" si="35"/>
        <v>0</v>
      </c>
    </row>
    <row r="268" spans="2:14" x14ac:dyDescent="0.25">
      <c r="B268" s="13">
        <v>59.956785064222203</v>
      </c>
      <c r="C268">
        <v>45.591999999999999</v>
      </c>
      <c r="D268" s="13">
        <v>61.195588385722203</v>
      </c>
      <c r="E268" s="13">
        <v>67.117000000000004</v>
      </c>
      <c r="F268">
        <f t="shared" si="27"/>
        <v>14.364785064222204</v>
      </c>
      <c r="G268">
        <f t="shared" si="28"/>
        <v>14.364785064222204</v>
      </c>
      <c r="H268">
        <f t="shared" si="29"/>
        <v>1436.4785064222203</v>
      </c>
      <c r="I268">
        <f t="shared" si="30"/>
        <v>15.603588385722205</v>
      </c>
      <c r="J268">
        <f t="shared" si="31"/>
        <v>15.603588385722205</v>
      </c>
      <c r="K268">
        <f t="shared" si="32"/>
        <v>1560.3588385722205</v>
      </c>
      <c r="L268">
        <f t="shared" si="33"/>
        <v>-5.921411614277801</v>
      </c>
      <c r="M268">
        <f t="shared" si="34"/>
        <v>0</v>
      </c>
      <c r="N268">
        <f t="shared" si="35"/>
        <v>0</v>
      </c>
    </row>
    <row r="269" spans="2:14" x14ac:dyDescent="0.25">
      <c r="B269" s="13">
        <v>58.213467057499997</v>
      </c>
      <c r="C269" s="15">
        <v>45.591999999999999</v>
      </c>
      <c r="D269" s="13">
        <v>59.403525149722199</v>
      </c>
      <c r="E269" s="13">
        <v>67.117000000000004</v>
      </c>
      <c r="F269">
        <f t="shared" si="27"/>
        <v>12.621467057499999</v>
      </c>
      <c r="G269">
        <f t="shared" si="28"/>
        <v>12.621467057499999</v>
      </c>
      <c r="H269">
        <f t="shared" si="29"/>
        <v>1262.1467057499999</v>
      </c>
      <c r="I269">
        <f t="shared" si="30"/>
        <v>13.8115251497222</v>
      </c>
      <c r="J269">
        <f t="shared" si="31"/>
        <v>13.8115251497222</v>
      </c>
      <c r="K269">
        <f t="shared" si="32"/>
        <v>1381.1525149722202</v>
      </c>
      <c r="L269">
        <f t="shared" si="33"/>
        <v>-7.7134748502778052</v>
      </c>
      <c r="M269">
        <f t="shared" si="34"/>
        <v>0</v>
      </c>
      <c r="N269">
        <f t="shared" si="35"/>
        <v>0</v>
      </c>
    </row>
    <row r="270" spans="2:14" x14ac:dyDescent="0.25">
      <c r="B270" s="13">
        <v>55.096080576777801</v>
      </c>
      <c r="C270">
        <v>45.591999999999999</v>
      </c>
      <c r="D270" s="13">
        <v>56.199951876166701</v>
      </c>
      <c r="E270" s="13">
        <v>67.117000000000004</v>
      </c>
      <c r="F270">
        <f t="shared" si="27"/>
        <v>9.5040805767778025</v>
      </c>
      <c r="G270">
        <f t="shared" si="28"/>
        <v>9.5040805767778025</v>
      </c>
      <c r="H270">
        <f t="shared" si="29"/>
        <v>950.40805767778022</v>
      </c>
      <c r="I270">
        <f t="shared" si="30"/>
        <v>10.607951876166702</v>
      </c>
      <c r="J270">
        <f t="shared" si="31"/>
        <v>10.607951876166702</v>
      </c>
      <c r="K270">
        <f t="shared" si="32"/>
        <v>1060.7951876166701</v>
      </c>
      <c r="L270">
        <f t="shared" si="33"/>
        <v>-10.917048123833304</v>
      </c>
      <c r="M270">
        <f t="shared" si="34"/>
        <v>0</v>
      </c>
      <c r="N270">
        <f t="shared" si="35"/>
        <v>0</v>
      </c>
    </row>
    <row r="271" spans="2:14" x14ac:dyDescent="0.25">
      <c r="B271" s="13">
        <v>52.9412594078889</v>
      </c>
      <c r="C271" s="15">
        <v>45.591999999999999</v>
      </c>
      <c r="D271" s="13">
        <v>53.986320896333297</v>
      </c>
      <c r="E271" s="13">
        <v>67.117000000000004</v>
      </c>
      <c r="F271">
        <f t="shared" si="27"/>
        <v>7.3492594078889013</v>
      </c>
      <c r="G271">
        <f t="shared" si="28"/>
        <v>7.3492594078889013</v>
      </c>
      <c r="H271">
        <f t="shared" si="29"/>
        <v>734.9259407888901</v>
      </c>
      <c r="I271">
        <f t="shared" si="30"/>
        <v>8.3943208963332978</v>
      </c>
      <c r="J271">
        <f t="shared" si="31"/>
        <v>8.3943208963332978</v>
      </c>
      <c r="K271">
        <f t="shared" si="32"/>
        <v>839.43208963332972</v>
      </c>
      <c r="L271">
        <f t="shared" si="33"/>
        <v>-13.130679103666708</v>
      </c>
      <c r="M271">
        <f t="shared" si="34"/>
        <v>0</v>
      </c>
      <c r="N271">
        <f t="shared" si="35"/>
        <v>0</v>
      </c>
    </row>
    <row r="272" spans="2:14" x14ac:dyDescent="0.25">
      <c r="B272" s="13">
        <v>52.498779462999998</v>
      </c>
      <c r="C272">
        <v>45.591999999999999</v>
      </c>
      <c r="D272" s="13">
        <v>53.531844781777799</v>
      </c>
      <c r="E272" s="13">
        <v>67.117000000000004</v>
      </c>
      <c r="F272">
        <f t="shared" si="27"/>
        <v>6.9067794629999995</v>
      </c>
      <c r="G272">
        <f t="shared" si="28"/>
        <v>6.9067794629999995</v>
      </c>
      <c r="H272">
        <f t="shared" si="29"/>
        <v>690.67794629999992</v>
      </c>
      <c r="I272">
        <f t="shared" si="30"/>
        <v>7.9398447817778006</v>
      </c>
      <c r="J272">
        <f t="shared" si="31"/>
        <v>7.9398447817778006</v>
      </c>
      <c r="K272">
        <f t="shared" si="32"/>
        <v>793.98447817778003</v>
      </c>
      <c r="L272">
        <f t="shared" si="33"/>
        <v>-13.585155218222205</v>
      </c>
      <c r="M272">
        <f t="shared" si="34"/>
        <v>0</v>
      </c>
      <c r="N272">
        <f t="shared" si="35"/>
        <v>0</v>
      </c>
    </row>
    <row r="273" spans="2:14" x14ac:dyDescent="0.25">
      <c r="B273" s="13">
        <v>53.250444189666702</v>
      </c>
      <c r="C273" s="15">
        <v>45.591999999999999</v>
      </c>
      <c r="D273" s="13">
        <v>54.303904433222201</v>
      </c>
      <c r="E273" s="13">
        <v>67.117000000000004</v>
      </c>
      <c r="F273">
        <f t="shared" ref="F273:F336" si="36">B273-C273</f>
        <v>7.658444189666703</v>
      </c>
      <c r="G273">
        <f t="shared" si="28"/>
        <v>7.658444189666703</v>
      </c>
      <c r="H273">
        <f t="shared" si="29"/>
        <v>765.84441896667033</v>
      </c>
      <c r="I273">
        <f t="shared" si="30"/>
        <v>8.7119044332222018</v>
      </c>
      <c r="J273">
        <f t="shared" si="31"/>
        <v>8.7119044332222018</v>
      </c>
      <c r="K273">
        <f t="shared" si="32"/>
        <v>871.19044332222018</v>
      </c>
      <c r="L273">
        <f t="shared" si="33"/>
        <v>-12.813095566777804</v>
      </c>
      <c r="M273">
        <f t="shared" si="34"/>
        <v>0</v>
      </c>
      <c r="N273">
        <f t="shared" si="35"/>
        <v>0</v>
      </c>
    </row>
    <row r="274" spans="2:14" x14ac:dyDescent="0.25">
      <c r="B274" s="13">
        <v>55.791589715222202</v>
      </c>
      <c r="C274">
        <v>45.591999999999999</v>
      </c>
      <c r="D274" s="13">
        <v>56.914578372888897</v>
      </c>
      <c r="E274" s="13">
        <v>67.117000000000004</v>
      </c>
      <c r="F274">
        <f t="shared" si="36"/>
        <v>10.199589715222203</v>
      </c>
      <c r="G274">
        <f t="shared" ref="G274:G337" si="37">MAX(F274,0)</f>
        <v>10.199589715222203</v>
      </c>
      <c r="H274">
        <f t="shared" ref="H274:H337" si="38">$B$7*G274</f>
        <v>1019.9589715222203</v>
      </c>
      <c r="I274">
        <f t="shared" ref="I274:I337" si="39">D274-C274</f>
        <v>11.322578372888898</v>
      </c>
      <c r="J274">
        <f t="shared" ref="J274:J337" si="40">MAX(I274,0)</f>
        <v>11.322578372888898</v>
      </c>
      <c r="K274">
        <f t="shared" ref="K274:K337" si="41">$B$7*J274</f>
        <v>1132.2578372888897</v>
      </c>
      <c r="L274">
        <f t="shared" ref="L274:L337" si="42">D274-E274</f>
        <v>-10.202421627111107</v>
      </c>
      <c r="M274">
        <f t="shared" ref="M274:M337" si="43">MAX(L274,0)</f>
        <v>0</v>
      </c>
      <c r="N274">
        <f t="shared" ref="N274:N337" si="44">$B$7*M274</f>
        <v>0</v>
      </c>
    </row>
    <row r="275" spans="2:14" x14ac:dyDescent="0.25">
      <c r="B275" s="13">
        <v>58.441333012444403</v>
      </c>
      <c r="C275" s="15">
        <v>45.591999999999999</v>
      </c>
      <c r="D275" s="13">
        <v>59.637740619888902</v>
      </c>
      <c r="E275" s="13">
        <v>67.117000000000004</v>
      </c>
      <c r="F275">
        <f t="shared" si="36"/>
        <v>12.849333012444404</v>
      </c>
      <c r="G275">
        <f t="shared" si="37"/>
        <v>12.849333012444404</v>
      </c>
      <c r="H275">
        <f t="shared" si="38"/>
        <v>1284.9333012444404</v>
      </c>
      <c r="I275">
        <f t="shared" si="39"/>
        <v>14.045740619888903</v>
      </c>
      <c r="J275">
        <f t="shared" si="40"/>
        <v>14.045740619888903</v>
      </c>
      <c r="K275">
        <f t="shared" si="41"/>
        <v>1404.5740619888902</v>
      </c>
      <c r="L275">
        <f t="shared" si="42"/>
        <v>-7.4792593801111025</v>
      </c>
      <c r="M275">
        <f t="shared" si="43"/>
        <v>0</v>
      </c>
      <c r="N275">
        <f t="shared" si="44"/>
        <v>0</v>
      </c>
    </row>
    <row r="276" spans="2:14" x14ac:dyDescent="0.25">
      <c r="B276" s="13">
        <v>60.737652581500001</v>
      </c>
      <c r="C276">
        <v>45.591999999999999</v>
      </c>
      <c r="D276" s="13">
        <v>61.998413215388901</v>
      </c>
      <c r="E276" s="13">
        <v>67.117000000000004</v>
      </c>
      <c r="F276">
        <f t="shared" si="36"/>
        <v>15.145652581500002</v>
      </c>
      <c r="G276">
        <f t="shared" si="37"/>
        <v>15.145652581500002</v>
      </c>
      <c r="H276">
        <f t="shared" si="38"/>
        <v>1514.5652581500003</v>
      </c>
      <c r="I276">
        <f t="shared" si="39"/>
        <v>16.406413215388902</v>
      </c>
      <c r="J276">
        <f t="shared" si="40"/>
        <v>16.406413215388902</v>
      </c>
      <c r="K276">
        <f t="shared" si="41"/>
        <v>1640.6413215388902</v>
      </c>
      <c r="L276">
        <f t="shared" si="42"/>
        <v>-5.1185867846111037</v>
      </c>
      <c r="M276">
        <f t="shared" si="43"/>
        <v>0</v>
      </c>
      <c r="N276">
        <f t="shared" si="44"/>
        <v>0</v>
      </c>
    </row>
    <row r="277" spans="2:14" x14ac:dyDescent="0.25">
      <c r="B277" s="13">
        <v>50.085093344611103</v>
      </c>
      <c r="C277" s="15">
        <v>45.591999999999999</v>
      </c>
      <c r="D277" s="13">
        <v>51.350821792222199</v>
      </c>
      <c r="E277" s="13">
        <v>49.536111111111097</v>
      </c>
      <c r="F277">
        <f t="shared" si="36"/>
        <v>4.4930933446111041</v>
      </c>
      <c r="G277">
        <f t="shared" si="37"/>
        <v>4.4930933446111041</v>
      </c>
      <c r="H277">
        <f t="shared" si="38"/>
        <v>449.30933446111044</v>
      </c>
      <c r="I277">
        <f t="shared" si="39"/>
        <v>5.7588217922222</v>
      </c>
      <c r="J277">
        <f t="shared" si="40"/>
        <v>5.7588217922222</v>
      </c>
      <c r="K277">
        <f t="shared" si="41"/>
        <v>575.88217922221997</v>
      </c>
      <c r="L277">
        <f t="shared" si="42"/>
        <v>1.8147106811111016</v>
      </c>
      <c r="M277">
        <f t="shared" si="43"/>
        <v>1.8147106811111016</v>
      </c>
      <c r="N277">
        <f t="shared" si="44"/>
        <v>181.47106811111016</v>
      </c>
    </row>
    <row r="278" spans="2:14" x14ac:dyDescent="0.25">
      <c r="B278" s="13">
        <v>47.438284073166699</v>
      </c>
      <c r="C278">
        <v>45.591999999999999</v>
      </c>
      <c r="D278" s="13">
        <v>48.617958094499997</v>
      </c>
      <c r="E278" s="13">
        <v>49.536111111111097</v>
      </c>
      <c r="F278">
        <f t="shared" si="36"/>
        <v>1.8462840731667001</v>
      </c>
      <c r="G278">
        <f t="shared" si="37"/>
        <v>1.8462840731667001</v>
      </c>
      <c r="H278">
        <f t="shared" si="38"/>
        <v>184.62840731667001</v>
      </c>
      <c r="I278">
        <f t="shared" si="39"/>
        <v>3.0259580944999982</v>
      </c>
      <c r="J278">
        <f t="shared" si="40"/>
        <v>3.0259580944999982</v>
      </c>
      <c r="K278">
        <f t="shared" si="41"/>
        <v>302.59580944999982</v>
      </c>
      <c r="L278">
        <f t="shared" si="42"/>
        <v>-0.91815301661110027</v>
      </c>
      <c r="M278">
        <f t="shared" si="43"/>
        <v>0</v>
      </c>
      <c r="N278">
        <f t="shared" si="44"/>
        <v>0</v>
      </c>
    </row>
    <row r="279" spans="2:14" x14ac:dyDescent="0.25">
      <c r="B279" s="13">
        <v>45.023817028055603</v>
      </c>
      <c r="C279" s="15">
        <v>45.591999999999999</v>
      </c>
      <c r="D279" s="13">
        <v>46.125954741666703</v>
      </c>
      <c r="E279" s="13">
        <v>49.536111111111097</v>
      </c>
      <c r="F279">
        <f t="shared" si="36"/>
        <v>-0.56818297194439538</v>
      </c>
      <c r="G279">
        <f t="shared" si="37"/>
        <v>0</v>
      </c>
      <c r="H279">
        <f t="shared" si="38"/>
        <v>0</v>
      </c>
      <c r="I279">
        <f t="shared" si="39"/>
        <v>0.53395474166670454</v>
      </c>
      <c r="J279">
        <f t="shared" si="40"/>
        <v>0.53395474166670454</v>
      </c>
      <c r="K279">
        <f t="shared" si="41"/>
        <v>53.395474166670454</v>
      </c>
      <c r="L279">
        <f t="shared" si="42"/>
        <v>-3.4101563694443939</v>
      </c>
      <c r="M279">
        <f t="shared" si="43"/>
        <v>0</v>
      </c>
      <c r="N279">
        <f t="shared" si="44"/>
        <v>0</v>
      </c>
    </row>
    <row r="280" spans="2:14" x14ac:dyDescent="0.25">
      <c r="B280" s="13">
        <v>39.398855116611102</v>
      </c>
      <c r="C280">
        <v>45.591999999999999</v>
      </c>
      <c r="D280" s="13">
        <v>40.324215667444399</v>
      </c>
      <c r="E280" s="13">
        <v>49.536111111111097</v>
      </c>
      <c r="F280">
        <f t="shared" si="36"/>
        <v>-6.1931448833888965</v>
      </c>
      <c r="G280">
        <f t="shared" si="37"/>
        <v>0</v>
      </c>
      <c r="H280">
        <f t="shared" si="38"/>
        <v>0</v>
      </c>
      <c r="I280">
        <f t="shared" si="39"/>
        <v>-5.2677843325555997</v>
      </c>
      <c r="J280">
        <f t="shared" si="40"/>
        <v>0</v>
      </c>
      <c r="K280">
        <f t="shared" si="41"/>
        <v>0</v>
      </c>
      <c r="L280">
        <f t="shared" si="42"/>
        <v>-9.2118954436666982</v>
      </c>
      <c r="M280">
        <f t="shared" si="43"/>
        <v>0</v>
      </c>
      <c r="N280">
        <f t="shared" si="44"/>
        <v>0</v>
      </c>
    </row>
    <row r="281" spans="2:14" x14ac:dyDescent="0.25">
      <c r="B281" s="13">
        <v>37.031017904777798</v>
      </c>
      <c r="C281" s="15">
        <v>45.591999999999999</v>
      </c>
      <c r="D281" s="13">
        <v>37.8837162932778</v>
      </c>
      <c r="E281" s="13">
        <v>49.536111111111097</v>
      </c>
      <c r="F281">
        <f t="shared" si="36"/>
        <v>-8.5609820952222009</v>
      </c>
      <c r="G281">
        <f t="shared" si="37"/>
        <v>0</v>
      </c>
      <c r="H281">
        <f t="shared" si="38"/>
        <v>0</v>
      </c>
      <c r="I281">
        <f t="shared" si="39"/>
        <v>-7.7082837067221988</v>
      </c>
      <c r="J281">
        <f t="shared" si="40"/>
        <v>0</v>
      </c>
      <c r="K281">
        <f t="shared" si="41"/>
        <v>0</v>
      </c>
      <c r="L281">
        <f t="shared" si="42"/>
        <v>-11.652394817833297</v>
      </c>
      <c r="M281">
        <f t="shared" si="43"/>
        <v>0</v>
      </c>
      <c r="N281">
        <f t="shared" si="44"/>
        <v>0</v>
      </c>
    </row>
    <row r="282" spans="2:14" x14ac:dyDescent="0.25">
      <c r="B282" s="13">
        <v>33.145659326722203</v>
      </c>
      <c r="C282">
        <v>45.591999999999999</v>
      </c>
      <c r="D282" s="13">
        <v>33.881617857555597</v>
      </c>
      <c r="E282" s="13">
        <v>49.536111111111097</v>
      </c>
      <c r="F282">
        <f t="shared" si="36"/>
        <v>-12.446340673277795</v>
      </c>
      <c r="G282">
        <f t="shared" si="37"/>
        <v>0</v>
      </c>
      <c r="H282">
        <f t="shared" si="38"/>
        <v>0</v>
      </c>
      <c r="I282">
        <f t="shared" si="39"/>
        <v>-11.710382142444402</v>
      </c>
      <c r="J282">
        <f t="shared" si="40"/>
        <v>0</v>
      </c>
      <c r="K282">
        <f t="shared" si="41"/>
        <v>0</v>
      </c>
      <c r="L282">
        <f t="shared" si="42"/>
        <v>-15.654493253555501</v>
      </c>
      <c r="M282">
        <f t="shared" si="43"/>
        <v>0</v>
      </c>
      <c r="N282">
        <f t="shared" si="44"/>
        <v>0</v>
      </c>
    </row>
    <row r="283" spans="2:14" x14ac:dyDescent="0.25">
      <c r="B283" s="13">
        <v>29.9106183335</v>
      </c>
      <c r="C283" s="15">
        <v>45.591999999999999</v>
      </c>
      <c r="D283" s="13">
        <v>30.5519617382778</v>
      </c>
      <c r="E283" s="13">
        <v>49.536111111111097</v>
      </c>
      <c r="F283">
        <f t="shared" si="36"/>
        <v>-15.681381666499998</v>
      </c>
      <c r="G283">
        <f t="shared" si="37"/>
        <v>0</v>
      </c>
      <c r="H283">
        <f t="shared" si="38"/>
        <v>0</v>
      </c>
      <c r="I283">
        <f t="shared" si="39"/>
        <v>-15.040038261722199</v>
      </c>
      <c r="J283">
        <f t="shared" si="40"/>
        <v>0</v>
      </c>
      <c r="K283">
        <f t="shared" si="41"/>
        <v>0</v>
      </c>
      <c r="L283">
        <f t="shared" si="42"/>
        <v>-18.984149372833297</v>
      </c>
      <c r="M283">
        <f t="shared" si="43"/>
        <v>0</v>
      </c>
      <c r="N283">
        <f t="shared" si="44"/>
        <v>0</v>
      </c>
    </row>
    <row r="284" spans="2:14" x14ac:dyDescent="0.25">
      <c r="B284" s="13">
        <v>27.9634248171111</v>
      </c>
      <c r="C284">
        <v>45.591999999999999</v>
      </c>
      <c r="D284" s="13">
        <v>28.5490623715</v>
      </c>
      <c r="E284" s="13">
        <v>49.536111111111097</v>
      </c>
      <c r="F284">
        <f t="shared" si="36"/>
        <v>-17.628575182888898</v>
      </c>
      <c r="G284">
        <f t="shared" si="37"/>
        <v>0</v>
      </c>
      <c r="H284">
        <f t="shared" si="38"/>
        <v>0</v>
      </c>
      <c r="I284">
        <f t="shared" si="39"/>
        <v>-17.042937628499999</v>
      </c>
      <c r="J284">
        <f t="shared" si="40"/>
        <v>0</v>
      </c>
      <c r="K284">
        <f t="shared" si="41"/>
        <v>0</v>
      </c>
      <c r="L284">
        <f t="shared" si="42"/>
        <v>-20.987048739611097</v>
      </c>
      <c r="M284">
        <f t="shared" si="43"/>
        <v>0</v>
      </c>
      <c r="N284">
        <f t="shared" si="44"/>
        <v>0</v>
      </c>
    </row>
    <row r="285" spans="2:14" x14ac:dyDescent="0.25">
      <c r="B285" s="13">
        <v>27.436067155277801</v>
      </c>
      <c r="C285" s="15">
        <v>45.591999999999999</v>
      </c>
      <c r="D285" s="13">
        <v>28.0067892811667</v>
      </c>
      <c r="E285" s="13">
        <v>49.536111111111097</v>
      </c>
      <c r="F285">
        <f t="shared" si="36"/>
        <v>-18.155932844722198</v>
      </c>
      <c r="G285">
        <f t="shared" si="37"/>
        <v>0</v>
      </c>
      <c r="H285">
        <f t="shared" si="38"/>
        <v>0</v>
      </c>
      <c r="I285">
        <f t="shared" si="39"/>
        <v>-17.585210718833299</v>
      </c>
      <c r="J285">
        <f t="shared" si="40"/>
        <v>0</v>
      </c>
      <c r="K285">
        <f t="shared" si="41"/>
        <v>0</v>
      </c>
      <c r="L285">
        <f t="shared" si="42"/>
        <v>-21.529321829944397</v>
      </c>
      <c r="M285">
        <f t="shared" si="43"/>
        <v>0</v>
      </c>
      <c r="N285">
        <f t="shared" si="44"/>
        <v>0</v>
      </c>
    </row>
    <row r="286" spans="2:14" x14ac:dyDescent="0.25">
      <c r="B286" s="13">
        <v>27.766457032999998</v>
      </c>
      <c r="C286">
        <v>45.591999999999999</v>
      </c>
      <c r="D286" s="13">
        <v>28.346514921944401</v>
      </c>
      <c r="E286" s="13">
        <v>49.536111111111097</v>
      </c>
      <c r="F286">
        <f t="shared" si="36"/>
        <v>-17.825542967000001</v>
      </c>
      <c r="G286">
        <f t="shared" si="37"/>
        <v>0</v>
      </c>
      <c r="H286">
        <f t="shared" si="38"/>
        <v>0</v>
      </c>
      <c r="I286">
        <f t="shared" si="39"/>
        <v>-17.245485078055598</v>
      </c>
      <c r="J286">
        <f t="shared" si="40"/>
        <v>0</v>
      </c>
      <c r="K286">
        <f t="shared" si="41"/>
        <v>0</v>
      </c>
      <c r="L286">
        <f t="shared" si="42"/>
        <v>-21.189596189166696</v>
      </c>
      <c r="M286">
        <f t="shared" si="43"/>
        <v>0</v>
      </c>
      <c r="N286">
        <f t="shared" si="44"/>
        <v>0</v>
      </c>
    </row>
    <row r="287" spans="2:14" x14ac:dyDescent="0.25">
      <c r="B287" s="13">
        <v>26.154398839444401</v>
      </c>
      <c r="C287" s="15">
        <v>45.591999999999999</v>
      </c>
      <c r="D287" s="13">
        <v>26.6891894626111</v>
      </c>
      <c r="E287" s="13">
        <v>49.536111111111097</v>
      </c>
      <c r="F287">
        <f t="shared" si="36"/>
        <v>-19.437601160555598</v>
      </c>
      <c r="G287">
        <f t="shared" si="37"/>
        <v>0</v>
      </c>
      <c r="H287">
        <f t="shared" si="38"/>
        <v>0</v>
      </c>
      <c r="I287">
        <f t="shared" si="39"/>
        <v>-18.902810537388898</v>
      </c>
      <c r="J287">
        <f t="shared" si="40"/>
        <v>0</v>
      </c>
      <c r="K287">
        <f t="shared" si="41"/>
        <v>0</v>
      </c>
      <c r="L287">
        <f t="shared" si="42"/>
        <v>-22.846921648499997</v>
      </c>
      <c r="M287">
        <f t="shared" si="43"/>
        <v>0</v>
      </c>
      <c r="N287">
        <f t="shared" si="44"/>
        <v>0</v>
      </c>
    </row>
    <row r="288" spans="2:14" x14ac:dyDescent="0.25">
      <c r="B288" s="13">
        <v>28.449620672999998</v>
      </c>
      <c r="C288">
        <v>45.591999999999999</v>
      </c>
      <c r="D288" s="13">
        <v>29.049075274500002</v>
      </c>
      <c r="E288" s="13">
        <v>49.536111111111097</v>
      </c>
      <c r="F288">
        <f t="shared" si="36"/>
        <v>-17.142379327</v>
      </c>
      <c r="G288">
        <f t="shared" si="37"/>
        <v>0</v>
      </c>
      <c r="H288">
        <f t="shared" si="38"/>
        <v>0</v>
      </c>
      <c r="I288">
        <f t="shared" si="39"/>
        <v>-16.542924725499997</v>
      </c>
      <c r="J288">
        <f t="shared" si="40"/>
        <v>0</v>
      </c>
      <c r="K288">
        <f t="shared" si="41"/>
        <v>0</v>
      </c>
      <c r="L288">
        <f t="shared" si="42"/>
        <v>-20.487035836611096</v>
      </c>
      <c r="M288">
        <f t="shared" si="43"/>
        <v>0</v>
      </c>
      <c r="N288">
        <f t="shared" si="44"/>
        <v>0</v>
      </c>
    </row>
    <row r="289" spans="2:14" x14ac:dyDescent="0.25">
      <c r="B289" s="13">
        <v>42.094947042722197</v>
      </c>
      <c r="C289" s="15">
        <v>45.591999999999999</v>
      </c>
      <c r="D289" s="13">
        <v>42.854524331277801</v>
      </c>
      <c r="E289" s="13">
        <v>67.117000000000004</v>
      </c>
      <c r="F289">
        <f t="shared" si="36"/>
        <v>-3.497052957277802</v>
      </c>
      <c r="G289">
        <f t="shared" si="37"/>
        <v>0</v>
      </c>
      <c r="H289">
        <f t="shared" si="38"/>
        <v>0</v>
      </c>
      <c r="I289">
        <f t="shared" si="39"/>
        <v>-2.7374756687221975</v>
      </c>
      <c r="J289">
        <f t="shared" si="40"/>
        <v>0</v>
      </c>
      <c r="K289">
        <f t="shared" si="41"/>
        <v>0</v>
      </c>
      <c r="L289">
        <f t="shared" si="42"/>
        <v>-24.262475668722203</v>
      </c>
      <c r="M289">
        <f t="shared" si="43"/>
        <v>0</v>
      </c>
      <c r="N289">
        <f t="shared" si="44"/>
        <v>0</v>
      </c>
    </row>
    <row r="290" spans="2:14" x14ac:dyDescent="0.25">
      <c r="B290" s="13">
        <v>48.284810206833299</v>
      </c>
      <c r="C290">
        <v>45.591999999999999</v>
      </c>
      <c r="D290" s="13">
        <v>49.205057562944397</v>
      </c>
      <c r="E290" s="13">
        <v>67.117000000000004</v>
      </c>
      <c r="F290">
        <f t="shared" si="36"/>
        <v>2.6928102068333004</v>
      </c>
      <c r="G290">
        <f t="shared" si="37"/>
        <v>2.6928102068333004</v>
      </c>
      <c r="H290">
        <f t="shared" si="38"/>
        <v>269.28102068333004</v>
      </c>
      <c r="I290">
        <f t="shared" si="39"/>
        <v>3.6130575629443982</v>
      </c>
      <c r="J290">
        <f t="shared" si="40"/>
        <v>3.6130575629443982</v>
      </c>
      <c r="K290">
        <f t="shared" si="41"/>
        <v>361.30575629443979</v>
      </c>
      <c r="L290">
        <f t="shared" si="42"/>
        <v>-17.911942437055608</v>
      </c>
      <c r="M290">
        <f t="shared" si="43"/>
        <v>0</v>
      </c>
      <c r="N290">
        <f t="shared" si="44"/>
        <v>0</v>
      </c>
    </row>
    <row r="291" spans="2:14" x14ac:dyDescent="0.25">
      <c r="B291" s="13">
        <v>53.052691927333299</v>
      </c>
      <c r="C291" s="15">
        <v>45.591999999999999</v>
      </c>
      <c r="D291" s="13">
        <v>54.100778842555599</v>
      </c>
      <c r="E291" s="13">
        <v>67.117000000000004</v>
      </c>
      <c r="F291">
        <f t="shared" si="36"/>
        <v>7.4606919273333006</v>
      </c>
      <c r="G291">
        <f t="shared" si="37"/>
        <v>7.4606919273333006</v>
      </c>
      <c r="H291">
        <f t="shared" si="38"/>
        <v>746.06919273333006</v>
      </c>
      <c r="I291">
        <f t="shared" si="39"/>
        <v>8.5087788425555999</v>
      </c>
      <c r="J291">
        <f t="shared" si="40"/>
        <v>8.5087788425555999</v>
      </c>
      <c r="K291">
        <f t="shared" si="41"/>
        <v>850.87788425556005</v>
      </c>
      <c r="L291">
        <f t="shared" si="42"/>
        <v>-13.016221157444406</v>
      </c>
      <c r="M291">
        <f t="shared" si="43"/>
        <v>0</v>
      </c>
      <c r="N291">
        <f t="shared" si="44"/>
        <v>0</v>
      </c>
    </row>
    <row r="292" spans="2:14" x14ac:dyDescent="0.25">
      <c r="B292" s="13">
        <v>55.740857061277801</v>
      </c>
      <c r="C292">
        <v>45.591999999999999</v>
      </c>
      <c r="D292" s="13">
        <v>56.8624490415</v>
      </c>
      <c r="E292" s="13">
        <v>67.117000000000004</v>
      </c>
      <c r="F292">
        <f t="shared" si="36"/>
        <v>10.148857061277802</v>
      </c>
      <c r="G292">
        <f t="shared" si="37"/>
        <v>10.148857061277802</v>
      </c>
      <c r="H292">
        <f t="shared" si="38"/>
        <v>1014.8857061277802</v>
      </c>
      <c r="I292">
        <f t="shared" si="39"/>
        <v>11.270449041500001</v>
      </c>
      <c r="J292">
        <f t="shared" si="40"/>
        <v>11.270449041500001</v>
      </c>
      <c r="K292">
        <f t="shared" si="41"/>
        <v>1127.0449041500001</v>
      </c>
      <c r="L292">
        <f t="shared" si="42"/>
        <v>-10.254550958500005</v>
      </c>
      <c r="M292">
        <f t="shared" si="43"/>
        <v>0</v>
      </c>
      <c r="N292">
        <f t="shared" si="44"/>
        <v>0</v>
      </c>
    </row>
    <row r="293" spans="2:14" x14ac:dyDescent="0.25">
      <c r="B293" s="13">
        <v>54.095328085055598</v>
      </c>
      <c r="C293" s="15">
        <v>45.591999999999999</v>
      </c>
      <c r="D293" s="13">
        <v>55.171806959722197</v>
      </c>
      <c r="E293" s="13">
        <v>67.117000000000004</v>
      </c>
      <c r="F293">
        <f t="shared" si="36"/>
        <v>8.5033280850555997</v>
      </c>
      <c r="G293">
        <f t="shared" si="37"/>
        <v>8.5033280850555997</v>
      </c>
      <c r="H293">
        <f t="shared" si="38"/>
        <v>850.33280850556002</v>
      </c>
      <c r="I293">
        <f t="shared" si="39"/>
        <v>9.5798069597221982</v>
      </c>
      <c r="J293">
        <f t="shared" si="40"/>
        <v>9.5798069597221982</v>
      </c>
      <c r="K293">
        <f t="shared" si="41"/>
        <v>957.98069597221979</v>
      </c>
      <c r="L293">
        <f t="shared" si="42"/>
        <v>-11.945193040277807</v>
      </c>
      <c r="M293">
        <f t="shared" si="43"/>
        <v>0</v>
      </c>
      <c r="N293">
        <f t="shared" si="44"/>
        <v>0</v>
      </c>
    </row>
    <row r="294" spans="2:14" x14ac:dyDescent="0.25">
      <c r="B294" s="13">
        <v>50.890401635666699</v>
      </c>
      <c r="C294">
        <v>45.591999999999999</v>
      </c>
      <c r="D294" s="13">
        <v>51.880097850833302</v>
      </c>
      <c r="E294" s="13">
        <v>67.117000000000004</v>
      </c>
      <c r="F294">
        <f t="shared" si="36"/>
        <v>5.2984016356666999</v>
      </c>
      <c r="G294">
        <f t="shared" si="37"/>
        <v>5.2984016356666999</v>
      </c>
      <c r="H294">
        <f t="shared" si="38"/>
        <v>529.84016356666996</v>
      </c>
      <c r="I294">
        <f t="shared" si="39"/>
        <v>6.288097850833303</v>
      </c>
      <c r="J294">
        <f t="shared" si="40"/>
        <v>6.288097850833303</v>
      </c>
      <c r="K294">
        <f t="shared" si="41"/>
        <v>628.80978508333033</v>
      </c>
      <c r="L294">
        <f t="shared" si="42"/>
        <v>-15.236902149166703</v>
      </c>
      <c r="M294">
        <f t="shared" si="43"/>
        <v>0</v>
      </c>
      <c r="N294">
        <f t="shared" si="44"/>
        <v>0</v>
      </c>
    </row>
    <row r="295" spans="2:14" x14ac:dyDescent="0.25">
      <c r="B295" s="13">
        <v>48.259459862277801</v>
      </c>
      <c r="C295" s="15">
        <v>45.591999999999999</v>
      </c>
      <c r="D295" s="13">
        <v>49.179036593388901</v>
      </c>
      <c r="E295" s="13">
        <v>67.117000000000004</v>
      </c>
      <c r="F295">
        <f t="shared" si="36"/>
        <v>2.6674598622778021</v>
      </c>
      <c r="G295">
        <f t="shared" si="37"/>
        <v>2.6674598622778021</v>
      </c>
      <c r="H295">
        <f t="shared" si="38"/>
        <v>266.74598622778024</v>
      </c>
      <c r="I295">
        <f t="shared" si="39"/>
        <v>3.5870365933889019</v>
      </c>
      <c r="J295">
        <f t="shared" si="40"/>
        <v>3.5870365933889019</v>
      </c>
      <c r="K295">
        <f t="shared" si="41"/>
        <v>358.70365933889019</v>
      </c>
      <c r="L295">
        <f t="shared" si="42"/>
        <v>-17.937963406611104</v>
      </c>
      <c r="M295">
        <f t="shared" si="43"/>
        <v>0</v>
      </c>
      <c r="N295">
        <f t="shared" si="44"/>
        <v>0</v>
      </c>
    </row>
    <row r="296" spans="2:14" x14ac:dyDescent="0.25">
      <c r="B296" s="13">
        <v>46.955410047722197</v>
      </c>
      <c r="C296">
        <v>45.591999999999999</v>
      </c>
      <c r="D296" s="13">
        <v>47.840624108222201</v>
      </c>
      <c r="E296" s="13">
        <v>67.117000000000004</v>
      </c>
      <c r="F296">
        <f t="shared" si="36"/>
        <v>1.3634100477221978</v>
      </c>
      <c r="G296">
        <f t="shared" si="37"/>
        <v>1.3634100477221978</v>
      </c>
      <c r="H296">
        <f t="shared" si="38"/>
        <v>136.34100477221978</v>
      </c>
      <c r="I296">
        <f t="shared" si="39"/>
        <v>2.2486241082222023</v>
      </c>
      <c r="J296">
        <f t="shared" si="40"/>
        <v>2.2486241082222023</v>
      </c>
      <c r="K296">
        <f t="shared" si="41"/>
        <v>224.86241082222023</v>
      </c>
      <c r="L296">
        <f t="shared" si="42"/>
        <v>-19.276375891777803</v>
      </c>
      <c r="M296">
        <f t="shared" si="43"/>
        <v>0</v>
      </c>
      <c r="N296">
        <f t="shared" si="44"/>
        <v>0</v>
      </c>
    </row>
    <row r="297" spans="2:14" x14ac:dyDescent="0.25">
      <c r="B297" s="13">
        <v>47.727114961833301</v>
      </c>
      <c r="C297" s="15">
        <v>45.591999999999999</v>
      </c>
      <c r="D297" s="13">
        <v>48.632631893888899</v>
      </c>
      <c r="E297" s="13">
        <v>67.117000000000004</v>
      </c>
      <c r="F297">
        <f t="shared" si="36"/>
        <v>2.1351149618333025</v>
      </c>
      <c r="G297">
        <f t="shared" si="37"/>
        <v>2.1351149618333025</v>
      </c>
      <c r="H297">
        <f t="shared" si="38"/>
        <v>213.51149618333025</v>
      </c>
      <c r="I297">
        <f t="shared" si="39"/>
        <v>3.0406318938889001</v>
      </c>
      <c r="J297">
        <f t="shared" si="40"/>
        <v>3.0406318938889001</v>
      </c>
      <c r="K297">
        <f t="shared" si="41"/>
        <v>304.06318938889001</v>
      </c>
      <c r="L297">
        <f t="shared" si="42"/>
        <v>-18.484368106111106</v>
      </c>
      <c r="M297">
        <f t="shared" si="43"/>
        <v>0</v>
      </c>
      <c r="N297">
        <f t="shared" si="44"/>
        <v>0</v>
      </c>
    </row>
    <row r="298" spans="2:14" x14ac:dyDescent="0.25">
      <c r="B298" s="13">
        <v>51.525705518999999</v>
      </c>
      <c r="C298">
        <v>45.591999999999999</v>
      </c>
      <c r="D298" s="13">
        <v>52.532487760333296</v>
      </c>
      <c r="E298" s="13">
        <v>67.117000000000004</v>
      </c>
      <c r="F298">
        <f t="shared" si="36"/>
        <v>5.9337055190000001</v>
      </c>
      <c r="G298">
        <f t="shared" si="37"/>
        <v>5.9337055190000001</v>
      </c>
      <c r="H298">
        <f t="shared" si="38"/>
        <v>593.37055190000001</v>
      </c>
      <c r="I298">
        <f t="shared" si="39"/>
        <v>6.9404877603332977</v>
      </c>
      <c r="J298">
        <f t="shared" si="40"/>
        <v>6.9404877603332977</v>
      </c>
      <c r="K298">
        <f t="shared" si="41"/>
        <v>694.04877603332977</v>
      </c>
      <c r="L298">
        <f t="shared" si="42"/>
        <v>-14.584512239666708</v>
      </c>
      <c r="M298">
        <f t="shared" si="43"/>
        <v>0</v>
      </c>
      <c r="N298">
        <f t="shared" si="44"/>
        <v>0</v>
      </c>
    </row>
    <row r="299" spans="2:14" x14ac:dyDescent="0.25">
      <c r="B299" s="13">
        <v>56.092503687277798</v>
      </c>
      <c r="C299" s="15">
        <v>45.591999999999999</v>
      </c>
      <c r="D299" s="13">
        <v>57.223783614055598</v>
      </c>
      <c r="E299" s="13">
        <v>67.117000000000004</v>
      </c>
      <c r="F299">
        <f t="shared" si="36"/>
        <v>10.500503687277799</v>
      </c>
      <c r="G299">
        <f t="shared" si="37"/>
        <v>10.500503687277799</v>
      </c>
      <c r="H299">
        <f t="shared" si="38"/>
        <v>1050.0503687277799</v>
      </c>
      <c r="I299">
        <f t="shared" si="39"/>
        <v>11.6317836140556</v>
      </c>
      <c r="J299">
        <f t="shared" si="40"/>
        <v>11.6317836140556</v>
      </c>
      <c r="K299">
        <f t="shared" si="41"/>
        <v>1163.1783614055601</v>
      </c>
      <c r="L299">
        <f t="shared" si="42"/>
        <v>-9.893216385944406</v>
      </c>
      <c r="M299">
        <f t="shared" si="43"/>
        <v>0</v>
      </c>
      <c r="N299">
        <f t="shared" si="44"/>
        <v>0</v>
      </c>
    </row>
    <row r="300" spans="2:14" x14ac:dyDescent="0.25">
      <c r="B300" s="13">
        <v>62.708958472500001</v>
      </c>
      <c r="C300">
        <v>45.591999999999999</v>
      </c>
      <c r="D300" s="13">
        <v>64.025481729999996</v>
      </c>
      <c r="E300" s="13">
        <v>67.117000000000004</v>
      </c>
      <c r="F300">
        <f t="shared" si="36"/>
        <v>17.116958472500002</v>
      </c>
      <c r="G300">
        <f t="shared" si="37"/>
        <v>17.116958472500002</v>
      </c>
      <c r="H300">
        <f t="shared" si="38"/>
        <v>1711.6958472500003</v>
      </c>
      <c r="I300">
        <f t="shared" si="39"/>
        <v>18.433481729999997</v>
      </c>
      <c r="J300">
        <f t="shared" si="40"/>
        <v>18.433481729999997</v>
      </c>
      <c r="K300">
        <f t="shared" si="41"/>
        <v>1843.3481729999996</v>
      </c>
      <c r="L300">
        <f t="shared" si="42"/>
        <v>-3.0915182700000088</v>
      </c>
      <c r="M300">
        <f t="shared" si="43"/>
        <v>0</v>
      </c>
      <c r="N300">
        <f t="shared" si="44"/>
        <v>0</v>
      </c>
    </row>
    <row r="301" spans="2:14" x14ac:dyDescent="0.25">
      <c r="B301" s="13">
        <v>53.338222366666699</v>
      </c>
      <c r="C301" s="15">
        <v>45.591999999999999</v>
      </c>
      <c r="D301" s="13">
        <v>54.711149705166697</v>
      </c>
      <c r="E301" s="13">
        <v>49.536111111111097</v>
      </c>
      <c r="F301">
        <f t="shared" si="36"/>
        <v>7.7462223666667001</v>
      </c>
      <c r="G301">
        <f t="shared" si="37"/>
        <v>7.7462223666667001</v>
      </c>
      <c r="H301">
        <f t="shared" si="38"/>
        <v>774.62223666667001</v>
      </c>
      <c r="I301">
        <f t="shared" si="39"/>
        <v>9.1191497051666985</v>
      </c>
      <c r="J301">
        <f t="shared" si="40"/>
        <v>9.1191497051666985</v>
      </c>
      <c r="K301">
        <f t="shared" si="41"/>
        <v>911.91497051666988</v>
      </c>
      <c r="L301">
        <f t="shared" si="42"/>
        <v>5.1750385940556001</v>
      </c>
      <c r="M301">
        <f t="shared" si="43"/>
        <v>5.1750385940556001</v>
      </c>
      <c r="N301">
        <f t="shared" si="44"/>
        <v>517.50385940555998</v>
      </c>
    </row>
    <row r="302" spans="2:14" x14ac:dyDescent="0.25">
      <c r="B302" s="13">
        <v>50.012453154888902</v>
      </c>
      <c r="C302">
        <v>45.591999999999999</v>
      </c>
      <c r="D302" s="13">
        <v>51.275805634944398</v>
      </c>
      <c r="E302" s="13">
        <v>49.536111111111097</v>
      </c>
      <c r="F302">
        <f t="shared" si="36"/>
        <v>4.4204531548889037</v>
      </c>
      <c r="G302">
        <f t="shared" si="37"/>
        <v>4.4204531548889037</v>
      </c>
      <c r="H302">
        <f t="shared" si="38"/>
        <v>442.04531548889037</v>
      </c>
      <c r="I302">
        <f t="shared" si="39"/>
        <v>5.6838056349443988</v>
      </c>
      <c r="J302">
        <f t="shared" si="40"/>
        <v>5.6838056349443988</v>
      </c>
      <c r="K302">
        <f t="shared" si="41"/>
        <v>568.38056349443991</v>
      </c>
      <c r="L302">
        <f t="shared" si="42"/>
        <v>1.7396945238333004</v>
      </c>
      <c r="M302">
        <f t="shared" si="43"/>
        <v>1.7396945238333004</v>
      </c>
      <c r="N302">
        <f t="shared" si="44"/>
        <v>173.96945238333004</v>
      </c>
    </row>
    <row r="303" spans="2:14" x14ac:dyDescent="0.25">
      <c r="B303" s="13">
        <v>45.343743799611097</v>
      </c>
      <c r="C303" s="15">
        <v>45.591999999999999</v>
      </c>
      <c r="D303" s="13">
        <v>46.456100738499998</v>
      </c>
      <c r="E303" s="13">
        <v>49.536111111111097</v>
      </c>
      <c r="F303">
        <f t="shared" si="36"/>
        <v>-0.2482562003889015</v>
      </c>
      <c r="G303">
        <f t="shared" si="37"/>
        <v>0</v>
      </c>
      <c r="H303">
        <f t="shared" si="38"/>
        <v>0</v>
      </c>
      <c r="I303">
        <f t="shared" si="39"/>
        <v>0.86410073849999947</v>
      </c>
      <c r="J303">
        <f t="shared" si="40"/>
        <v>0.86410073849999947</v>
      </c>
      <c r="K303">
        <f t="shared" si="41"/>
        <v>86.410073849999947</v>
      </c>
      <c r="L303">
        <f t="shared" si="42"/>
        <v>-3.080010372611099</v>
      </c>
      <c r="M303">
        <f t="shared" si="43"/>
        <v>0</v>
      </c>
      <c r="N303">
        <f t="shared" si="44"/>
        <v>0</v>
      </c>
    </row>
    <row r="304" spans="2:14" x14ac:dyDescent="0.25">
      <c r="B304" s="13">
        <v>38.576040616888903</v>
      </c>
      <c r="C304">
        <v>45.591999999999999</v>
      </c>
      <c r="D304" s="13">
        <v>39.476027260499997</v>
      </c>
      <c r="E304" s="13">
        <v>49.536111111111097</v>
      </c>
      <c r="F304">
        <f t="shared" si="36"/>
        <v>-7.0159593831110953</v>
      </c>
      <c r="G304">
        <f t="shared" si="37"/>
        <v>0</v>
      </c>
      <c r="H304">
        <f t="shared" si="38"/>
        <v>0</v>
      </c>
      <c r="I304">
        <f t="shared" si="39"/>
        <v>-6.1159727395000019</v>
      </c>
      <c r="J304">
        <f t="shared" si="40"/>
        <v>0</v>
      </c>
      <c r="K304">
        <f t="shared" si="41"/>
        <v>0</v>
      </c>
      <c r="L304">
        <f t="shared" si="42"/>
        <v>-10.0600838506111</v>
      </c>
      <c r="M304">
        <f t="shared" si="43"/>
        <v>0</v>
      </c>
      <c r="N304">
        <f t="shared" si="44"/>
        <v>0</v>
      </c>
    </row>
    <row r="305" spans="2:14" x14ac:dyDescent="0.25">
      <c r="B305" s="13">
        <v>36.298081001</v>
      </c>
      <c r="C305" s="15">
        <v>45.591999999999999</v>
      </c>
      <c r="D305" s="13">
        <v>37.252444377499998</v>
      </c>
      <c r="E305" s="13">
        <v>49.536111111111097</v>
      </c>
      <c r="F305">
        <f t="shared" si="36"/>
        <v>-9.2939189989999988</v>
      </c>
      <c r="G305">
        <f t="shared" si="37"/>
        <v>0</v>
      </c>
      <c r="H305">
        <f t="shared" si="38"/>
        <v>0</v>
      </c>
      <c r="I305">
        <f t="shared" si="39"/>
        <v>-8.3395556225000007</v>
      </c>
      <c r="J305">
        <f t="shared" si="40"/>
        <v>0</v>
      </c>
      <c r="K305">
        <f t="shared" si="41"/>
        <v>0</v>
      </c>
      <c r="L305">
        <f t="shared" si="42"/>
        <v>-12.283666733611099</v>
      </c>
      <c r="M305">
        <f t="shared" si="43"/>
        <v>0</v>
      </c>
      <c r="N305">
        <f t="shared" si="44"/>
        <v>0</v>
      </c>
    </row>
    <row r="306" spans="2:14" x14ac:dyDescent="0.25">
      <c r="B306" s="13">
        <v>32.366176425666701</v>
      </c>
      <c r="C306">
        <v>45.591999999999999</v>
      </c>
      <c r="D306" s="13">
        <v>33.222866095722203</v>
      </c>
      <c r="E306" s="13">
        <v>49.536111111111097</v>
      </c>
      <c r="F306">
        <f t="shared" si="36"/>
        <v>-13.225823574333297</v>
      </c>
      <c r="G306">
        <f t="shared" si="37"/>
        <v>0</v>
      </c>
      <c r="H306">
        <f t="shared" si="38"/>
        <v>0</v>
      </c>
      <c r="I306">
        <f t="shared" si="39"/>
        <v>-12.369133904277795</v>
      </c>
      <c r="J306">
        <f t="shared" si="40"/>
        <v>0</v>
      </c>
      <c r="K306">
        <f t="shared" si="41"/>
        <v>0</v>
      </c>
      <c r="L306">
        <f t="shared" si="42"/>
        <v>-16.313245015388894</v>
      </c>
      <c r="M306">
        <f t="shared" si="43"/>
        <v>0</v>
      </c>
      <c r="N306">
        <f t="shared" si="44"/>
        <v>0</v>
      </c>
    </row>
    <row r="307" spans="2:14" x14ac:dyDescent="0.25">
      <c r="B307" s="13">
        <v>30.200813439944401</v>
      </c>
      <c r="C307" s="15">
        <v>45.591999999999999</v>
      </c>
      <c r="D307" s="13">
        <v>31.003404635777802</v>
      </c>
      <c r="E307" s="13">
        <v>49.536111111111097</v>
      </c>
      <c r="F307">
        <f t="shared" si="36"/>
        <v>-15.391186560055598</v>
      </c>
      <c r="G307">
        <f t="shared" si="37"/>
        <v>0</v>
      </c>
      <c r="H307">
        <f t="shared" si="38"/>
        <v>0</v>
      </c>
      <c r="I307">
        <f t="shared" si="39"/>
        <v>-14.588595364222197</v>
      </c>
      <c r="J307">
        <f t="shared" si="40"/>
        <v>0</v>
      </c>
      <c r="K307">
        <f t="shared" si="41"/>
        <v>0</v>
      </c>
      <c r="L307">
        <f t="shared" si="42"/>
        <v>-18.532706475333296</v>
      </c>
      <c r="M307">
        <f t="shared" si="43"/>
        <v>0</v>
      </c>
      <c r="N307">
        <f t="shared" si="44"/>
        <v>0</v>
      </c>
    </row>
    <row r="308" spans="2:14" x14ac:dyDescent="0.25">
      <c r="B308" s="13">
        <v>29.503613377166701</v>
      </c>
      <c r="C308">
        <v>45.591999999999999</v>
      </c>
      <c r="D308" s="13">
        <v>30.288736088499999</v>
      </c>
      <c r="E308" s="13">
        <v>49.536111111111097</v>
      </c>
      <c r="F308">
        <f t="shared" si="36"/>
        <v>-16.088386622833298</v>
      </c>
      <c r="G308">
        <f t="shared" si="37"/>
        <v>0</v>
      </c>
      <c r="H308">
        <f t="shared" si="38"/>
        <v>0</v>
      </c>
      <c r="I308">
        <f t="shared" si="39"/>
        <v>-15.3032639115</v>
      </c>
      <c r="J308">
        <f t="shared" si="40"/>
        <v>0</v>
      </c>
      <c r="K308">
        <f t="shared" si="41"/>
        <v>0</v>
      </c>
      <c r="L308">
        <f t="shared" si="42"/>
        <v>-19.247375022611099</v>
      </c>
      <c r="M308">
        <f t="shared" si="43"/>
        <v>0</v>
      </c>
      <c r="N308">
        <f t="shared" si="44"/>
        <v>0</v>
      </c>
    </row>
    <row r="309" spans="2:14" x14ac:dyDescent="0.25">
      <c r="B309" s="13">
        <v>33.560061366444401</v>
      </c>
      <c r="C309" s="15">
        <v>45.591999999999999</v>
      </c>
      <c r="D309" s="13">
        <v>34.446482398666703</v>
      </c>
      <c r="E309" s="13">
        <v>49.536111111111097</v>
      </c>
      <c r="F309">
        <f t="shared" si="36"/>
        <v>-12.031938633555598</v>
      </c>
      <c r="G309">
        <f t="shared" si="37"/>
        <v>0</v>
      </c>
      <c r="H309">
        <f t="shared" si="38"/>
        <v>0</v>
      </c>
      <c r="I309">
        <f t="shared" si="39"/>
        <v>-11.145517601333296</v>
      </c>
      <c r="J309">
        <f t="shared" si="40"/>
        <v>0</v>
      </c>
      <c r="K309">
        <f t="shared" si="41"/>
        <v>0</v>
      </c>
      <c r="L309">
        <f t="shared" si="42"/>
        <v>-15.089628712444394</v>
      </c>
      <c r="M309">
        <f t="shared" si="43"/>
        <v>0</v>
      </c>
      <c r="N309">
        <f t="shared" si="44"/>
        <v>0</v>
      </c>
    </row>
    <row r="310" spans="2:14" x14ac:dyDescent="0.25">
      <c r="B310" s="13">
        <v>42.282917246222198</v>
      </c>
      <c r="C310">
        <v>45.591999999999999</v>
      </c>
      <c r="D310" s="13">
        <v>43.384716390222202</v>
      </c>
      <c r="E310" s="13">
        <v>49.536111111111097</v>
      </c>
      <c r="F310">
        <f t="shared" si="36"/>
        <v>-3.3090827537778011</v>
      </c>
      <c r="G310">
        <f t="shared" si="37"/>
        <v>0</v>
      </c>
      <c r="H310">
        <f t="shared" si="38"/>
        <v>0</v>
      </c>
      <c r="I310">
        <f t="shared" si="39"/>
        <v>-2.2072836097777966</v>
      </c>
      <c r="J310">
        <f t="shared" si="40"/>
        <v>0</v>
      </c>
      <c r="K310">
        <f t="shared" si="41"/>
        <v>0</v>
      </c>
      <c r="L310">
        <f t="shared" si="42"/>
        <v>-6.1513947208888951</v>
      </c>
      <c r="M310">
        <f t="shared" si="43"/>
        <v>0</v>
      </c>
      <c r="N310">
        <f t="shared" si="44"/>
        <v>0</v>
      </c>
    </row>
    <row r="311" spans="2:14" x14ac:dyDescent="0.25">
      <c r="B311" s="13">
        <v>52.497670428500001</v>
      </c>
      <c r="C311" s="15">
        <v>45.591999999999999</v>
      </c>
      <c r="D311" s="13">
        <v>53.848185833388897</v>
      </c>
      <c r="E311" s="13">
        <v>49.536111111111097</v>
      </c>
      <c r="F311">
        <f t="shared" si="36"/>
        <v>6.9056704285000023</v>
      </c>
      <c r="G311">
        <f t="shared" si="37"/>
        <v>6.9056704285000023</v>
      </c>
      <c r="H311">
        <f t="shared" si="38"/>
        <v>690.56704285000023</v>
      </c>
      <c r="I311">
        <f t="shared" si="39"/>
        <v>8.2561858333888978</v>
      </c>
      <c r="J311">
        <f t="shared" si="40"/>
        <v>8.2561858333888978</v>
      </c>
      <c r="K311">
        <f t="shared" si="41"/>
        <v>825.61858333888972</v>
      </c>
      <c r="L311">
        <f t="shared" si="42"/>
        <v>4.3120747222777993</v>
      </c>
      <c r="M311">
        <f t="shared" si="43"/>
        <v>4.3120747222777993</v>
      </c>
      <c r="N311">
        <f t="shared" si="44"/>
        <v>431.20747222777993</v>
      </c>
    </row>
    <row r="312" spans="2:14" x14ac:dyDescent="0.25">
      <c r="B312" s="13">
        <v>63.084994564777801</v>
      </c>
      <c r="C312">
        <v>45.591999999999999</v>
      </c>
      <c r="D312" s="13">
        <v>64.690065979111097</v>
      </c>
      <c r="E312" s="13">
        <v>49.536111111111097</v>
      </c>
      <c r="F312">
        <f t="shared" si="36"/>
        <v>17.492994564777803</v>
      </c>
      <c r="G312">
        <f t="shared" si="37"/>
        <v>17.492994564777803</v>
      </c>
      <c r="H312">
        <f t="shared" si="38"/>
        <v>1749.2994564777803</v>
      </c>
      <c r="I312">
        <f t="shared" si="39"/>
        <v>19.098065979111098</v>
      </c>
      <c r="J312">
        <f t="shared" si="40"/>
        <v>19.098065979111098</v>
      </c>
      <c r="K312">
        <f t="shared" si="41"/>
        <v>1909.8065979111097</v>
      </c>
      <c r="L312">
        <f t="shared" si="42"/>
        <v>15.153954868</v>
      </c>
      <c r="M312">
        <f t="shared" si="43"/>
        <v>15.153954868</v>
      </c>
      <c r="N312">
        <f t="shared" si="44"/>
        <v>1515.3954868000001</v>
      </c>
    </row>
    <row r="313" spans="2:14" x14ac:dyDescent="0.25">
      <c r="B313" s="13">
        <v>70.472402746611095</v>
      </c>
      <c r="C313" s="15">
        <v>45.591999999999999</v>
      </c>
      <c r="D313" s="13">
        <v>72.253445092555594</v>
      </c>
      <c r="E313" s="13">
        <v>49.536111111111097</v>
      </c>
      <c r="F313">
        <f t="shared" si="36"/>
        <v>24.880402746611097</v>
      </c>
      <c r="G313">
        <f t="shared" si="37"/>
        <v>24.880402746611097</v>
      </c>
      <c r="H313">
        <f t="shared" si="38"/>
        <v>2488.0402746611098</v>
      </c>
      <c r="I313">
        <f t="shared" si="39"/>
        <v>26.661445092555596</v>
      </c>
      <c r="J313">
        <f t="shared" si="40"/>
        <v>26.661445092555596</v>
      </c>
      <c r="K313">
        <f t="shared" si="41"/>
        <v>2666.1445092555596</v>
      </c>
      <c r="L313">
        <f t="shared" si="42"/>
        <v>22.717333981444497</v>
      </c>
      <c r="M313">
        <f t="shared" si="43"/>
        <v>22.717333981444497</v>
      </c>
      <c r="N313">
        <f t="shared" si="44"/>
        <v>2271.7333981444499</v>
      </c>
    </row>
    <row r="314" spans="2:14" x14ac:dyDescent="0.25">
      <c r="B314" s="13">
        <v>69.193148675722199</v>
      </c>
      <c r="C314">
        <v>45.591999999999999</v>
      </c>
      <c r="D314" s="13">
        <v>70.943807403722204</v>
      </c>
      <c r="E314" s="13">
        <v>49.536111111111097</v>
      </c>
      <c r="F314">
        <f t="shared" si="36"/>
        <v>23.6011486757222</v>
      </c>
      <c r="G314">
        <f t="shared" si="37"/>
        <v>23.6011486757222</v>
      </c>
      <c r="H314">
        <f t="shared" si="38"/>
        <v>2360.1148675722202</v>
      </c>
      <c r="I314">
        <f t="shared" si="39"/>
        <v>25.351807403722205</v>
      </c>
      <c r="J314">
        <f t="shared" si="40"/>
        <v>25.351807403722205</v>
      </c>
      <c r="K314">
        <f t="shared" si="41"/>
        <v>2535.1807403722205</v>
      </c>
      <c r="L314">
        <f t="shared" si="42"/>
        <v>21.407696292611107</v>
      </c>
      <c r="M314">
        <f t="shared" si="43"/>
        <v>21.407696292611107</v>
      </c>
      <c r="N314">
        <f t="shared" si="44"/>
        <v>2140.7696292611108</v>
      </c>
    </row>
    <row r="315" spans="2:14" x14ac:dyDescent="0.25">
      <c r="B315" s="13">
        <v>69.358241184944404</v>
      </c>
      <c r="C315" s="15">
        <v>45.591999999999999</v>
      </c>
      <c r="D315" s="13">
        <v>71.112823056555598</v>
      </c>
      <c r="E315" s="13">
        <v>49.536111111111097</v>
      </c>
      <c r="F315">
        <f t="shared" si="36"/>
        <v>23.766241184944406</v>
      </c>
      <c r="G315">
        <f t="shared" si="37"/>
        <v>23.766241184944406</v>
      </c>
      <c r="H315">
        <f t="shared" si="38"/>
        <v>2376.6241184944406</v>
      </c>
      <c r="I315">
        <f t="shared" si="39"/>
        <v>25.520823056555599</v>
      </c>
      <c r="J315">
        <f t="shared" si="40"/>
        <v>25.520823056555599</v>
      </c>
      <c r="K315">
        <f t="shared" si="41"/>
        <v>2552.08230565556</v>
      </c>
      <c r="L315">
        <f t="shared" si="42"/>
        <v>21.576711945444501</v>
      </c>
      <c r="M315">
        <f t="shared" si="43"/>
        <v>21.576711945444501</v>
      </c>
      <c r="N315">
        <f t="shared" si="44"/>
        <v>2157.6711945444499</v>
      </c>
    </row>
    <row r="316" spans="2:14" x14ac:dyDescent="0.25">
      <c r="B316" s="13">
        <v>69.099336149166703</v>
      </c>
      <c r="C316">
        <v>45.591999999999999</v>
      </c>
      <c r="D316" s="13">
        <v>70.847765312500002</v>
      </c>
      <c r="E316" s="13">
        <v>49.536111111111097</v>
      </c>
      <c r="F316">
        <f t="shared" si="36"/>
        <v>23.507336149166704</v>
      </c>
      <c r="G316">
        <f t="shared" si="37"/>
        <v>23.507336149166704</v>
      </c>
      <c r="H316">
        <f t="shared" si="38"/>
        <v>2350.7336149166704</v>
      </c>
      <c r="I316">
        <f t="shared" si="39"/>
        <v>25.255765312500003</v>
      </c>
      <c r="J316">
        <f t="shared" si="40"/>
        <v>25.255765312500003</v>
      </c>
      <c r="K316">
        <f t="shared" si="41"/>
        <v>2525.5765312500002</v>
      </c>
      <c r="L316">
        <f t="shared" si="42"/>
        <v>21.311654201388905</v>
      </c>
      <c r="M316">
        <f t="shared" si="43"/>
        <v>21.311654201388905</v>
      </c>
      <c r="N316">
        <f t="shared" si="44"/>
        <v>2131.1654201388906</v>
      </c>
    </row>
    <row r="317" spans="2:14" x14ac:dyDescent="0.25">
      <c r="B317" s="13">
        <v>64.821835999944398</v>
      </c>
      <c r="C317" s="15">
        <v>45.591999999999999</v>
      </c>
      <c r="D317" s="13">
        <v>66.468393528833303</v>
      </c>
      <c r="E317" s="13">
        <v>49.536111111111097</v>
      </c>
      <c r="F317">
        <f t="shared" si="36"/>
        <v>19.229835999944399</v>
      </c>
      <c r="G317">
        <f t="shared" si="37"/>
        <v>19.229835999944399</v>
      </c>
      <c r="H317">
        <f t="shared" si="38"/>
        <v>1922.9835999944398</v>
      </c>
      <c r="I317">
        <f t="shared" si="39"/>
        <v>20.876393528833304</v>
      </c>
      <c r="J317">
        <f t="shared" si="40"/>
        <v>20.876393528833304</v>
      </c>
      <c r="K317">
        <f t="shared" si="41"/>
        <v>2087.6393528833305</v>
      </c>
      <c r="L317">
        <f t="shared" si="42"/>
        <v>16.932282417722206</v>
      </c>
      <c r="M317">
        <f t="shared" si="43"/>
        <v>16.932282417722206</v>
      </c>
      <c r="N317">
        <f t="shared" si="44"/>
        <v>1693.2282417722206</v>
      </c>
    </row>
    <row r="318" spans="2:14" x14ac:dyDescent="0.25">
      <c r="B318" s="13">
        <v>62.785446383944397</v>
      </c>
      <c r="C318">
        <v>45.591999999999999</v>
      </c>
      <c r="D318" s="13">
        <v>64.383355444222204</v>
      </c>
      <c r="E318" s="13">
        <v>49.536111111111097</v>
      </c>
      <c r="F318">
        <f t="shared" si="36"/>
        <v>17.193446383944398</v>
      </c>
      <c r="G318">
        <f t="shared" si="37"/>
        <v>17.193446383944398</v>
      </c>
      <c r="H318">
        <f t="shared" si="38"/>
        <v>1719.3446383944397</v>
      </c>
      <c r="I318">
        <f t="shared" si="39"/>
        <v>18.791355444222205</v>
      </c>
      <c r="J318">
        <f t="shared" si="40"/>
        <v>18.791355444222205</v>
      </c>
      <c r="K318">
        <f t="shared" si="41"/>
        <v>1879.1355444222204</v>
      </c>
      <c r="L318">
        <f t="shared" si="42"/>
        <v>14.847244333111107</v>
      </c>
      <c r="M318">
        <f t="shared" si="43"/>
        <v>14.847244333111107</v>
      </c>
      <c r="N318">
        <f t="shared" si="44"/>
        <v>1484.7244333111107</v>
      </c>
    </row>
    <row r="319" spans="2:14" x14ac:dyDescent="0.25">
      <c r="B319" s="13">
        <v>61.250744937277801</v>
      </c>
      <c r="C319" s="15">
        <v>45.591999999999999</v>
      </c>
      <c r="D319" s="13">
        <v>62.811923867555599</v>
      </c>
      <c r="E319" s="13">
        <v>49.536111111111097</v>
      </c>
      <c r="F319">
        <f t="shared" si="36"/>
        <v>15.658744937277802</v>
      </c>
      <c r="G319">
        <f t="shared" si="37"/>
        <v>15.658744937277802</v>
      </c>
      <c r="H319">
        <f t="shared" si="38"/>
        <v>1565.8744937277802</v>
      </c>
      <c r="I319">
        <f t="shared" si="39"/>
        <v>17.2199238675556</v>
      </c>
      <c r="J319">
        <f t="shared" si="40"/>
        <v>17.2199238675556</v>
      </c>
      <c r="K319">
        <f t="shared" si="41"/>
        <v>1721.9923867555601</v>
      </c>
      <c r="L319">
        <f t="shared" si="42"/>
        <v>13.275812756444502</v>
      </c>
      <c r="M319">
        <f t="shared" si="43"/>
        <v>13.275812756444502</v>
      </c>
      <c r="N319">
        <f t="shared" si="44"/>
        <v>1327.5812756444502</v>
      </c>
    </row>
    <row r="320" spans="2:14" x14ac:dyDescent="0.25">
      <c r="B320" s="13">
        <v>59.2707371766111</v>
      </c>
      <c r="C320">
        <v>45.591999999999999</v>
      </c>
      <c r="D320" s="13">
        <v>60.784441063555597</v>
      </c>
      <c r="E320" s="13">
        <v>49.536111111111097</v>
      </c>
      <c r="F320">
        <f t="shared" si="36"/>
        <v>13.678737176611101</v>
      </c>
      <c r="G320">
        <f t="shared" si="37"/>
        <v>13.678737176611101</v>
      </c>
      <c r="H320">
        <f t="shared" si="38"/>
        <v>1367.87371766111</v>
      </c>
      <c r="I320">
        <f t="shared" si="39"/>
        <v>15.192441063555599</v>
      </c>
      <c r="J320">
        <f t="shared" si="40"/>
        <v>15.192441063555599</v>
      </c>
      <c r="K320">
        <f t="shared" si="41"/>
        <v>1519.2441063555598</v>
      </c>
      <c r="L320">
        <f t="shared" si="42"/>
        <v>11.2483299524445</v>
      </c>
      <c r="M320">
        <f t="shared" si="43"/>
        <v>11.2483299524445</v>
      </c>
      <c r="N320">
        <f t="shared" si="44"/>
        <v>1124.8329952444501</v>
      </c>
    </row>
    <row r="321" spans="2:14" x14ac:dyDescent="0.25">
      <c r="B321" s="13">
        <v>56.156725686888898</v>
      </c>
      <c r="C321" s="15">
        <v>45.591999999999999</v>
      </c>
      <c r="D321" s="13">
        <v>57.595557640166703</v>
      </c>
      <c r="E321" s="13">
        <v>49.536111111111097</v>
      </c>
      <c r="F321">
        <f t="shared" si="36"/>
        <v>10.564725686888899</v>
      </c>
      <c r="G321">
        <f t="shared" si="37"/>
        <v>10.564725686888899</v>
      </c>
      <c r="H321">
        <f t="shared" si="38"/>
        <v>1056.4725686888899</v>
      </c>
      <c r="I321">
        <f t="shared" si="39"/>
        <v>12.003557640166704</v>
      </c>
      <c r="J321">
        <f t="shared" si="40"/>
        <v>12.003557640166704</v>
      </c>
      <c r="K321">
        <f t="shared" si="41"/>
        <v>1200.3557640166705</v>
      </c>
      <c r="L321">
        <f t="shared" si="42"/>
        <v>8.0594465290556059</v>
      </c>
      <c r="M321">
        <f t="shared" si="43"/>
        <v>8.0594465290556059</v>
      </c>
      <c r="N321">
        <f t="shared" si="44"/>
        <v>805.94465290556059</v>
      </c>
    </row>
    <row r="322" spans="2:14" x14ac:dyDescent="0.25">
      <c r="B322" s="13">
        <v>56.541382893111098</v>
      </c>
      <c r="C322">
        <v>45.591999999999999</v>
      </c>
      <c r="D322" s="13">
        <v>57.989477426444402</v>
      </c>
      <c r="E322" s="13">
        <v>49.536111111111097</v>
      </c>
      <c r="F322">
        <f t="shared" si="36"/>
        <v>10.9493828931111</v>
      </c>
      <c r="G322">
        <f t="shared" si="37"/>
        <v>10.9493828931111</v>
      </c>
      <c r="H322">
        <f t="shared" si="38"/>
        <v>1094.9382893111099</v>
      </c>
      <c r="I322">
        <f t="shared" si="39"/>
        <v>12.397477426444404</v>
      </c>
      <c r="J322">
        <f t="shared" si="40"/>
        <v>12.397477426444404</v>
      </c>
      <c r="K322">
        <f t="shared" si="41"/>
        <v>1239.7477426444405</v>
      </c>
      <c r="L322">
        <f t="shared" si="42"/>
        <v>8.4533663153333052</v>
      </c>
      <c r="M322">
        <f t="shared" si="43"/>
        <v>8.4533663153333052</v>
      </c>
      <c r="N322">
        <f t="shared" si="44"/>
        <v>845.33663153333055</v>
      </c>
    </row>
    <row r="323" spans="2:14" x14ac:dyDescent="0.25">
      <c r="B323" s="13">
        <v>57.472877052500003</v>
      </c>
      <c r="C323" s="15">
        <v>45.591999999999999</v>
      </c>
      <c r="D323" s="13">
        <v>58.943385470166703</v>
      </c>
      <c r="E323" s="13">
        <v>49.536111111111097</v>
      </c>
      <c r="F323">
        <f t="shared" si="36"/>
        <v>11.880877052500004</v>
      </c>
      <c r="G323">
        <f t="shared" si="37"/>
        <v>11.880877052500004</v>
      </c>
      <c r="H323">
        <f t="shared" si="38"/>
        <v>1188.0877052500005</v>
      </c>
      <c r="I323">
        <f t="shared" si="39"/>
        <v>13.351385470166704</v>
      </c>
      <c r="J323">
        <f t="shared" si="40"/>
        <v>13.351385470166704</v>
      </c>
      <c r="K323">
        <f t="shared" si="41"/>
        <v>1335.1385470166704</v>
      </c>
      <c r="L323">
        <f t="shared" si="42"/>
        <v>9.4072743590556058</v>
      </c>
      <c r="M323">
        <f t="shared" si="43"/>
        <v>9.4072743590556058</v>
      </c>
      <c r="N323">
        <f t="shared" si="44"/>
        <v>940.72743590556058</v>
      </c>
    </row>
    <row r="324" spans="2:14" x14ac:dyDescent="0.25">
      <c r="B324" s="13">
        <v>63.2178167917778</v>
      </c>
      <c r="C324">
        <v>45.591999999999999</v>
      </c>
      <c r="D324" s="13">
        <v>64.826063356444493</v>
      </c>
      <c r="E324" s="13">
        <v>49.536111111111097</v>
      </c>
      <c r="F324">
        <f t="shared" si="36"/>
        <v>17.625816791777801</v>
      </c>
      <c r="G324">
        <f t="shared" si="37"/>
        <v>17.625816791777801</v>
      </c>
      <c r="H324">
        <f t="shared" si="38"/>
        <v>1762.5816791777802</v>
      </c>
      <c r="I324">
        <f t="shared" si="39"/>
        <v>19.234063356444494</v>
      </c>
      <c r="J324">
        <f t="shared" si="40"/>
        <v>19.234063356444494</v>
      </c>
      <c r="K324">
        <f t="shared" si="41"/>
        <v>1923.4063356444494</v>
      </c>
      <c r="L324">
        <f t="shared" si="42"/>
        <v>15.289952245333396</v>
      </c>
      <c r="M324">
        <f t="shared" si="43"/>
        <v>15.289952245333396</v>
      </c>
      <c r="N324">
        <f t="shared" si="44"/>
        <v>1528.9952245333395</v>
      </c>
    </row>
    <row r="325" spans="2:14" x14ac:dyDescent="0.25">
      <c r="B325" s="13">
        <v>64.731542599055601</v>
      </c>
      <c r="C325" s="15">
        <v>45.591999999999999</v>
      </c>
      <c r="D325" s="13">
        <v>66.375945159555599</v>
      </c>
      <c r="E325" s="13">
        <v>49.536111111111097</v>
      </c>
      <c r="F325">
        <f t="shared" si="36"/>
        <v>19.139542599055602</v>
      </c>
      <c r="G325">
        <f t="shared" si="37"/>
        <v>19.139542599055602</v>
      </c>
      <c r="H325">
        <f t="shared" si="38"/>
        <v>1913.9542599055603</v>
      </c>
      <c r="I325">
        <f t="shared" si="39"/>
        <v>20.7839451595556</v>
      </c>
      <c r="J325">
        <f t="shared" si="40"/>
        <v>20.7839451595556</v>
      </c>
      <c r="K325">
        <f t="shared" si="41"/>
        <v>2078.3945159555601</v>
      </c>
      <c r="L325">
        <f t="shared" si="42"/>
        <v>16.839834048444501</v>
      </c>
      <c r="M325">
        <f t="shared" si="43"/>
        <v>16.839834048444501</v>
      </c>
      <c r="N325">
        <f t="shared" si="44"/>
        <v>1683.9834048444502</v>
      </c>
    </row>
    <row r="326" spans="2:14" x14ac:dyDescent="0.25">
      <c r="B326" s="13">
        <v>56.8399352588889</v>
      </c>
      <c r="C326">
        <v>45.591999999999999</v>
      </c>
      <c r="D326" s="13">
        <v>58.295216191388903</v>
      </c>
      <c r="E326" s="13">
        <v>49.536111111111097</v>
      </c>
      <c r="F326">
        <f t="shared" si="36"/>
        <v>11.247935258888901</v>
      </c>
      <c r="G326">
        <f t="shared" si="37"/>
        <v>11.247935258888901</v>
      </c>
      <c r="H326">
        <f t="shared" si="38"/>
        <v>1124.7935258888901</v>
      </c>
      <c r="I326">
        <f t="shared" si="39"/>
        <v>12.703216191388904</v>
      </c>
      <c r="J326">
        <f t="shared" si="40"/>
        <v>12.703216191388904</v>
      </c>
      <c r="K326">
        <f t="shared" si="41"/>
        <v>1270.3216191388904</v>
      </c>
      <c r="L326">
        <f t="shared" si="42"/>
        <v>8.7591050802778057</v>
      </c>
      <c r="M326">
        <f t="shared" si="43"/>
        <v>8.7591050802778057</v>
      </c>
      <c r="N326">
        <f t="shared" si="44"/>
        <v>875.91050802778057</v>
      </c>
    </row>
    <row r="327" spans="2:14" x14ac:dyDescent="0.25">
      <c r="B327" s="13">
        <v>50.157569342444397</v>
      </c>
      <c r="C327" s="15">
        <v>45.591999999999999</v>
      </c>
      <c r="D327" s="13">
        <v>51.451399506722197</v>
      </c>
      <c r="E327" s="13">
        <v>49.536111111111097</v>
      </c>
      <c r="F327">
        <f t="shared" si="36"/>
        <v>4.5655693424443982</v>
      </c>
      <c r="G327">
        <f t="shared" si="37"/>
        <v>4.5655693424443982</v>
      </c>
      <c r="H327">
        <f t="shared" si="38"/>
        <v>456.55693424443984</v>
      </c>
      <c r="I327">
        <f t="shared" si="39"/>
        <v>5.8593995067221982</v>
      </c>
      <c r="J327">
        <f t="shared" si="40"/>
        <v>5.8593995067221982</v>
      </c>
      <c r="K327">
        <f t="shared" si="41"/>
        <v>585.93995067221977</v>
      </c>
      <c r="L327">
        <f t="shared" si="42"/>
        <v>1.9152883956110998</v>
      </c>
      <c r="M327">
        <f t="shared" si="43"/>
        <v>1.9152883956110998</v>
      </c>
      <c r="N327">
        <f t="shared" si="44"/>
        <v>191.52883956110998</v>
      </c>
    </row>
    <row r="328" spans="2:14" x14ac:dyDescent="0.25">
      <c r="B328" s="13">
        <v>41.812651319944401</v>
      </c>
      <c r="C328">
        <v>45.591999999999999</v>
      </c>
      <c r="D328" s="13">
        <v>42.9029151659444</v>
      </c>
      <c r="E328" s="13">
        <v>49.536111111111097</v>
      </c>
      <c r="F328">
        <f t="shared" si="36"/>
        <v>-3.7793486800555982</v>
      </c>
      <c r="G328">
        <f t="shared" si="37"/>
        <v>0</v>
      </c>
      <c r="H328">
        <f t="shared" si="38"/>
        <v>0</v>
      </c>
      <c r="I328">
        <f t="shared" si="39"/>
        <v>-2.6890848340555991</v>
      </c>
      <c r="J328">
        <f t="shared" si="40"/>
        <v>0</v>
      </c>
      <c r="K328">
        <f t="shared" si="41"/>
        <v>0</v>
      </c>
      <c r="L328">
        <f t="shared" si="42"/>
        <v>-6.6331959451666975</v>
      </c>
      <c r="M328">
        <f t="shared" si="43"/>
        <v>0</v>
      </c>
      <c r="N328">
        <f t="shared" si="44"/>
        <v>0</v>
      </c>
    </row>
    <row r="329" spans="2:14" x14ac:dyDescent="0.25">
      <c r="B329" s="13">
        <v>39.085571243499999</v>
      </c>
      <c r="C329" s="15">
        <v>45.591999999999999</v>
      </c>
      <c r="D329" s="13">
        <v>40.1087786896667</v>
      </c>
      <c r="E329" s="13">
        <v>49.536111111111097</v>
      </c>
      <c r="F329">
        <f t="shared" si="36"/>
        <v>-6.5064287565000001</v>
      </c>
      <c r="G329">
        <f t="shared" si="37"/>
        <v>0</v>
      </c>
      <c r="H329">
        <f t="shared" si="38"/>
        <v>0</v>
      </c>
      <c r="I329">
        <f t="shared" si="39"/>
        <v>-5.483221310333299</v>
      </c>
      <c r="J329">
        <f t="shared" si="40"/>
        <v>0</v>
      </c>
      <c r="K329">
        <f t="shared" si="41"/>
        <v>0</v>
      </c>
      <c r="L329">
        <f t="shared" si="42"/>
        <v>-9.4273324214443974</v>
      </c>
      <c r="M329">
        <f t="shared" si="43"/>
        <v>0</v>
      </c>
      <c r="N329">
        <f t="shared" si="44"/>
        <v>0</v>
      </c>
    </row>
    <row r="330" spans="2:14" x14ac:dyDescent="0.25">
      <c r="B330" s="13">
        <v>34.426060315777796</v>
      </c>
      <c r="C330">
        <v>45.591999999999999</v>
      </c>
      <c r="D330" s="13">
        <v>35.3340064097778</v>
      </c>
      <c r="E330" s="13">
        <v>49.536111111111097</v>
      </c>
      <c r="F330">
        <f t="shared" si="36"/>
        <v>-11.165939684222202</v>
      </c>
      <c r="G330">
        <f t="shared" si="37"/>
        <v>0</v>
      </c>
      <c r="H330">
        <f t="shared" si="38"/>
        <v>0</v>
      </c>
      <c r="I330">
        <f t="shared" si="39"/>
        <v>-10.257993590222199</v>
      </c>
      <c r="J330">
        <f t="shared" si="40"/>
        <v>0</v>
      </c>
      <c r="K330">
        <f t="shared" si="41"/>
        <v>0</v>
      </c>
      <c r="L330">
        <f t="shared" si="42"/>
        <v>-14.202104701333297</v>
      </c>
      <c r="M330">
        <f t="shared" si="43"/>
        <v>0</v>
      </c>
      <c r="N330">
        <f t="shared" si="44"/>
        <v>0</v>
      </c>
    </row>
    <row r="331" spans="2:14" x14ac:dyDescent="0.25">
      <c r="B331" s="13">
        <v>32.462610284999997</v>
      </c>
      <c r="C331" s="15">
        <v>45.591999999999999</v>
      </c>
      <c r="D331" s="13">
        <v>33.3217039284444</v>
      </c>
      <c r="E331" s="13">
        <v>49.536111111111097</v>
      </c>
      <c r="F331">
        <f t="shared" si="36"/>
        <v>-13.129389715000002</v>
      </c>
      <c r="G331">
        <f t="shared" si="37"/>
        <v>0</v>
      </c>
      <c r="H331">
        <f t="shared" si="38"/>
        <v>0</v>
      </c>
      <c r="I331">
        <f t="shared" si="39"/>
        <v>-12.270296071555599</v>
      </c>
      <c r="J331">
        <f t="shared" si="40"/>
        <v>0</v>
      </c>
      <c r="K331">
        <f t="shared" si="41"/>
        <v>0</v>
      </c>
      <c r="L331">
        <f t="shared" si="42"/>
        <v>-16.214407182666697</v>
      </c>
      <c r="M331">
        <f t="shared" si="43"/>
        <v>0</v>
      </c>
      <c r="N331">
        <f t="shared" si="44"/>
        <v>0</v>
      </c>
    </row>
    <row r="332" spans="2:14" x14ac:dyDescent="0.25">
      <c r="B332" s="13">
        <v>31.9693156278889</v>
      </c>
      <c r="C332">
        <v>45.591999999999999</v>
      </c>
      <c r="D332" s="13">
        <v>32.816107405222198</v>
      </c>
      <c r="E332" s="13">
        <v>49.536111111111097</v>
      </c>
      <c r="F332">
        <f t="shared" si="36"/>
        <v>-13.622684372111099</v>
      </c>
      <c r="G332">
        <f t="shared" si="37"/>
        <v>0</v>
      </c>
      <c r="H332">
        <f t="shared" si="38"/>
        <v>0</v>
      </c>
      <c r="I332">
        <f t="shared" si="39"/>
        <v>-12.775892594777801</v>
      </c>
      <c r="J332">
        <f t="shared" si="40"/>
        <v>0</v>
      </c>
      <c r="K332">
        <f t="shared" si="41"/>
        <v>0</v>
      </c>
      <c r="L332">
        <f t="shared" si="42"/>
        <v>-16.7200037058889</v>
      </c>
      <c r="M332">
        <f t="shared" si="43"/>
        <v>0</v>
      </c>
      <c r="N332">
        <f t="shared" si="44"/>
        <v>0</v>
      </c>
    </row>
    <row r="333" spans="2:14" x14ac:dyDescent="0.25">
      <c r="B333" s="13">
        <v>35.088114607388903</v>
      </c>
      <c r="C333" s="15">
        <v>45.591999999999999</v>
      </c>
      <c r="D333" s="13">
        <v>36.0124939600556</v>
      </c>
      <c r="E333" s="13">
        <v>49.536111111111097</v>
      </c>
      <c r="F333">
        <f t="shared" si="36"/>
        <v>-10.503885392611096</v>
      </c>
      <c r="G333">
        <f t="shared" si="37"/>
        <v>0</v>
      </c>
      <c r="H333">
        <f t="shared" si="38"/>
        <v>0</v>
      </c>
      <c r="I333">
        <f t="shared" si="39"/>
        <v>-9.5795060399443983</v>
      </c>
      <c r="J333">
        <f t="shared" si="40"/>
        <v>0</v>
      </c>
      <c r="K333">
        <f t="shared" si="41"/>
        <v>0</v>
      </c>
      <c r="L333">
        <f t="shared" si="42"/>
        <v>-13.523617151055497</v>
      </c>
      <c r="M333">
        <f t="shared" si="43"/>
        <v>0</v>
      </c>
      <c r="N333">
        <f t="shared" si="44"/>
        <v>0</v>
      </c>
    </row>
    <row r="334" spans="2:14" x14ac:dyDescent="0.25">
      <c r="B334" s="13">
        <v>43.385782787222197</v>
      </c>
      <c r="C334">
        <v>45.591999999999999</v>
      </c>
      <c r="D334" s="13">
        <v>44.514603128166698</v>
      </c>
      <c r="E334" s="13">
        <v>49.536111111111097</v>
      </c>
      <c r="F334">
        <f t="shared" si="36"/>
        <v>-2.2062172127778013</v>
      </c>
      <c r="G334">
        <f t="shared" si="37"/>
        <v>0</v>
      </c>
      <c r="H334">
        <f t="shared" si="38"/>
        <v>0</v>
      </c>
      <c r="I334">
        <f t="shared" si="39"/>
        <v>-1.0773968718333009</v>
      </c>
      <c r="J334">
        <f t="shared" si="40"/>
        <v>0</v>
      </c>
      <c r="K334">
        <f t="shared" si="41"/>
        <v>0</v>
      </c>
      <c r="L334">
        <f t="shared" si="42"/>
        <v>-5.0215079829443994</v>
      </c>
      <c r="M334">
        <f t="shared" si="43"/>
        <v>0</v>
      </c>
      <c r="N334">
        <f t="shared" si="44"/>
        <v>0</v>
      </c>
    </row>
    <row r="335" spans="2:14" x14ac:dyDescent="0.25">
      <c r="B335" s="13">
        <v>53.120867694333299</v>
      </c>
      <c r="C335" s="15">
        <v>45.591999999999999</v>
      </c>
      <c r="D335" s="13">
        <v>54.486451778277797</v>
      </c>
      <c r="E335" s="13">
        <v>49.536111111111097</v>
      </c>
      <c r="F335">
        <f t="shared" si="36"/>
        <v>7.5288676943333002</v>
      </c>
      <c r="G335">
        <f t="shared" si="37"/>
        <v>7.5288676943333002</v>
      </c>
      <c r="H335">
        <f t="shared" si="38"/>
        <v>752.88676943333007</v>
      </c>
      <c r="I335">
        <f t="shared" si="39"/>
        <v>8.8944517782777979</v>
      </c>
      <c r="J335">
        <f t="shared" si="40"/>
        <v>8.8944517782777979</v>
      </c>
      <c r="K335">
        <f t="shared" si="41"/>
        <v>889.44517782777984</v>
      </c>
      <c r="L335">
        <f t="shared" si="42"/>
        <v>4.9503406671666994</v>
      </c>
      <c r="M335">
        <f t="shared" si="43"/>
        <v>4.9503406671666994</v>
      </c>
      <c r="N335">
        <f t="shared" si="44"/>
        <v>495.03406671666994</v>
      </c>
    </row>
    <row r="336" spans="2:14" x14ac:dyDescent="0.25">
      <c r="B336" s="13">
        <v>62.930119848166697</v>
      </c>
      <c r="C336">
        <v>45.591999999999999</v>
      </c>
      <c r="D336" s="13">
        <v>64.5314883998889</v>
      </c>
      <c r="E336" s="13">
        <v>49.536111111111097</v>
      </c>
      <c r="F336">
        <f t="shared" si="36"/>
        <v>17.338119848166698</v>
      </c>
      <c r="G336">
        <f t="shared" si="37"/>
        <v>17.338119848166698</v>
      </c>
      <c r="H336">
        <f t="shared" si="38"/>
        <v>1733.8119848166698</v>
      </c>
      <c r="I336">
        <f t="shared" si="39"/>
        <v>18.939488399888901</v>
      </c>
      <c r="J336">
        <f t="shared" si="40"/>
        <v>18.939488399888901</v>
      </c>
      <c r="K336">
        <f t="shared" si="41"/>
        <v>1893.9488399888901</v>
      </c>
      <c r="L336">
        <f t="shared" si="42"/>
        <v>14.995377288777803</v>
      </c>
      <c r="M336">
        <f t="shared" si="43"/>
        <v>14.995377288777803</v>
      </c>
      <c r="N336">
        <f t="shared" si="44"/>
        <v>1499.5377288777804</v>
      </c>
    </row>
    <row r="337" spans="2:14" x14ac:dyDescent="0.25">
      <c r="B337" s="13">
        <v>67.650954016388894</v>
      </c>
      <c r="C337" s="15">
        <v>45.591999999999999</v>
      </c>
      <c r="D337" s="13">
        <v>69.364935728111107</v>
      </c>
      <c r="E337" s="13">
        <v>49.536111111111097</v>
      </c>
      <c r="F337">
        <f t="shared" ref="F337:F400" si="45">B337-C337</f>
        <v>22.058954016388896</v>
      </c>
      <c r="G337">
        <f t="shared" si="37"/>
        <v>22.058954016388896</v>
      </c>
      <c r="H337">
        <f t="shared" si="38"/>
        <v>2205.8954016388898</v>
      </c>
      <c r="I337">
        <f t="shared" si="39"/>
        <v>23.772935728111108</v>
      </c>
      <c r="J337">
        <f t="shared" si="40"/>
        <v>23.772935728111108</v>
      </c>
      <c r="K337">
        <f t="shared" si="41"/>
        <v>2377.2935728111106</v>
      </c>
      <c r="L337">
        <f t="shared" si="42"/>
        <v>19.828824617000009</v>
      </c>
      <c r="M337">
        <f t="shared" si="43"/>
        <v>19.828824617000009</v>
      </c>
      <c r="N337">
        <f t="shared" si="44"/>
        <v>1982.8824617000009</v>
      </c>
    </row>
    <row r="338" spans="2:14" x14ac:dyDescent="0.25">
      <c r="B338" s="13">
        <v>66.753236467222195</v>
      </c>
      <c r="C338">
        <v>45.591999999999999</v>
      </c>
      <c r="D338" s="13">
        <v>68.445843593666694</v>
      </c>
      <c r="E338" s="13">
        <v>49.536111111111097</v>
      </c>
      <c r="F338">
        <f t="shared" si="45"/>
        <v>21.161236467222196</v>
      </c>
      <c r="G338">
        <f t="shared" ref="G338:G401" si="46">MAX(F338,0)</f>
        <v>21.161236467222196</v>
      </c>
      <c r="H338">
        <f t="shared" ref="H338:H401" si="47">$B$7*G338</f>
        <v>2116.1236467222197</v>
      </c>
      <c r="I338">
        <f t="shared" ref="I338:I401" si="48">D338-C338</f>
        <v>22.853843593666696</v>
      </c>
      <c r="J338">
        <f t="shared" ref="J338:J401" si="49">MAX(I338,0)</f>
        <v>22.853843593666696</v>
      </c>
      <c r="K338">
        <f t="shared" ref="K338:K401" si="50">$B$7*J338</f>
        <v>2285.3843593666697</v>
      </c>
      <c r="L338">
        <f t="shared" ref="L338:L401" si="51">D338-E338</f>
        <v>18.909732482555597</v>
      </c>
      <c r="M338">
        <f t="shared" ref="M338:M401" si="52">MAX(L338,0)</f>
        <v>18.909732482555597</v>
      </c>
      <c r="N338">
        <f t="shared" ref="N338:N401" si="53">$B$7*M338</f>
        <v>1890.9732482555596</v>
      </c>
    </row>
    <row r="339" spans="2:14" x14ac:dyDescent="0.25">
      <c r="B339" s="13">
        <v>67.233730680555595</v>
      </c>
      <c r="C339" s="15">
        <v>45.591999999999999</v>
      </c>
      <c r="D339" s="13">
        <v>68.937780624222199</v>
      </c>
      <c r="E339" s="13">
        <v>49.536111111111097</v>
      </c>
      <c r="F339">
        <f t="shared" si="45"/>
        <v>21.641730680555597</v>
      </c>
      <c r="G339">
        <f t="shared" si="46"/>
        <v>21.641730680555597</v>
      </c>
      <c r="H339">
        <f t="shared" si="47"/>
        <v>2164.1730680555597</v>
      </c>
      <c r="I339">
        <f t="shared" si="48"/>
        <v>23.345780624222201</v>
      </c>
      <c r="J339">
        <f t="shared" si="49"/>
        <v>23.345780624222201</v>
      </c>
      <c r="K339">
        <f t="shared" si="50"/>
        <v>2334.5780624222202</v>
      </c>
      <c r="L339">
        <f t="shared" si="51"/>
        <v>19.401669513111102</v>
      </c>
      <c r="M339">
        <f t="shared" si="52"/>
        <v>19.401669513111102</v>
      </c>
      <c r="N339">
        <f t="shared" si="53"/>
        <v>1940.1669513111101</v>
      </c>
    </row>
    <row r="340" spans="2:14" x14ac:dyDescent="0.25">
      <c r="B340" s="13">
        <v>67.309365111444507</v>
      </c>
      <c r="C340">
        <v>45.591999999999999</v>
      </c>
      <c r="D340" s="13">
        <v>69.0152157843889</v>
      </c>
      <c r="E340" s="13">
        <v>49.536111111111097</v>
      </c>
      <c r="F340">
        <f t="shared" si="45"/>
        <v>21.717365111444508</v>
      </c>
      <c r="G340">
        <f t="shared" si="46"/>
        <v>21.717365111444508</v>
      </c>
      <c r="H340">
        <f t="shared" si="47"/>
        <v>2171.7365111444506</v>
      </c>
      <c r="I340">
        <f t="shared" si="48"/>
        <v>23.423215784388901</v>
      </c>
      <c r="J340">
        <f t="shared" si="49"/>
        <v>23.423215784388901</v>
      </c>
      <c r="K340">
        <f t="shared" si="50"/>
        <v>2342.3215784388904</v>
      </c>
      <c r="L340">
        <f t="shared" si="51"/>
        <v>19.479104673277803</v>
      </c>
      <c r="M340">
        <f t="shared" si="52"/>
        <v>19.479104673277803</v>
      </c>
      <c r="N340">
        <f t="shared" si="53"/>
        <v>1947.9104673277802</v>
      </c>
    </row>
    <row r="341" spans="2:14" x14ac:dyDescent="0.25">
      <c r="B341" s="13">
        <v>63.767763178888899</v>
      </c>
      <c r="C341" s="15">
        <v>45.591999999999999</v>
      </c>
      <c r="D341" s="13">
        <v>65.3891518116111</v>
      </c>
      <c r="E341" s="13">
        <v>49.536111111111097</v>
      </c>
      <c r="F341">
        <f t="shared" si="45"/>
        <v>18.1757631788889</v>
      </c>
      <c r="G341">
        <f t="shared" si="46"/>
        <v>18.1757631788889</v>
      </c>
      <c r="H341">
        <f t="shared" si="47"/>
        <v>1817.5763178888901</v>
      </c>
      <c r="I341">
        <f t="shared" si="48"/>
        <v>19.797151811611101</v>
      </c>
      <c r="J341">
        <f t="shared" si="49"/>
        <v>19.797151811611101</v>
      </c>
      <c r="K341">
        <f t="shared" si="50"/>
        <v>1979.7151811611102</v>
      </c>
      <c r="L341">
        <f t="shared" si="51"/>
        <v>15.853040700500003</v>
      </c>
      <c r="M341">
        <f t="shared" si="52"/>
        <v>15.853040700500003</v>
      </c>
      <c r="N341">
        <f t="shared" si="53"/>
        <v>1585.3040700500003</v>
      </c>
    </row>
    <row r="342" spans="2:14" x14ac:dyDescent="0.25">
      <c r="B342" s="13">
        <v>62.182285430388902</v>
      </c>
      <c r="C342">
        <v>45.591999999999999</v>
      </c>
      <c r="D342" s="13">
        <v>63.765765934555603</v>
      </c>
      <c r="E342" s="13">
        <v>49.536111111111097</v>
      </c>
      <c r="F342">
        <f t="shared" si="45"/>
        <v>16.590285430388903</v>
      </c>
      <c r="G342">
        <f t="shared" si="46"/>
        <v>16.590285430388903</v>
      </c>
      <c r="H342">
        <f t="shared" si="47"/>
        <v>1659.0285430388903</v>
      </c>
      <c r="I342">
        <f t="shared" si="48"/>
        <v>18.173765934555604</v>
      </c>
      <c r="J342">
        <f t="shared" si="49"/>
        <v>18.173765934555604</v>
      </c>
      <c r="K342">
        <f t="shared" si="50"/>
        <v>1817.3765934555604</v>
      </c>
      <c r="L342">
        <f t="shared" si="51"/>
        <v>14.229654823444505</v>
      </c>
      <c r="M342">
        <f t="shared" si="52"/>
        <v>14.229654823444505</v>
      </c>
      <c r="N342">
        <f t="shared" si="53"/>
        <v>1422.9654823444505</v>
      </c>
    </row>
    <row r="343" spans="2:14" x14ac:dyDescent="0.25">
      <c r="B343" s="13">
        <v>61.013486625166699</v>
      </c>
      <c r="C343" s="15">
        <v>45.591999999999999</v>
      </c>
      <c r="D343" s="13">
        <v>62.5689820062222</v>
      </c>
      <c r="E343" s="13">
        <v>49.536111111111097</v>
      </c>
      <c r="F343">
        <f t="shared" si="45"/>
        <v>15.4214866251667</v>
      </c>
      <c r="G343">
        <f t="shared" si="46"/>
        <v>15.4214866251667</v>
      </c>
      <c r="H343">
        <f t="shared" si="47"/>
        <v>1542.1486625166701</v>
      </c>
      <c r="I343">
        <f t="shared" si="48"/>
        <v>16.976982006222201</v>
      </c>
      <c r="J343">
        <f t="shared" si="49"/>
        <v>16.976982006222201</v>
      </c>
      <c r="K343">
        <f t="shared" si="50"/>
        <v>1697.6982006222202</v>
      </c>
      <c r="L343">
        <f t="shared" si="51"/>
        <v>13.032870895111103</v>
      </c>
      <c r="M343">
        <f t="shared" si="52"/>
        <v>13.032870895111103</v>
      </c>
      <c r="N343">
        <f t="shared" si="53"/>
        <v>1303.2870895111103</v>
      </c>
    </row>
    <row r="344" spans="2:14" x14ac:dyDescent="0.25">
      <c r="B344" s="13">
        <v>58.593897581777803</v>
      </c>
      <c r="C344">
        <v>45.591999999999999</v>
      </c>
      <c r="D344" s="13">
        <v>60.091349647444403</v>
      </c>
      <c r="E344" s="13">
        <v>49.536111111111097</v>
      </c>
      <c r="F344">
        <f t="shared" si="45"/>
        <v>13.001897581777804</v>
      </c>
      <c r="G344">
        <f t="shared" si="46"/>
        <v>13.001897581777804</v>
      </c>
      <c r="H344">
        <f t="shared" si="47"/>
        <v>1300.1897581777805</v>
      </c>
      <c r="I344">
        <f t="shared" si="48"/>
        <v>14.499349647444404</v>
      </c>
      <c r="J344">
        <f t="shared" si="49"/>
        <v>14.499349647444404</v>
      </c>
      <c r="K344">
        <f t="shared" si="50"/>
        <v>1449.9349647444405</v>
      </c>
      <c r="L344">
        <f t="shared" si="51"/>
        <v>10.555238536333306</v>
      </c>
      <c r="M344">
        <f t="shared" si="52"/>
        <v>10.555238536333306</v>
      </c>
      <c r="N344">
        <f t="shared" si="53"/>
        <v>1055.5238536333306</v>
      </c>
    </row>
    <row r="345" spans="2:14" x14ac:dyDescent="0.25">
      <c r="B345" s="13">
        <v>56.418465120222201</v>
      </c>
      <c r="C345" s="15">
        <v>45.591999999999999</v>
      </c>
      <c r="D345" s="13">
        <v>57.863600220333304</v>
      </c>
      <c r="E345" s="13">
        <v>49.536111111111097</v>
      </c>
      <c r="F345">
        <f t="shared" si="45"/>
        <v>10.826465120222203</v>
      </c>
      <c r="G345">
        <f t="shared" si="46"/>
        <v>10.826465120222203</v>
      </c>
      <c r="H345">
        <f t="shared" si="47"/>
        <v>1082.6465120222203</v>
      </c>
      <c r="I345">
        <f t="shared" si="48"/>
        <v>12.271600220333305</v>
      </c>
      <c r="J345">
        <f t="shared" si="49"/>
        <v>12.271600220333305</v>
      </c>
      <c r="K345">
        <f t="shared" si="50"/>
        <v>1227.1600220333305</v>
      </c>
      <c r="L345">
        <f t="shared" si="51"/>
        <v>8.3274891092222063</v>
      </c>
      <c r="M345">
        <f t="shared" si="52"/>
        <v>8.3274891092222063</v>
      </c>
      <c r="N345">
        <f t="shared" si="53"/>
        <v>832.7489109222206</v>
      </c>
    </row>
    <row r="346" spans="2:14" x14ac:dyDescent="0.25">
      <c r="B346" s="13">
        <v>57.278021806277799</v>
      </c>
      <c r="C346">
        <v>45.591999999999999</v>
      </c>
      <c r="D346" s="13">
        <v>58.743843488388897</v>
      </c>
      <c r="E346" s="13">
        <v>49.536111111111097</v>
      </c>
      <c r="F346">
        <f t="shared" si="45"/>
        <v>11.6860218062778</v>
      </c>
      <c r="G346">
        <f t="shared" si="46"/>
        <v>11.6860218062778</v>
      </c>
      <c r="H346">
        <f t="shared" si="47"/>
        <v>1168.6021806277799</v>
      </c>
      <c r="I346">
        <f t="shared" si="48"/>
        <v>13.151843488388899</v>
      </c>
      <c r="J346">
        <f t="shared" si="49"/>
        <v>13.151843488388899</v>
      </c>
      <c r="K346">
        <f t="shared" si="50"/>
        <v>1315.1843488388899</v>
      </c>
      <c r="L346">
        <f t="shared" si="51"/>
        <v>9.2077323772778001</v>
      </c>
      <c r="M346">
        <f t="shared" si="52"/>
        <v>9.2077323772778001</v>
      </c>
      <c r="N346">
        <f t="shared" si="53"/>
        <v>920.77323772778004</v>
      </c>
    </row>
    <row r="347" spans="2:14" x14ac:dyDescent="0.25">
      <c r="B347" s="13">
        <v>57.654305046222198</v>
      </c>
      <c r="C347" s="15">
        <v>45.591999999999999</v>
      </c>
      <c r="D347" s="13">
        <v>59.129176330666702</v>
      </c>
      <c r="E347" s="13">
        <v>49.536111111111097</v>
      </c>
      <c r="F347">
        <f t="shared" si="45"/>
        <v>12.0623050462222</v>
      </c>
      <c r="G347">
        <f t="shared" si="46"/>
        <v>12.0623050462222</v>
      </c>
      <c r="H347">
        <f t="shared" si="47"/>
        <v>1206.23050462222</v>
      </c>
      <c r="I347">
        <f t="shared" si="48"/>
        <v>13.537176330666703</v>
      </c>
      <c r="J347">
        <f t="shared" si="49"/>
        <v>13.537176330666703</v>
      </c>
      <c r="K347">
        <f t="shared" si="50"/>
        <v>1353.7176330666703</v>
      </c>
      <c r="L347">
        <f t="shared" si="51"/>
        <v>9.593065219555605</v>
      </c>
      <c r="M347">
        <f t="shared" si="52"/>
        <v>9.593065219555605</v>
      </c>
      <c r="N347">
        <f t="shared" si="53"/>
        <v>959.30652195556047</v>
      </c>
    </row>
    <row r="348" spans="2:14" x14ac:dyDescent="0.25">
      <c r="B348" s="13">
        <v>63.820091962666702</v>
      </c>
      <c r="C348">
        <v>45.591999999999999</v>
      </c>
      <c r="D348" s="13">
        <v>65.442730716277794</v>
      </c>
      <c r="E348" s="13">
        <v>49.536111111111097</v>
      </c>
      <c r="F348">
        <f t="shared" si="45"/>
        <v>18.228091962666703</v>
      </c>
      <c r="G348">
        <f t="shared" si="46"/>
        <v>18.228091962666703</v>
      </c>
      <c r="H348">
        <f t="shared" si="47"/>
        <v>1822.8091962666704</v>
      </c>
      <c r="I348">
        <f t="shared" si="48"/>
        <v>19.850730716277795</v>
      </c>
      <c r="J348">
        <f t="shared" si="49"/>
        <v>19.850730716277795</v>
      </c>
      <c r="K348">
        <f t="shared" si="50"/>
        <v>1985.0730716277794</v>
      </c>
      <c r="L348">
        <f t="shared" si="51"/>
        <v>15.906619605166696</v>
      </c>
      <c r="M348">
        <f t="shared" si="52"/>
        <v>15.906619605166696</v>
      </c>
      <c r="N348">
        <f t="shared" si="53"/>
        <v>1590.6619605166698</v>
      </c>
    </row>
    <row r="349" spans="2:14" x14ac:dyDescent="0.25">
      <c r="B349" s="13">
        <v>65.854411734999999</v>
      </c>
      <c r="C349" s="15">
        <v>45.591999999999999</v>
      </c>
      <c r="D349" s="13">
        <v>67.525599363388906</v>
      </c>
      <c r="E349" s="13">
        <v>49.536111111111097</v>
      </c>
      <c r="F349">
        <f t="shared" si="45"/>
        <v>20.262411735000001</v>
      </c>
      <c r="G349">
        <f t="shared" si="46"/>
        <v>20.262411735000001</v>
      </c>
      <c r="H349">
        <f t="shared" si="47"/>
        <v>2026.2411735000001</v>
      </c>
      <c r="I349">
        <f t="shared" si="48"/>
        <v>21.933599363388907</v>
      </c>
      <c r="J349">
        <f t="shared" si="49"/>
        <v>21.933599363388907</v>
      </c>
      <c r="K349">
        <f t="shared" si="50"/>
        <v>2193.3599363388907</v>
      </c>
      <c r="L349">
        <f t="shared" si="51"/>
        <v>17.989488252277809</v>
      </c>
      <c r="M349">
        <f t="shared" si="52"/>
        <v>17.989488252277809</v>
      </c>
      <c r="N349">
        <f t="shared" si="53"/>
        <v>1798.9488252277808</v>
      </c>
    </row>
    <row r="350" spans="2:14" x14ac:dyDescent="0.25">
      <c r="B350" s="13">
        <v>57.848267819333302</v>
      </c>
      <c r="C350">
        <v>45.591999999999999</v>
      </c>
      <c r="D350" s="13">
        <v>59.3278024305</v>
      </c>
      <c r="E350" s="13">
        <v>49.536111111111097</v>
      </c>
      <c r="F350">
        <f t="shared" si="45"/>
        <v>12.256267819333303</v>
      </c>
      <c r="G350">
        <f t="shared" si="46"/>
        <v>12.256267819333303</v>
      </c>
      <c r="H350">
        <f t="shared" si="47"/>
        <v>1225.6267819333302</v>
      </c>
      <c r="I350">
        <f t="shared" si="48"/>
        <v>13.735802430500001</v>
      </c>
      <c r="J350">
        <f t="shared" si="49"/>
        <v>13.735802430500001</v>
      </c>
      <c r="K350">
        <f t="shared" si="50"/>
        <v>1373.5802430500003</v>
      </c>
      <c r="L350">
        <f t="shared" si="51"/>
        <v>9.791691319388903</v>
      </c>
      <c r="M350">
        <f t="shared" si="52"/>
        <v>9.791691319388903</v>
      </c>
      <c r="N350">
        <f t="shared" si="53"/>
        <v>979.16913193889036</v>
      </c>
    </row>
    <row r="351" spans="2:14" x14ac:dyDescent="0.25">
      <c r="B351" s="13">
        <v>50.701962730833301</v>
      </c>
      <c r="C351" s="15">
        <v>45.591999999999999</v>
      </c>
      <c r="D351" s="13">
        <v>52.008994634277798</v>
      </c>
      <c r="E351" s="13">
        <v>49.536111111111097</v>
      </c>
      <c r="F351">
        <f t="shared" si="45"/>
        <v>5.1099627308333027</v>
      </c>
      <c r="G351">
        <f t="shared" si="46"/>
        <v>5.1099627308333027</v>
      </c>
      <c r="H351">
        <f t="shared" si="47"/>
        <v>510.99627308333027</v>
      </c>
      <c r="I351">
        <f t="shared" si="48"/>
        <v>6.416994634277799</v>
      </c>
      <c r="J351">
        <f t="shared" si="49"/>
        <v>6.416994634277799</v>
      </c>
      <c r="K351">
        <f t="shared" si="50"/>
        <v>641.69946342777985</v>
      </c>
      <c r="L351">
        <f t="shared" si="51"/>
        <v>2.4728835231667006</v>
      </c>
      <c r="M351">
        <f t="shared" si="52"/>
        <v>2.4728835231667006</v>
      </c>
      <c r="N351">
        <f t="shared" si="53"/>
        <v>247.28835231667006</v>
      </c>
    </row>
    <row r="352" spans="2:14" x14ac:dyDescent="0.25">
      <c r="B352" s="13">
        <v>43.095233351388899</v>
      </c>
      <c r="C352">
        <v>45.591999999999999</v>
      </c>
      <c r="D352" s="13">
        <v>44.216939189666697</v>
      </c>
      <c r="E352" s="13">
        <v>49.536111111111097</v>
      </c>
      <c r="F352">
        <f t="shared" si="45"/>
        <v>-2.4967666486111</v>
      </c>
      <c r="G352">
        <f t="shared" si="46"/>
        <v>0</v>
      </c>
      <c r="H352">
        <f t="shared" si="47"/>
        <v>0</v>
      </c>
      <c r="I352">
        <f t="shared" si="48"/>
        <v>-1.3750608103333022</v>
      </c>
      <c r="J352">
        <f t="shared" si="49"/>
        <v>0</v>
      </c>
      <c r="K352">
        <f t="shared" si="50"/>
        <v>0</v>
      </c>
      <c r="L352">
        <f t="shared" si="51"/>
        <v>-5.3191719214444007</v>
      </c>
      <c r="M352">
        <f t="shared" si="52"/>
        <v>0</v>
      </c>
      <c r="N352">
        <f t="shared" si="53"/>
        <v>0</v>
      </c>
    </row>
    <row r="353" spans="2:14" x14ac:dyDescent="0.25">
      <c r="B353" s="13">
        <v>41.866459466611097</v>
      </c>
      <c r="C353" s="15">
        <v>45.591999999999999</v>
      </c>
      <c r="D353" s="13">
        <v>42.958043598777799</v>
      </c>
      <c r="E353" s="13">
        <v>49.536111111111097</v>
      </c>
      <c r="F353">
        <f t="shared" si="45"/>
        <v>-3.7255405333889016</v>
      </c>
      <c r="G353">
        <f t="shared" si="46"/>
        <v>0</v>
      </c>
      <c r="H353">
        <f t="shared" si="47"/>
        <v>0</v>
      </c>
      <c r="I353">
        <f t="shared" si="48"/>
        <v>-2.6339564012221999</v>
      </c>
      <c r="J353">
        <f t="shared" si="49"/>
        <v>0</v>
      </c>
      <c r="K353">
        <f t="shared" si="50"/>
        <v>0</v>
      </c>
      <c r="L353">
        <f t="shared" si="51"/>
        <v>-6.5780675123332983</v>
      </c>
      <c r="M353">
        <f t="shared" si="52"/>
        <v>0</v>
      </c>
      <c r="N353">
        <f t="shared" si="53"/>
        <v>0</v>
      </c>
    </row>
    <row r="354" spans="2:14" x14ac:dyDescent="0.25">
      <c r="B354" s="13">
        <v>37.494681619722201</v>
      </c>
      <c r="C354">
        <v>45.591999999999999</v>
      </c>
      <c r="D354" s="13">
        <v>38.4786368927222</v>
      </c>
      <c r="E354" s="13">
        <v>49.536111111111097</v>
      </c>
      <c r="F354">
        <f t="shared" si="45"/>
        <v>-8.0973183802777982</v>
      </c>
      <c r="G354">
        <f t="shared" si="46"/>
        <v>0</v>
      </c>
      <c r="H354">
        <f t="shared" si="47"/>
        <v>0</v>
      </c>
      <c r="I354">
        <f t="shared" si="48"/>
        <v>-7.1133631072777987</v>
      </c>
      <c r="J354">
        <f t="shared" si="49"/>
        <v>0</v>
      </c>
      <c r="K354">
        <f t="shared" si="50"/>
        <v>0</v>
      </c>
      <c r="L354">
        <f t="shared" si="51"/>
        <v>-11.057474218388897</v>
      </c>
      <c r="M354">
        <f t="shared" si="52"/>
        <v>0</v>
      </c>
      <c r="N354">
        <f t="shared" si="53"/>
        <v>0</v>
      </c>
    </row>
    <row r="355" spans="2:14" x14ac:dyDescent="0.25">
      <c r="B355" s="13">
        <v>35.758893378722199</v>
      </c>
      <c r="C355" s="15">
        <v>45.591999999999999</v>
      </c>
      <c r="D355" s="13">
        <v>36.699902988333299</v>
      </c>
      <c r="E355" s="13">
        <v>49.536111111111097</v>
      </c>
      <c r="F355">
        <f t="shared" si="45"/>
        <v>-9.8331066212777998</v>
      </c>
      <c r="G355">
        <f t="shared" si="46"/>
        <v>0</v>
      </c>
      <c r="H355">
        <f t="shared" si="47"/>
        <v>0</v>
      </c>
      <c r="I355">
        <f t="shared" si="48"/>
        <v>-8.8920970116666993</v>
      </c>
      <c r="J355">
        <f t="shared" si="49"/>
        <v>0</v>
      </c>
      <c r="K355">
        <f t="shared" si="50"/>
        <v>0</v>
      </c>
      <c r="L355">
        <f t="shared" si="51"/>
        <v>-12.836208122777798</v>
      </c>
      <c r="M355">
        <f t="shared" si="52"/>
        <v>0</v>
      </c>
      <c r="N355">
        <f t="shared" si="53"/>
        <v>0</v>
      </c>
    </row>
    <row r="356" spans="2:14" x14ac:dyDescent="0.25">
      <c r="B356" s="13">
        <v>33.958215107999997</v>
      </c>
      <c r="C356">
        <v>45.591999999999999</v>
      </c>
      <c r="D356" s="13">
        <v>34.854536761888902</v>
      </c>
      <c r="E356" s="13">
        <v>49.536111111111097</v>
      </c>
      <c r="F356">
        <f t="shared" si="45"/>
        <v>-11.633784892000001</v>
      </c>
      <c r="G356">
        <f t="shared" si="46"/>
        <v>0</v>
      </c>
      <c r="H356">
        <f t="shared" si="47"/>
        <v>0</v>
      </c>
      <c r="I356">
        <f t="shared" si="48"/>
        <v>-10.737463238111097</v>
      </c>
      <c r="J356">
        <f t="shared" si="49"/>
        <v>0</v>
      </c>
      <c r="K356">
        <f t="shared" si="50"/>
        <v>0</v>
      </c>
      <c r="L356">
        <f t="shared" si="51"/>
        <v>-14.681574349222196</v>
      </c>
      <c r="M356">
        <f t="shared" si="52"/>
        <v>0</v>
      </c>
      <c r="N356">
        <f t="shared" si="53"/>
        <v>0</v>
      </c>
    </row>
    <row r="357" spans="2:14" x14ac:dyDescent="0.25">
      <c r="B357" s="13">
        <v>37.003300143555599</v>
      </c>
      <c r="C357" s="15">
        <v>45.591999999999999</v>
      </c>
      <c r="D357" s="13">
        <v>37.9751107697778</v>
      </c>
      <c r="E357" s="13">
        <v>49.536111111111097</v>
      </c>
      <c r="F357">
        <f t="shared" si="45"/>
        <v>-8.5886998564443999</v>
      </c>
      <c r="G357">
        <f t="shared" si="46"/>
        <v>0</v>
      </c>
      <c r="H357">
        <f t="shared" si="47"/>
        <v>0</v>
      </c>
      <c r="I357">
        <f t="shared" si="48"/>
        <v>-7.6168892302221991</v>
      </c>
      <c r="J357">
        <f t="shared" si="49"/>
        <v>0</v>
      </c>
      <c r="K357">
        <f t="shared" si="50"/>
        <v>0</v>
      </c>
      <c r="L357">
        <f t="shared" si="51"/>
        <v>-11.561000341333298</v>
      </c>
      <c r="M357">
        <f t="shared" si="52"/>
        <v>0</v>
      </c>
      <c r="N357">
        <f t="shared" si="53"/>
        <v>0</v>
      </c>
    </row>
    <row r="358" spans="2:14" x14ac:dyDescent="0.25">
      <c r="B358" s="13">
        <v>45.176247070000002</v>
      </c>
      <c r="C358">
        <v>45.591999999999999</v>
      </c>
      <c r="D358" s="13">
        <v>46.348844237333303</v>
      </c>
      <c r="E358" s="13">
        <v>49.536111111111097</v>
      </c>
      <c r="F358">
        <f t="shared" si="45"/>
        <v>-0.41575292999999647</v>
      </c>
      <c r="G358">
        <f t="shared" si="46"/>
        <v>0</v>
      </c>
      <c r="H358">
        <f t="shared" si="47"/>
        <v>0</v>
      </c>
      <c r="I358">
        <f t="shared" si="48"/>
        <v>0.75684423733330419</v>
      </c>
      <c r="J358">
        <f t="shared" si="49"/>
        <v>0.75684423733330419</v>
      </c>
      <c r="K358">
        <f t="shared" si="50"/>
        <v>75.684423733330419</v>
      </c>
      <c r="L358">
        <f t="shared" si="51"/>
        <v>-3.1872668737777943</v>
      </c>
      <c r="M358">
        <f t="shared" si="52"/>
        <v>0</v>
      </c>
      <c r="N358">
        <f t="shared" si="53"/>
        <v>0</v>
      </c>
    </row>
    <row r="359" spans="2:14" x14ac:dyDescent="0.25">
      <c r="B359" s="13">
        <v>54.411082503166703</v>
      </c>
      <c r="C359" s="15">
        <v>45.591999999999999</v>
      </c>
      <c r="D359" s="13">
        <v>55.8078279998889</v>
      </c>
      <c r="E359" s="13">
        <v>49.536111111111097</v>
      </c>
      <c r="F359">
        <f t="shared" si="45"/>
        <v>8.8190825031667046</v>
      </c>
      <c r="G359">
        <f t="shared" si="46"/>
        <v>8.8190825031667046</v>
      </c>
      <c r="H359">
        <f t="shared" si="47"/>
        <v>881.90825031667043</v>
      </c>
      <c r="I359">
        <f t="shared" si="48"/>
        <v>10.215827999888901</v>
      </c>
      <c r="J359">
        <f t="shared" si="49"/>
        <v>10.215827999888901</v>
      </c>
      <c r="K359">
        <f t="shared" si="50"/>
        <v>1021.5827999888902</v>
      </c>
      <c r="L359">
        <f t="shared" si="51"/>
        <v>6.271716888777803</v>
      </c>
      <c r="M359">
        <f t="shared" si="52"/>
        <v>6.271716888777803</v>
      </c>
      <c r="N359">
        <f t="shared" si="53"/>
        <v>627.1716888777803</v>
      </c>
    </row>
    <row r="360" spans="2:14" x14ac:dyDescent="0.25">
      <c r="B360" s="13">
        <v>65.778997710166706</v>
      </c>
      <c r="C360">
        <v>45.591999999999999</v>
      </c>
      <c r="D360" s="13">
        <v>67.448387327999995</v>
      </c>
      <c r="E360" s="13">
        <v>49.536111111111097</v>
      </c>
      <c r="F360">
        <f t="shared" si="45"/>
        <v>20.186997710166708</v>
      </c>
      <c r="G360">
        <f t="shared" si="46"/>
        <v>20.186997710166708</v>
      </c>
      <c r="H360">
        <f t="shared" si="47"/>
        <v>2018.6997710166706</v>
      </c>
      <c r="I360">
        <f t="shared" si="48"/>
        <v>21.856387327999997</v>
      </c>
      <c r="J360">
        <f t="shared" si="49"/>
        <v>21.856387327999997</v>
      </c>
      <c r="K360">
        <f t="shared" si="50"/>
        <v>2185.6387327999996</v>
      </c>
      <c r="L360">
        <f t="shared" si="51"/>
        <v>17.912276216888898</v>
      </c>
      <c r="M360">
        <f t="shared" si="52"/>
        <v>17.912276216888898</v>
      </c>
      <c r="N360">
        <f t="shared" si="53"/>
        <v>1791.2276216888899</v>
      </c>
    </row>
    <row r="361" spans="2:14" x14ac:dyDescent="0.25">
      <c r="B361" s="13">
        <v>96.791921204000005</v>
      </c>
      <c r="C361" s="15">
        <v>45.591999999999999</v>
      </c>
      <c r="D361" s="13">
        <v>98.805945548611106</v>
      </c>
      <c r="E361" s="13">
        <v>67.117000000000004</v>
      </c>
      <c r="F361">
        <f t="shared" si="45"/>
        <v>51.199921204000006</v>
      </c>
      <c r="G361">
        <f t="shared" si="46"/>
        <v>51.199921204000006</v>
      </c>
      <c r="H361">
        <f t="shared" si="47"/>
        <v>5119.9921204000002</v>
      </c>
      <c r="I361">
        <f t="shared" si="48"/>
        <v>53.213945548611107</v>
      </c>
      <c r="J361">
        <f t="shared" si="49"/>
        <v>53.213945548611107</v>
      </c>
      <c r="K361">
        <f t="shared" si="50"/>
        <v>5321.3945548611109</v>
      </c>
      <c r="L361">
        <f t="shared" si="51"/>
        <v>31.688945548611102</v>
      </c>
      <c r="M361">
        <f t="shared" si="52"/>
        <v>31.688945548611102</v>
      </c>
      <c r="N361">
        <f t="shared" si="53"/>
        <v>3168.89455486111</v>
      </c>
    </row>
    <row r="362" spans="2:14" x14ac:dyDescent="0.25">
      <c r="B362" s="13">
        <v>87.523599941833297</v>
      </c>
      <c r="C362">
        <v>45.591999999999999</v>
      </c>
      <c r="D362" s="13">
        <v>89.358243763444406</v>
      </c>
      <c r="E362" s="13">
        <v>67.117000000000004</v>
      </c>
      <c r="F362">
        <f t="shared" si="45"/>
        <v>41.931599941833298</v>
      </c>
      <c r="G362">
        <f t="shared" si="46"/>
        <v>41.931599941833298</v>
      </c>
      <c r="H362">
        <f t="shared" si="47"/>
        <v>4193.1599941833301</v>
      </c>
      <c r="I362">
        <f t="shared" si="48"/>
        <v>43.766243763444407</v>
      </c>
      <c r="J362">
        <f t="shared" si="49"/>
        <v>43.766243763444407</v>
      </c>
      <c r="K362">
        <f t="shared" si="50"/>
        <v>4376.6243763444409</v>
      </c>
      <c r="L362">
        <f t="shared" si="51"/>
        <v>22.241243763444402</v>
      </c>
      <c r="M362">
        <f t="shared" si="52"/>
        <v>22.241243763444402</v>
      </c>
      <c r="N362">
        <f t="shared" si="53"/>
        <v>2224.12437634444</v>
      </c>
    </row>
    <row r="363" spans="2:14" x14ac:dyDescent="0.25">
      <c r="B363" s="13">
        <v>87.377926872555605</v>
      </c>
      <c r="C363" s="15">
        <v>45.591999999999999</v>
      </c>
      <c r="D363" s="13">
        <v>89.209739746777799</v>
      </c>
      <c r="E363" s="13">
        <v>67.117000000000004</v>
      </c>
      <c r="F363">
        <f t="shared" si="45"/>
        <v>41.785926872555606</v>
      </c>
      <c r="G363">
        <f t="shared" si="46"/>
        <v>41.785926872555606</v>
      </c>
      <c r="H363">
        <f t="shared" si="47"/>
        <v>4178.592687255561</v>
      </c>
      <c r="I363">
        <f t="shared" si="48"/>
        <v>43.617739746777801</v>
      </c>
      <c r="J363">
        <f t="shared" si="49"/>
        <v>43.617739746777801</v>
      </c>
      <c r="K363">
        <f t="shared" si="50"/>
        <v>4361.7739746777797</v>
      </c>
      <c r="L363">
        <f t="shared" si="51"/>
        <v>22.092739746777795</v>
      </c>
      <c r="M363">
        <f t="shared" si="52"/>
        <v>22.092739746777795</v>
      </c>
      <c r="N363">
        <f t="shared" si="53"/>
        <v>2209.2739746777797</v>
      </c>
    </row>
    <row r="364" spans="2:14" x14ac:dyDescent="0.25">
      <c r="B364" s="13">
        <v>89.760103154944403</v>
      </c>
      <c r="C364">
        <v>45.591999999999999</v>
      </c>
      <c r="D364" s="13">
        <v>91.638164099055601</v>
      </c>
      <c r="E364" s="13">
        <v>67.117000000000004</v>
      </c>
      <c r="F364">
        <f t="shared" si="45"/>
        <v>44.168103154944404</v>
      </c>
      <c r="G364">
        <f t="shared" si="46"/>
        <v>44.168103154944404</v>
      </c>
      <c r="H364">
        <f t="shared" si="47"/>
        <v>4416.8103154944401</v>
      </c>
      <c r="I364">
        <f t="shared" si="48"/>
        <v>46.046164099055602</v>
      </c>
      <c r="J364">
        <f t="shared" si="49"/>
        <v>46.046164099055602</v>
      </c>
      <c r="K364">
        <f t="shared" si="50"/>
        <v>4604.6164099055604</v>
      </c>
      <c r="L364">
        <f t="shared" si="51"/>
        <v>24.521164099055596</v>
      </c>
      <c r="M364">
        <f t="shared" si="52"/>
        <v>24.521164099055596</v>
      </c>
      <c r="N364">
        <f t="shared" si="53"/>
        <v>2452.1164099055595</v>
      </c>
    </row>
    <row r="365" spans="2:14" x14ac:dyDescent="0.25">
      <c r="B365" s="13">
        <v>79.725730653833295</v>
      </c>
      <c r="C365" s="15">
        <v>45.591999999999999</v>
      </c>
      <c r="D365" s="13">
        <v>81.408296971055506</v>
      </c>
      <c r="E365" s="13">
        <v>67.117000000000004</v>
      </c>
      <c r="F365">
        <f t="shared" si="45"/>
        <v>34.133730653833297</v>
      </c>
      <c r="G365">
        <f t="shared" si="46"/>
        <v>34.133730653833297</v>
      </c>
      <c r="H365">
        <f t="shared" si="47"/>
        <v>3413.3730653833295</v>
      </c>
      <c r="I365">
        <f t="shared" si="48"/>
        <v>35.816296971055507</v>
      </c>
      <c r="J365">
        <f t="shared" si="49"/>
        <v>35.816296971055507</v>
      </c>
      <c r="K365">
        <f t="shared" si="50"/>
        <v>3581.6296971055508</v>
      </c>
      <c r="L365">
        <f t="shared" si="51"/>
        <v>14.291296971055502</v>
      </c>
      <c r="M365">
        <f t="shared" si="52"/>
        <v>14.291296971055502</v>
      </c>
      <c r="N365">
        <f t="shared" si="53"/>
        <v>1429.1296971055501</v>
      </c>
    </row>
    <row r="366" spans="2:14" x14ac:dyDescent="0.25">
      <c r="B366" s="13">
        <v>77.367878160055596</v>
      </c>
      <c r="C366">
        <v>45.591999999999999</v>
      </c>
      <c r="D366" s="13">
        <v>79.004236175777805</v>
      </c>
      <c r="E366" s="13">
        <v>67.117000000000004</v>
      </c>
      <c r="F366">
        <f t="shared" si="45"/>
        <v>31.775878160055598</v>
      </c>
      <c r="G366">
        <f t="shared" si="46"/>
        <v>31.775878160055598</v>
      </c>
      <c r="H366">
        <f t="shared" si="47"/>
        <v>3177.5878160055599</v>
      </c>
      <c r="I366">
        <f t="shared" si="48"/>
        <v>33.412236175777807</v>
      </c>
      <c r="J366">
        <f t="shared" si="49"/>
        <v>33.412236175777807</v>
      </c>
      <c r="K366">
        <f t="shared" si="50"/>
        <v>3341.2236175777807</v>
      </c>
      <c r="L366">
        <f t="shared" si="51"/>
        <v>11.887236175777801</v>
      </c>
      <c r="M366">
        <f t="shared" si="52"/>
        <v>11.887236175777801</v>
      </c>
      <c r="N366">
        <f t="shared" si="53"/>
        <v>1188.72361757778</v>
      </c>
    </row>
    <row r="367" spans="2:14" x14ac:dyDescent="0.25">
      <c r="B367" s="13">
        <v>75.244956476833295</v>
      </c>
      <c r="C367" s="15">
        <v>45.591999999999999</v>
      </c>
      <c r="D367" s="13">
        <v>76.839616461777794</v>
      </c>
      <c r="E367" s="13">
        <v>67.117000000000004</v>
      </c>
      <c r="F367">
        <f t="shared" si="45"/>
        <v>29.652956476833296</v>
      </c>
      <c r="G367">
        <f t="shared" si="46"/>
        <v>29.652956476833296</v>
      </c>
      <c r="H367">
        <f t="shared" si="47"/>
        <v>2965.2956476833297</v>
      </c>
      <c r="I367">
        <f t="shared" si="48"/>
        <v>31.247616461777795</v>
      </c>
      <c r="J367">
        <f t="shared" si="49"/>
        <v>31.247616461777795</v>
      </c>
      <c r="K367">
        <f t="shared" si="50"/>
        <v>3124.7616461777798</v>
      </c>
      <c r="L367">
        <f t="shared" si="51"/>
        <v>9.7226164617777897</v>
      </c>
      <c r="M367">
        <f t="shared" si="52"/>
        <v>9.7226164617777897</v>
      </c>
      <c r="N367">
        <f t="shared" si="53"/>
        <v>972.26164617777897</v>
      </c>
    </row>
    <row r="368" spans="2:14" x14ac:dyDescent="0.25">
      <c r="B368" s="13">
        <v>72.205400181888905</v>
      </c>
      <c r="C368">
        <v>45.591999999999999</v>
      </c>
      <c r="D368" s="13">
        <v>73.740197818722194</v>
      </c>
      <c r="E368" s="13">
        <v>67.117000000000004</v>
      </c>
      <c r="F368">
        <f t="shared" si="45"/>
        <v>26.613400181888906</v>
      </c>
      <c r="G368">
        <f t="shared" si="46"/>
        <v>26.613400181888906</v>
      </c>
      <c r="H368">
        <f t="shared" si="47"/>
        <v>2661.3400181888906</v>
      </c>
      <c r="I368">
        <f t="shared" si="48"/>
        <v>28.148197818722196</v>
      </c>
      <c r="J368">
        <f t="shared" si="49"/>
        <v>28.148197818722196</v>
      </c>
      <c r="K368">
        <f t="shared" si="50"/>
        <v>2814.8197818722197</v>
      </c>
      <c r="L368">
        <f t="shared" si="51"/>
        <v>6.6231978187221898</v>
      </c>
      <c r="M368">
        <f t="shared" si="52"/>
        <v>6.6231978187221898</v>
      </c>
      <c r="N368">
        <f t="shared" si="53"/>
        <v>662.31978187221898</v>
      </c>
    </row>
    <row r="369" spans="2:14" x14ac:dyDescent="0.25">
      <c r="B369" s="13">
        <v>70.367371276333301</v>
      </c>
      <c r="C369" s="15">
        <v>45.591999999999999</v>
      </c>
      <c r="D369" s="13">
        <v>71.865875643555597</v>
      </c>
      <c r="E369" s="13">
        <v>67.117000000000004</v>
      </c>
      <c r="F369">
        <f t="shared" si="45"/>
        <v>24.775371276333303</v>
      </c>
      <c r="G369">
        <f t="shared" si="46"/>
        <v>24.775371276333303</v>
      </c>
      <c r="H369">
        <f t="shared" si="47"/>
        <v>2477.5371276333303</v>
      </c>
      <c r="I369">
        <f t="shared" si="48"/>
        <v>26.273875643555598</v>
      </c>
      <c r="J369">
        <f t="shared" si="49"/>
        <v>26.273875643555598</v>
      </c>
      <c r="K369">
        <f t="shared" si="50"/>
        <v>2627.3875643555598</v>
      </c>
      <c r="L369">
        <f t="shared" si="51"/>
        <v>4.7488756435555928</v>
      </c>
      <c r="M369">
        <f t="shared" si="52"/>
        <v>4.7488756435555928</v>
      </c>
      <c r="N369">
        <f t="shared" si="53"/>
        <v>474.88756435555928</v>
      </c>
    </row>
    <row r="370" spans="2:14" x14ac:dyDescent="0.25">
      <c r="B370" s="13">
        <v>71.340626576055598</v>
      </c>
      <c r="C370">
        <v>45.591999999999999</v>
      </c>
      <c r="D370" s="13">
        <v>72.8583576202778</v>
      </c>
      <c r="E370" s="13">
        <v>67.117000000000004</v>
      </c>
      <c r="F370">
        <f t="shared" si="45"/>
        <v>25.748626576055599</v>
      </c>
      <c r="G370">
        <f t="shared" si="46"/>
        <v>25.748626576055599</v>
      </c>
      <c r="H370">
        <f t="shared" si="47"/>
        <v>2574.8626576055599</v>
      </c>
      <c r="I370">
        <f t="shared" si="48"/>
        <v>27.266357620277802</v>
      </c>
      <c r="J370">
        <f t="shared" si="49"/>
        <v>27.266357620277802</v>
      </c>
      <c r="K370">
        <f t="shared" si="50"/>
        <v>2726.6357620277804</v>
      </c>
      <c r="L370">
        <f t="shared" si="51"/>
        <v>5.7413576202777961</v>
      </c>
      <c r="M370">
        <f t="shared" si="52"/>
        <v>5.7413576202777961</v>
      </c>
      <c r="N370">
        <f t="shared" si="53"/>
        <v>574.13576202777961</v>
      </c>
    </row>
    <row r="371" spans="2:14" x14ac:dyDescent="0.25">
      <c r="B371" s="13">
        <v>72.676077784499995</v>
      </c>
      <c r="C371" s="15">
        <v>45.591999999999999</v>
      </c>
      <c r="D371" s="13">
        <v>74.220157738055605</v>
      </c>
      <c r="E371" s="13">
        <v>67.117000000000004</v>
      </c>
      <c r="F371">
        <f t="shared" si="45"/>
        <v>27.084077784499996</v>
      </c>
      <c r="G371">
        <f t="shared" si="46"/>
        <v>27.084077784499996</v>
      </c>
      <c r="H371">
        <f t="shared" si="47"/>
        <v>2708.4077784499996</v>
      </c>
      <c r="I371">
        <f t="shared" si="48"/>
        <v>28.628157738055606</v>
      </c>
      <c r="J371">
        <f t="shared" si="49"/>
        <v>28.628157738055606</v>
      </c>
      <c r="K371">
        <f t="shared" si="50"/>
        <v>2862.8157738055606</v>
      </c>
      <c r="L371">
        <f t="shared" si="51"/>
        <v>7.1031577380556001</v>
      </c>
      <c r="M371">
        <f t="shared" si="52"/>
        <v>7.1031577380556001</v>
      </c>
      <c r="N371">
        <f t="shared" si="53"/>
        <v>710.31577380555996</v>
      </c>
    </row>
    <row r="372" spans="2:14" x14ac:dyDescent="0.25">
      <c r="B372" s="13">
        <v>78.486290633666698</v>
      </c>
      <c r="C372">
        <v>45.591999999999999</v>
      </c>
      <c r="D372" s="13">
        <v>80.144580355611097</v>
      </c>
      <c r="E372" s="13">
        <v>67.117000000000004</v>
      </c>
      <c r="F372">
        <f t="shared" si="45"/>
        <v>32.894290633666699</v>
      </c>
      <c r="G372">
        <f t="shared" si="46"/>
        <v>32.894290633666699</v>
      </c>
      <c r="H372">
        <f t="shared" si="47"/>
        <v>3289.4290633666701</v>
      </c>
      <c r="I372">
        <f t="shared" si="48"/>
        <v>34.552580355611099</v>
      </c>
      <c r="J372">
        <f t="shared" si="49"/>
        <v>34.552580355611099</v>
      </c>
      <c r="K372">
        <f t="shared" si="50"/>
        <v>3455.2580355611099</v>
      </c>
      <c r="L372">
        <f t="shared" si="51"/>
        <v>13.027580355611093</v>
      </c>
      <c r="M372">
        <f t="shared" si="52"/>
        <v>13.027580355611093</v>
      </c>
      <c r="N372">
        <f t="shared" si="53"/>
        <v>1302.7580355611094</v>
      </c>
    </row>
    <row r="373" spans="2:14" x14ac:dyDescent="0.25">
      <c r="B373" s="13">
        <v>65.1713209026111</v>
      </c>
      <c r="C373" s="15">
        <v>45.591999999999999</v>
      </c>
      <c r="D373" s="13">
        <v>66.826217523111097</v>
      </c>
      <c r="E373" s="13">
        <v>49.536111111111097</v>
      </c>
      <c r="F373">
        <f t="shared" si="45"/>
        <v>19.579320902611101</v>
      </c>
      <c r="G373">
        <f t="shared" si="46"/>
        <v>19.579320902611101</v>
      </c>
      <c r="H373">
        <f t="shared" si="47"/>
        <v>1957.9320902611103</v>
      </c>
      <c r="I373">
        <f t="shared" si="48"/>
        <v>21.234217523111099</v>
      </c>
      <c r="J373">
        <f t="shared" si="49"/>
        <v>21.234217523111099</v>
      </c>
      <c r="K373">
        <f t="shared" si="50"/>
        <v>2123.4217523111097</v>
      </c>
      <c r="L373">
        <f t="shared" si="51"/>
        <v>17.290106412</v>
      </c>
      <c r="M373">
        <f t="shared" si="52"/>
        <v>17.290106412</v>
      </c>
      <c r="N373">
        <f t="shared" si="53"/>
        <v>1729.0106412</v>
      </c>
    </row>
    <row r="374" spans="2:14" x14ac:dyDescent="0.25">
      <c r="B374" s="13">
        <v>56.990801490000003</v>
      </c>
      <c r="C374">
        <v>45.591999999999999</v>
      </c>
      <c r="D374" s="13">
        <v>58.449712980166701</v>
      </c>
      <c r="E374" s="13">
        <v>49.536111111111097</v>
      </c>
      <c r="F374">
        <f t="shared" si="45"/>
        <v>11.398801490000004</v>
      </c>
      <c r="G374">
        <f t="shared" si="46"/>
        <v>11.398801490000004</v>
      </c>
      <c r="H374">
        <f t="shared" si="47"/>
        <v>1139.8801490000003</v>
      </c>
      <c r="I374">
        <f t="shared" si="48"/>
        <v>12.857712980166703</v>
      </c>
      <c r="J374">
        <f t="shared" si="49"/>
        <v>12.857712980166703</v>
      </c>
      <c r="K374">
        <f t="shared" si="50"/>
        <v>1285.7712980166702</v>
      </c>
      <c r="L374">
        <f t="shared" si="51"/>
        <v>8.9136018690556043</v>
      </c>
      <c r="M374">
        <f t="shared" si="52"/>
        <v>8.9136018690556043</v>
      </c>
      <c r="N374">
        <f t="shared" si="53"/>
        <v>891.36018690556045</v>
      </c>
    </row>
    <row r="375" spans="2:14" x14ac:dyDescent="0.25">
      <c r="B375" s="13">
        <v>51.067325249944403</v>
      </c>
      <c r="C375" s="15">
        <v>45.591999999999999</v>
      </c>
      <c r="D375" s="13">
        <v>52.383212293</v>
      </c>
      <c r="E375" s="13">
        <v>49.536111111111097</v>
      </c>
      <c r="F375">
        <f t="shared" si="45"/>
        <v>5.4753252499444045</v>
      </c>
      <c r="G375">
        <f t="shared" si="46"/>
        <v>5.4753252499444045</v>
      </c>
      <c r="H375">
        <f t="shared" si="47"/>
        <v>547.53252499444045</v>
      </c>
      <c r="I375">
        <f t="shared" si="48"/>
        <v>6.791212293000001</v>
      </c>
      <c r="J375">
        <f t="shared" si="49"/>
        <v>6.791212293000001</v>
      </c>
      <c r="K375">
        <f t="shared" si="50"/>
        <v>679.1212293000001</v>
      </c>
      <c r="L375">
        <f t="shared" si="51"/>
        <v>2.8471011818889025</v>
      </c>
      <c r="M375">
        <f t="shared" si="52"/>
        <v>2.8471011818889025</v>
      </c>
      <c r="N375">
        <f t="shared" si="53"/>
        <v>284.71011818889025</v>
      </c>
    </row>
    <row r="376" spans="2:14" x14ac:dyDescent="0.25">
      <c r="B376" s="13">
        <v>44.075091348888897</v>
      </c>
      <c r="C376">
        <v>45.591999999999999</v>
      </c>
      <c r="D376" s="13">
        <v>45.220778448666699</v>
      </c>
      <c r="E376" s="13">
        <v>49.536111111111097</v>
      </c>
      <c r="F376">
        <f t="shared" si="45"/>
        <v>-1.5169086511111018</v>
      </c>
      <c r="G376">
        <f t="shared" si="46"/>
        <v>0</v>
      </c>
      <c r="H376">
        <f t="shared" si="47"/>
        <v>0</v>
      </c>
      <c r="I376">
        <f t="shared" si="48"/>
        <v>-0.37122155133329926</v>
      </c>
      <c r="J376">
        <f t="shared" si="49"/>
        <v>0</v>
      </c>
      <c r="K376">
        <f t="shared" si="50"/>
        <v>0</v>
      </c>
      <c r="L376">
        <f t="shared" si="51"/>
        <v>-4.3153326624443977</v>
      </c>
      <c r="M376">
        <f t="shared" si="52"/>
        <v>0</v>
      </c>
      <c r="N376">
        <f t="shared" si="53"/>
        <v>0</v>
      </c>
    </row>
    <row r="377" spans="2:14" x14ac:dyDescent="0.25">
      <c r="B377" s="13">
        <v>40.913877110333303</v>
      </c>
      <c r="C377" s="15">
        <v>45.591999999999999</v>
      </c>
      <c r="D377" s="13">
        <v>41.982071985444399</v>
      </c>
      <c r="E377" s="13">
        <v>49.536111111111097</v>
      </c>
      <c r="F377">
        <f t="shared" si="45"/>
        <v>-4.678122889666696</v>
      </c>
      <c r="G377">
        <f t="shared" si="46"/>
        <v>0</v>
      </c>
      <c r="H377">
        <f t="shared" si="47"/>
        <v>0</v>
      </c>
      <c r="I377">
        <f t="shared" si="48"/>
        <v>-3.6099280145555994</v>
      </c>
      <c r="J377">
        <f t="shared" si="49"/>
        <v>0</v>
      </c>
      <c r="K377">
        <f t="shared" si="50"/>
        <v>0</v>
      </c>
      <c r="L377">
        <f t="shared" si="51"/>
        <v>-7.5540391256666979</v>
      </c>
      <c r="M377">
        <f t="shared" si="52"/>
        <v>0</v>
      </c>
      <c r="N377">
        <f t="shared" si="53"/>
        <v>0</v>
      </c>
    </row>
    <row r="378" spans="2:14" x14ac:dyDescent="0.25">
      <c r="B378" s="13">
        <v>37.733459218944397</v>
      </c>
      <c r="C378">
        <v>45.591999999999999</v>
      </c>
      <c r="D378" s="13">
        <v>38.723312378055603</v>
      </c>
      <c r="E378" s="13">
        <v>49.536111111111097</v>
      </c>
      <c r="F378">
        <f t="shared" si="45"/>
        <v>-7.8585407810556021</v>
      </c>
      <c r="G378">
        <f t="shared" si="46"/>
        <v>0</v>
      </c>
      <c r="H378">
        <f t="shared" si="47"/>
        <v>0</v>
      </c>
      <c r="I378">
        <f t="shared" si="48"/>
        <v>-6.868687621944396</v>
      </c>
      <c r="J378">
        <f t="shared" si="49"/>
        <v>0</v>
      </c>
      <c r="K378">
        <f t="shared" si="50"/>
        <v>0</v>
      </c>
      <c r="L378">
        <f t="shared" si="51"/>
        <v>-10.812798733055494</v>
      </c>
      <c r="M378">
        <f t="shared" si="52"/>
        <v>0</v>
      </c>
      <c r="N378">
        <f t="shared" si="53"/>
        <v>0</v>
      </c>
    </row>
    <row r="379" spans="2:14" x14ac:dyDescent="0.25">
      <c r="B379" s="13">
        <v>35.228126854111103</v>
      </c>
      <c r="C379" s="15">
        <v>45.591999999999999</v>
      </c>
      <c r="D379" s="13">
        <v>36.155979068333302</v>
      </c>
      <c r="E379" s="13">
        <v>49.536111111111097</v>
      </c>
      <c r="F379">
        <f t="shared" si="45"/>
        <v>-10.363873145888896</v>
      </c>
      <c r="G379">
        <f t="shared" si="46"/>
        <v>0</v>
      </c>
      <c r="H379">
        <f t="shared" si="47"/>
        <v>0</v>
      </c>
      <c r="I379">
        <f t="shared" si="48"/>
        <v>-9.4360209316666968</v>
      </c>
      <c r="J379">
        <f t="shared" si="49"/>
        <v>0</v>
      </c>
      <c r="K379">
        <f t="shared" si="50"/>
        <v>0</v>
      </c>
      <c r="L379">
        <f t="shared" si="51"/>
        <v>-13.380132042777795</v>
      </c>
      <c r="M379">
        <f t="shared" si="52"/>
        <v>0</v>
      </c>
      <c r="N379">
        <f t="shared" si="53"/>
        <v>0</v>
      </c>
    </row>
    <row r="380" spans="2:14" x14ac:dyDescent="0.25">
      <c r="B380" s="13">
        <v>34.130293127111102</v>
      </c>
      <c r="C380">
        <v>45.591999999999999</v>
      </c>
      <c r="D380" s="13">
        <v>35.030891506444398</v>
      </c>
      <c r="E380" s="13">
        <v>49.536111111111097</v>
      </c>
      <c r="F380">
        <f t="shared" si="45"/>
        <v>-11.461706872888897</v>
      </c>
      <c r="G380">
        <f t="shared" si="46"/>
        <v>0</v>
      </c>
      <c r="H380">
        <f t="shared" si="47"/>
        <v>0</v>
      </c>
      <c r="I380">
        <f t="shared" si="48"/>
        <v>-10.561108493555601</v>
      </c>
      <c r="J380">
        <f t="shared" si="49"/>
        <v>0</v>
      </c>
      <c r="K380">
        <f t="shared" si="50"/>
        <v>0</v>
      </c>
      <c r="L380">
        <f t="shared" si="51"/>
        <v>-14.505219604666699</v>
      </c>
      <c r="M380">
        <f t="shared" si="52"/>
        <v>0</v>
      </c>
      <c r="N380">
        <f t="shared" si="53"/>
        <v>0</v>
      </c>
    </row>
    <row r="381" spans="2:14" x14ac:dyDescent="0.25">
      <c r="B381" s="13">
        <v>37.386051426500003</v>
      </c>
      <c r="C381" s="15">
        <v>45.591999999999999</v>
      </c>
      <c r="D381" s="13">
        <v>38.367322725999998</v>
      </c>
      <c r="E381" s="13">
        <v>49.536111111111097</v>
      </c>
      <c r="F381">
        <f t="shared" si="45"/>
        <v>-8.2059485734999953</v>
      </c>
      <c r="G381">
        <f t="shared" si="46"/>
        <v>0</v>
      </c>
      <c r="H381">
        <f t="shared" si="47"/>
        <v>0</v>
      </c>
      <c r="I381">
        <f t="shared" si="48"/>
        <v>-7.2246772740000011</v>
      </c>
      <c r="J381">
        <f t="shared" si="49"/>
        <v>0</v>
      </c>
      <c r="K381">
        <f t="shared" si="50"/>
        <v>0</v>
      </c>
      <c r="L381">
        <f t="shared" si="51"/>
        <v>-11.1687883851111</v>
      </c>
      <c r="M381">
        <f t="shared" si="52"/>
        <v>0</v>
      </c>
      <c r="N381">
        <f t="shared" si="53"/>
        <v>0</v>
      </c>
    </row>
    <row r="382" spans="2:14" x14ac:dyDescent="0.25">
      <c r="B382" s="13">
        <v>44.573361752555599</v>
      </c>
      <c r="C382">
        <v>45.591999999999999</v>
      </c>
      <c r="D382" s="13">
        <v>45.731230762611098</v>
      </c>
      <c r="E382" s="13">
        <v>49.536111111111097</v>
      </c>
      <c r="F382">
        <f t="shared" si="45"/>
        <v>-1.0186382474444002</v>
      </c>
      <c r="G382">
        <f t="shared" si="46"/>
        <v>0</v>
      </c>
      <c r="H382">
        <f t="shared" si="47"/>
        <v>0</v>
      </c>
      <c r="I382">
        <f t="shared" si="48"/>
        <v>0.13923076261109912</v>
      </c>
      <c r="J382">
        <f t="shared" si="49"/>
        <v>0.13923076261109912</v>
      </c>
      <c r="K382">
        <f t="shared" si="50"/>
        <v>13.923076261109912</v>
      </c>
      <c r="L382">
        <f t="shared" si="51"/>
        <v>-3.8048803484999993</v>
      </c>
      <c r="M382">
        <f t="shared" si="52"/>
        <v>0</v>
      </c>
      <c r="N382">
        <f t="shared" si="53"/>
        <v>0</v>
      </c>
    </row>
    <row r="383" spans="2:14" x14ac:dyDescent="0.25">
      <c r="B383" s="13">
        <v>53.608988145166698</v>
      </c>
      <c r="C383" s="15">
        <v>45.591999999999999</v>
      </c>
      <c r="D383" s="13">
        <v>54.9863669605</v>
      </c>
      <c r="E383" s="13">
        <v>49.536111111111097</v>
      </c>
      <c r="F383">
        <f t="shared" si="45"/>
        <v>8.0169881451666996</v>
      </c>
      <c r="G383">
        <f t="shared" si="46"/>
        <v>8.0169881451666996</v>
      </c>
      <c r="H383">
        <f t="shared" si="47"/>
        <v>801.69881451666993</v>
      </c>
      <c r="I383">
        <f t="shared" si="48"/>
        <v>9.3943669605000011</v>
      </c>
      <c r="J383">
        <f t="shared" si="49"/>
        <v>9.3943669605000011</v>
      </c>
      <c r="K383">
        <f t="shared" si="50"/>
        <v>939.43669605000014</v>
      </c>
      <c r="L383">
        <f t="shared" si="51"/>
        <v>5.4502558493889026</v>
      </c>
      <c r="M383">
        <f t="shared" si="52"/>
        <v>5.4502558493889026</v>
      </c>
      <c r="N383">
        <f t="shared" si="53"/>
        <v>545.02558493889023</v>
      </c>
    </row>
    <row r="384" spans="2:14" x14ac:dyDescent="0.25">
      <c r="B384" s="13">
        <v>63.942762832444402</v>
      </c>
      <c r="C384">
        <v>45.591999999999999</v>
      </c>
      <c r="D384" s="13">
        <v>65.568331902944493</v>
      </c>
      <c r="E384" s="13">
        <v>49.536111111111097</v>
      </c>
      <c r="F384">
        <f t="shared" si="45"/>
        <v>18.350762832444403</v>
      </c>
      <c r="G384">
        <f t="shared" si="46"/>
        <v>18.350762832444403</v>
      </c>
      <c r="H384">
        <f t="shared" si="47"/>
        <v>1835.0762832444402</v>
      </c>
      <c r="I384">
        <f t="shared" si="48"/>
        <v>19.976331902944494</v>
      </c>
      <c r="J384">
        <f t="shared" si="49"/>
        <v>19.976331902944494</v>
      </c>
      <c r="K384">
        <f t="shared" si="50"/>
        <v>1997.6331902944494</v>
      </c>
      <c r="L384">
        <f t="shared" si="51"/>
        <v>16.032220791833396</v>
      </c>
      <c r="M384">
        <f t="shared" si="52"/>
        <v>16.032220791833396</v>
      </c>
      <c r="N384">
        <f t="shared" si="53"/>
        <v>1603.2220791833397</v>
      </c>
    </row>
    <row r="385" spans="2:14" x14ac:dyDescent="0.25">
      <c r="B385" s="13">
        <v>83.772383020666695</v>
      </c>
      <c r="C385" s="15">
        <v>45.591999999999999</v>
      </c>
      <c r="D385" s="13">
        <v>85.5340075288333</v>
      </c>
      <c r="E385" s="13">
        <v>67.117000000000004</v>
      </c>
      <c r="F385">
        <f t="shared" si="45"/>
        <v>38.180383020666696</v>
      </c>
      <c r="G385">
        <f t="shared" si="46"/>
        <v>38.180383020666696</v>
      </c>
      <c r="H385">
        <f t="shared" si="47"/>
        <v>3818.0383020666695</v>
      </c>
      <c r="I385">
        <f t="shared" si="48"/>
        <v>39.942007528833301</v>
      </c>
      <c r="J385">
        <f t="shared" si="49"/>
        <v>39.942007528833301</v>
      </c>
      <c r="K385">
        <f t="shared" si="50"/>
        <v>3994.2007528833301</v>
      </c>
      <c r="L385">
        <f t="shared" si="51"/>
        <v>18.417007528833295</v>
      </c>
      <c r="M385">
        <f t="shared" si="52"/>
        <v>18.417007528833295</v>
      </c>
      <c r="N385">
        <f t="shared" si="53"/>
        <v>1841.7007528833296</v>
      </c>
    </row>
    <row r="386" spans="2:14" x14ac:dyDescent="0.25">
      <c r="B386" s="13">
        <v>82.826599750666702</v>
      </c>
      <c r="C386">
        <v>45.591999999999999</v>
      </c>
      <c r="D386" s="13">
        <v>84.569774063277805</v>
      </c>
      <c r="E386" s="13">
        <v>67.117000000000004</v>
      </c>
      <c r="F386">
        <f t="shared" si="45"/>
        <v>37.234599750666703</v>
      </c>
      <c r="G386">
        <f t="shared" si="46"/>
        <v>37.234599750666703</v>
      </c>
      <c r="H386">
        <f t="shared" si="47"/>
        <v>3723.4599750666703</v>
      </c>
      <c r="I386">
        <f t="shared" si="48"/>
        <v>38.977774063277806</v>
      </c>
      <c r="J386">
        <f t="shared" si="49"/>
        <v>38.977774063277806</v>
      </c>
      <c r="K386">
        <f t="shared" si="50"/>
        <v>3897.7774063277807</v>
      </c>
      <c r="L386">
        <f t="shared" si="51"/>
        <v>17.452774063277801</v>
      </c>
      <c r="M386">
        <f t="shared" si="52"/>
        <v>17.452774063277801</v>
      </c>
      <c r="N386">
        <f t="shared" si="53"/>
        <v>1745.27740632778</v>
      </c>
    </row>
    <row r="387" spans="2:14" x14ac:dyDescent="0.25">
      <c r="B387" s="13">
        <v>83.067733811666699</v>
      </c>
      <c r="C387" s="15">
        <v>45.591999999999999</v>
      </c>
      <c r="D387" s="13">
        <v>84.815613689777805</v>
      </c>
      <c r="E387" s="13">
        <v>67.117000000000004</v>
      </c>
      <c r="F387">
        <f t="shared" si="45"/>
        <v>37.4757338116667</v>
      </c>
      <c r="G387">
        <f t="shared" si="46"/>
        <v>37.4757338116667</v>
      </c>
      <c r="H387">
        <f t="shared" si="47"/>
        <v>3747.5733811666701</v>
      </c>
      <c r="I387">
        <f t="shared" si="48"/>
        <v>39.223613689777807</v>
      </c>
      <c r="J387">
        <f t="shared" si="49"/>
        <v>39.223613689777807</v>
      </c>
      <c r="K387">
        <f t="shared" si="50"/>
        <v>3922.3613689777808</v>
      </c>
      <c r="L387">
        <f t="shared" si="51"/>
        <v>17.698613689777801</v>
      </c>
      <c r="M387">
        <f t="shared" si="52"/>
        <v>17.698613689777801</v>
      </c>
      <c r="N387">
        <f t="shared" si="53"/>
        <v>1769.8613689777801</v>
      </c>
    </row>
    <row r="388" spans="2:14" x14ac:dyDescent="0.25">
      <c r="B388" s="13">
        <v>82.5601056077778</v>
      </c>
      <c r="C388">
        <v>45.591999999999999</v>
      </c>
      <c r="D388" s="13">
        <v>84.298078222944397</v>
      </c>
      <c r="E388" s="13">
        <v>67.117000000000004</v>
      </c>
      <c r="F388">
        <f t="shared" si="45"/>
        <v>36.968105607777801</v>
      </c>
      <c r="G388">
        <f t="shared" si="46"/>
        <v>36.968105607777801</v>
      </c>
      <c r="H388">
        <f t="shared" si="47"/>
        <v>3696.8105607777802</v>
      </c>
      <c r="I388">
        <f t="shared" si="48"/>
        <v>38.706078222944399</v>
      </c>
      <c r="J388">
        <f t="shared" si="49"/>
        <v>38.706078222944399</v>
      </c>
      <c r="K388">
        <f t="shared" si="50"/>
        <v>3870.6078222944398</v>
      </c>
      <c r="L388">
        <f t="shared" si="51"/>
        <v>17.181078222944393</v>
      </c>
      <c r="M388">
        <f t="shared" si="52"/>
        <v>17.181078222944393</v>
      </c>
      <c r="N388">
        <f t="shared" si="53"/>
        <v>1718.1078222944393</v>
      </c>
    </row>
    <row r="389" spans="2:14" x14ac:dyDescent="0.25">
      <c r="B389" s="13">
        <v>77.976315321666704</v>
      </c>
      <c r="C389" s="15">
        <v>45.591999999999999</v>
      </c>
      <c r="D389" s="13">
        <v>79.624607633222197</v>
      </c>
      <c r="E389" s="13">
        <v>67.117000000000004</v>
      </c>
      <c r="F389">
        <f t="shared" si="45"/>
        <v>32.384315321666705</v>
      </c>
      <c r="G389">
        <f t="shared" si="46"/>
        <v>32.384315321666705</v>
      </c>
      <c r="H389">
        <f t="shared" si="47"/>
        <v>3238.4315321666704</v>
      </c>
      <c r="I389">
        <f t="shared" si="48"/>
        <v>34.032607633222199</v>
      </c>
      <c r="J389">
        <f t="shared" si="49"/>
        <v>34.032607633222199</v>
      </c>
      <c r="K389">
        <f t="shared" si="50"/>
        <v>3403.2607633222196</v>
      </c>
      <c r="L389">
        <f t="shared" si="51"/>
        <v>12.507607633222193</v>
      </c>
      <c r="M389">
        <f t="shared" si="52"/>
        <v>12.507607633222193</v>
      </c>
      <c r="N389">
        <f t="shared" si="53"/>
        <v>1250.7607633222192</v>
      </c>
    </row>
    <row r="390" spans="2:14" x14ac:dyDescent="0.25">
      <c r="B390" s="13">
        <v>77.553293496944406</v>
      </c>
      <c r="C390">
        <v>45.591999999999999</v>
      </c>
      <c r="D390" s="13">
        <v>79.193289145388903</v>
      </c>
      <c r="E390" s="13">
        <v>67.117000000000004</v>
      </c>
      <c r="F390">
        <f t="shared" si="45"/>
        <v>31.961293496944407</v>
      </c>
      <c r="G390">
        <f t="shared" si="46"/>
        <v>31.961293496944407</v>
      </c>
      <c r="H390">
        <f t="shared" si="47"/>
        <v>3196.1293496944409</v>
      </c>
      <c r="I390">
        <f t="shared" si="48"/>
        <v>33.601289145388904</v>
      </c>
      <c r="J390">
        <f t="shared" si="49"/>
        <v>33.601289145388904</v>
      </c>
      <c r="K390">
        <f t="shared" si="50"/>
        <v>3360.1289145388905</v>
      </c>
      <c r="L390">
        <f t="shared" si="51"/>
        <v>12.076289145388898</v>
      </c>
      <c r="M390">
        <f t="shared" si="52"/>
        <v>12.076289145388898</v>
      </c>
      <c r="N390">
        <f t="shared" si="53"/>
        <v>1207.6289145388898</v>
      </c>
    </row>
    <row r="391" spans="2:14" x14ac:dyDescent="0.25">
      <c r="B391" s="13">
        <v>74.980230432777802</v>
      </c>
      <c r="C391" s="15">
        <v>45.591999999999999</v>
      </c>
      <c r="D391" s="13">
        <v>76.569684354888906</v>
      </c>
      <c r="E391" s="13">
        <v>67.117000000000004</v>
      </c>
      <c r="F391">
        <f t="shared" si="45"/>
        <v>29.388230432777803</v>
      </c>
      <c r="G391">
        <f t="shared" si="46"/>
        <v>29.388230432777803</v>
      </c>
      <c r="H391">
        <f t="shared" si="47"/>
        <v>2938.8230432777805</v>
      </c>
      <c r="I391">
        <f t="shared" si="48"/>
        <v>30.977684354888908</v>
      </c>
      <c r="J391">
        <f t="shared" si="49"/>
        <v>30.977684354888908</v>
      </c>
      <c r="K391">
        <f t="shared" si="50"/>
        <v>3097.7684354888906</v>
      </c>
      <c r="L391">
        <f t="shared" si="51"/>
        <v>9.4526843548889019</v>
      </c>
      <c r="M391">
        <f t="shared" si="52"/>
        <v>9.4526843548889019</v>
      </c>
      <c r="N391">
        <f t="shared" si="53"/>
        <v>945.26843548889019</v>
      </c>
    </row>
    <row r="392" spans="2:14" x14ac:dyDescent="0.25">
      <c r="B392" s="13">
        <v>72.346803884277804</v>
      </c>
      <c r="C392">
        <v>45.591999999999999</v>
      </c>
      <c r="D392" s="13">
        <v>73.884390659777793</v>
      </c>
      <c r="E392" s="13">
        <v>67.117000000000004</v>
      </c>
      <c r="F392">
        <f t="shared" si="45"/>
        <v>26.754803884277806</v>
      </c>
      <c r="G392">
        <f t="shared" si="46"/>
        <v>26.754803884277806</v>
      </c>
      <c r="H392">
        <f t="shared" si="47"/>
        <v>2675.4803884277808</v>
      </c>
      <c r="I392">
        <f t="shared" si="48"/>
        <v>28.292390659777794</v>
      </c>
      <c r="J392">
        <f t="shared" si="49"/>
        <v>28.292390659777794</v>
      </c>
      <c r="K392">
        <f t="shared" si="50"/>
        <v>2829.2390659777793</v>
      </c>
      <c r="L392">
        <f t="shared" si="51"/>
        <v>6.7673906597777886</v>
      </c>
      <c r="M392">
        <f t="shared" si="52"/>
        <v>6.7673906597777886</v>
      </c>
      <c r="N392">
        <f t="shared" si="53"/>
        <v>676.73906597777886</v>
      </c>
    </row>
    <row r="393" spans="2:14" x14ac:dyDescent="0.25">
      <c r="B393" s="13">
        <v>69.353413183444403</v>
      </c>
      <c r="C393" s="15">
        <v>45.591999999999999</v>
      </c>
      <c r="D393" s="13">
        <v>70.831864912777803</v>
      </c>
      <c r="E393" s="13">
        <v>67.117000000000004</v>
      </c>
      <c r="F393">
        <f t="shared" si="45"/>
        <v>23.761413183444404</v>
      </c>
      <c r="G393">
        <f t="shared" si="46"/>
        <v>23.761413183444404</v>
      </c>
      <c r="H393">
        <f t="shared" si="47"/>
        <v>2376.1413183444402</v>
      </c>
      <c r="I393">
        <f t="shared" si="48"/>
        <v>25.239864912777804</v>
      </c>
      <c r="J393">
        <f t="shared" si="49"/>
        <v>25.239864912777804</v>
      </c>
      <c r="K393">
        <f t="shared" si="50"/>
        <v>2523.9864912777803</v>
      </c>
      <c r="L393">
        <f t="shared" si="51"/>
        <v>3.7148649127777986</v>
      </c>
      <c r="M393">
        <f t="shared" si="52"/>
        <v>3.7148649127777986</v>
      </c>
      <c r="N393">
        <f t="shared" si="53"/>
        <v>371.48649127777986</v>
      </c>
    </row>
    <row r="394" spans="2:14" x14ac:dyDescent="0.25">
      <c r="B394" s="13">
        <v>70.545612485888896</v>
      </c>
      <c r="C394">
        <v>45.591999999999999</v>
      </c>
      <c r="D394" s="13">
        <v>72.047639541388904</v>
      </c>
      <c r="E394" s="13">
        <v>67.117000000000004</v>
      </c>
      <c r="F394">
        <f t="shared" si="45"/>
        <v>24.953612485888897</v>
      </c>
      <c r="G394">
        <f t="shared" si="46"/>
        <v>24.953612485888897</v>
      </c>
      <c r="H394">
        <f t="shared" si="47"/>
        <v>2495.3612485888898</v>
      </c>
      <c r="I394">
        <f t="shared" si="48"/>
        <v>26.455639541388905</v>
      </c>
      <c r="J394">
        <f t="shared" si="49"/>
        <v>26.455639541388905</v>
      </c>
      <c r="K394">
        <f t="shared" si="50"/>
        <v>2645.5639541388905</v>
      </c>
      <c r="L394">
        <f t="shared" si="51"/>
        <v>4.9306395413888993</v>
      </c>
      <c r="M394">
        <f t="shared" si="52"/>
        <v>4.9306395413888993</v>
      </c>
      <c r="N394">
        <f t="shared" si="53"/>
        <v>493.06395413888993</v>
      </c>
    </row>
    <row r="395" spans="2:14" x14ac:dyDescent="0.25">
      <c r="B395" s="13">
        <v>71.091356510444399</v>
      </c>
      <c r="C395" s="15">
        <v>45.591999999999999</v>
      </c>
      <c r="D395" s="13">
        <v>72.604165163111105</v>
      </c>
      <c r="E395" s="13">
        <v>67.117000000000004</v>
      </c>
      <c r="F395">
        <f t="shared" si="45"/>
        <v>25.4993565104444</v>
      </c>
      <c r="G395">
        <f t="shared" si="46"/>
        <v>25.4993565104444</v>
      </c>
      <c r="H395">
        <f t="shared" si="47"/>
        <v>2549.93565104444</v>
      </c>
      <c r="I395">
        <f t="shared" si="48"/>
        <v>27.012165163111106</v>
      </c>
      <c r="J395">
        <f t="shared" si="49"/>
        <v>27.012165163111106</v>
      </c>
      <c r="K395">
        <f t="shared" si="50"/>
        <v>2701.2165163111108</v>
      </c>
      <c r="L395">
        <f t="shared" si="51"/>
        <v>5.4871651631111007</v>
      </c>
      <c r="M395">
        <f t="shared" si="52"/>
        <v>5.4871651631111007</v>
      </c>
      <c r="N395">
        <f t="shared" si="53"/>
        <v>548.71651631111013</v>
      </c>
    </row>
    <row r="396" spans="2:14" x14ac:dyDescent="0.25">
      <c r="B396" s="13">
        <v>82.5881893421667</v>
      </c>
      <c r="C396">
        <v>45.591999999999999</v>
      </c>
      <c r="D396" s="13">
        <v>84.326710185388905</v>
      </c>
      <c r="E396" s="13">
        <v>67.117000000000004</v>
      </c>
      <c r="F396">
        <f t="shared" si="45"/>
        <v>36.996189342166701</v>
      </c>
      <c r="G396">
        <f t="shared" si="46"/>
        <v>36.996189342166701</v>
      </c>
      <c r="H396">
        <f t="shared" si="47"/>
        <v>3699.6189342166699</v>
      </c>
      <c r="I396">
        <f t="shared" si="48"/>
        <v>38.734710185388906</v>
      </c>
      <c r="J396">
        <f t="shared" si="49"/>
        <v>38.734710185388906</v>
      </c>
      <c r="K396">
        <f t="shared" si="50"/>
        <v>3873.4710185388903</v>
      </c>
      <c r="L396">
        <f t="shared" si="51"/>
        <v>17.2097101853889</v>
      </c>
      <c r="M396">
        <f t="shared" si="52"/>
        <v>17.2097101853889</v>
      </c>
      <c r="N396">
        <f t="shared" si="53"/>
        <v>1720.9710185388899</v>
      </c>
    </row>
    <row r="397" spans="2:14" x14ac:dyDescent="0.25">
      <c r="B397" s="13">
        <v>69.473291595000006</v>
      </c>
      <c r="C397" s="15">
        <v>45.591999999999999</v>
      </c>
      <c r="D397" s="13">
        <v>71.2306070881111</v>
      </c>
      <c r="E397" s="13">
        <v>49.536111111111097</v>
      </c>
      <c r="F397">
        <f t="shared" si="45"/>
        <v>23.881291595000008</v>
      </c>
      <c r="G397">
        <f t="shared" si="46"/>
        <v>23.881291595000008</v>
      </c>
      <c r="H397">
        <f t="shared" si="47"/>
        <v>2388.1291595000007</v>
      </c>
      <c r="I397">
        <f t="shared" si="48"/>
        <v>25.638607088111101</v>
      </c>
      <c r="J397">
        <f t="shared" si="49"/>
        <v>25.638607088111101</v>
      </c>
      <c r="K397">
        <f t="shared" si="50"/>
        <v>2563.8607088111103</v>
      </c>
      <c r="L397">
        <f t="shared" si="51"/>
        <v>21.694495977000003</v>
      </c>
      <c r="M397">
        <f t="shared" si="52"/>
        <v>21.694495977000003</v>
      </c>
      <c r="N397">
        <f t="shared" si="53"/>
        <v>2169.4495977000001</v>
      </c>
    </row>
    <row r="398" spans="2:14" x14ac:dyDescent="0.25">
      <c r="B398" s="13">
        <v>56.396690560388897</v>
      </c>
      <c r="C398">
        <v>45.591999999999999</v>
      </c>
      <c r="D398" s="13">
        <v>57.841301361888902</v>
      </c>
      <c r="E398" s="13">
        <v>49.536111111111097</v>
      </c>
      <c r="F398">
        <f t="shared" si="45"/>
        <v>10.804690560388899</v>
      </c>
      <c r="G398">
        <f t="shared" si="46"/>
        <v>10.804690560388899</v>
      </c>
      <c r="H398">
        <f t="shared" si="47"/>
        <v>1080.4690560388899</v>
      </c>
      <c r="I398">
        <f t="shared" si="48"/>
        <v>12.249301361888904</v>
      </c>
      <c r="J398">
        <f t="shared" si="49"/>
        <v>12.249301361888904</v>
      </c>
      <c r="K398">
        <f t="shared" si="50"/>
        <v>1224.9301361888904</v>
      </c>
      <c r="L398">
        <f t="shared" si="51"/>
        <v>8.3051902507778053</v>
      </c>
      <c r="M398">
        <f t="shared" si="52"/>
        <v>8.3051902507778053</v>
      </c>
      <c r="N398">
        <f t="shared" si="53"/>
        <v>830.5190250777805</v>
      </c>
    </row>
    <row r="399" spans="2:14" x14ac:dyDescent="0.25">
      <c r="B399" s="13">
        <v>50.812352224833297</v>
      </c>
      <c r="C399" s="15">
        <v>45.591999999999999</v>
      </c>
      <c r="D399" s="13">
        <v>52.122060017166703</v>
      </c>
      <c r="E399" s="13">
        <v>49.536111111111097</v>
      </c>
      <c r="F399">
        <f t="shared" si="45"/>
        <v>5.2203522248332987</v>
      </c>
      <c r="G399">
        <f t="shared" si="46"/>
        <v>5.2203522248332987</v>
      </c>
      <c r="H399">
        <f t="shared" si="47"/>
        <v>522.0352224833299</v>
      </c>
      <c r="I399">
        <f t="shared" si="48"/>
        <v>6.5300600171667043</v>
      </c>
      <c r="J399">
        <f t="shared" si="49"/>
        <v>6.5300600171667043</v>
      </c>
      <c r="K399">
        <f t="shared" si="50"/>
        <v>653.00600171667043</v>
      </c>
      <c r="L399">
        <f t="shared" si="51"/>
        <v>2.5859489060556058</v>
      </c>
      <c r="M399">
        <f t="shared" si="52"/>
        <v>2.5859489060556058</v>
      </c>
      <c r="N399">
        <f t="shared" si="53"/>
        <v>258.59489060556058</v>
      </c>
    </row>
    <row r="400" spans="2:14" x14ac:dyDescent="0.25">
      <c r="B400" s="13">
        <v>44.330741764277803</v>
      </c>
      <c r="C400">
        <v>45.591999999999999</v>
      </c>
      <c r="D400" s="13">
        <v>45.4826801793333</v>
      </c>
      <c r="E400" s="13">
        <v>49.536111111111097</v>
      </c>
      <c r="F400">
        <f t="shared" si="45"/>
        <v>-1.2612582357221953</v>
      </c>
      <c r="G400">
        <f t="shared" si="46"/>
        <v>0</v>
      </c>
      <c r="H400">
        <f t="shared" si="47"/>
        <v>0</v>
      </c>
      <c r="I400">
        <f t="shared" si="48"/>
        <v>-0.10931982066669832</v>
      </c>
      <c r="J400">
        <f t="shared" si="49"/>
        <v>0</v>
      </c>
      <c r="K400">
        <f t="shared" si="50"/>
        <v>0</v>
      </c>
      <c r="L400">
        <f t="shared" si="51"/>
        <v>-4.0534309317777968</v>
      </c>
      <c r="M400">
        <f t="shared" si="52"/>
        <v>0</v>
      </c>
      <c r="N400">
        <f t="shared" si="53"/>
        <v>0</v>
      </c>
    </row>
    <row r="401" spans="2:14" x14ac:dyDescent="0.25">
      <c r="B401" s="13">
        <v>42.403574073500003</v>
      </c>
      <c r="C401" s="15">
        <v>45.591999999999999</v>
      </c>
      <c r="D401" s="13">
        <v>43.508331548444403</v>
      </c>
      <c r="E401" s="13">
        <v>49.536111111111097</v>
      </c>
      <c r="F401">
        <f t="shared" ref="F401:F464" si="54">B401-C401</f>
        <v>-3.1884259264999955</v>
      </c>
      <c r="G401">
        <f t="shared" si="46"/>
        <v>0</v>
      </c>
      <c r="H401">
        <f t="shared" si="47"/>
        <v>0</v>
      </c>
      <c r="I401">
        <f t="shared" si="48"/>
        <v>-2.0836684515555959</v>
      </c>
      <c r="J401">
        <f t="shared" si="49"/>
        <v>0</v>
      </c>
      <c r="K401">
        <f t="shared" si="50"/>
        <v>0</v>
      </c>
      <c r="L401">
        <f t="shared" si="51"/>
        <v>-6.0277795626666943</v>
      </c>
      <c r="M401">
        <f t="shared" si="52"/>
        <v>0</v>
      </c>
      <c r="N401">
        <f t="shared" si="53"/>
        <v>0</v>
      </c>
    </row>
    <row r="402" spans="2:14" x14ac:dyDescent="0.25">
      <c r="B402" s="13">
        <v>38.749163399611099</v>
      </c>
      <c r="C402">
        <v>45.591999999999999</v>
      </c>
      <c r="D402" s="13">
        <v>39.764079048444401</v>
      </c>
      <c r="E402" s="13">
        <v>49.536111111111097</v>
      </c>
      <c r="F402">
        <f t="shared" si="54"/>
        <v>-6.8428366003888996</v>
      </c>
      <c r="G402">
        <f t="shared" ref="G402:G465" si="55">MAX(F402,0)</f>
        <v>0</v>
      </c>
      <c r="H402">
        <f t="shared" ref="H402:H465" si="56">$B$7*G402</f>
        <v>0</v>
      </c>
      <c r="I402">
        <f t="shared" ref="I402:I465" si="57">D402-C402</f>
        <v>-5.8279209515555976</v>
      </c>
      <c r="J402">
        <f t="shared" ref="J402:J465" si="58">MAX(I402,0)</f>
        <v>0</v>
      </c>
      <c r="K402">
        <f t="shared" ref="K402:K465" si="59">$B$7*J402</f>
        <v>0</v>
      </c>
      <c r="L402">
        <f t="shared" ref="L402:L465" si="60">D402-E402</f>
        <v>-9.7720320626666961</v>
      </c>
      <c r="M402">
        <f t="shared" ref="M402:M465" si="61">MAX(L402,0)</f>
        <v>0</v>
      </c>
      <c r="N402">
        <f t="shared" ref="N402:N465" si="62">$B$7*M402</f>
        <v>0</v>
      </c>
    </row>
    <row r="403" spans="2:14" x14ac:dyDescent="0.25">
      <c r="B403" s="13">
        <v>36.257279486277803</v>
      </c>
      <c r="C403" s="15">
        <v>45.591999999999999</v>
      </c>
      <c r="D403" s="13">
        <v>37.210632786111098</v>
      </c>
      <c r="E403" s="13">
        <v>49.536111111111097</v>
      </c>
      <c r="F403">
        <f t="shared" si="54"/>
        <v>-9.3347205137221962</v>
      </c>
      <c r="G403">
        <f t="shared" si="55"/>
        <v>0</v>
      </c>
      <c r="H403">
        <f t="shared" si="56"/>
        <v>0</v>
      </c>
      <c r="I403">
        <f t="shared" si="57"/>
        <v>-8.3813672138889004</v>
      </c>
      <c r="J403">
        <f t="shared" si="58"/>
        <v>0</v>
      </c>
      <c r="K403">
        <f t="shared" si="59"/>
        <v>0</v>
      </c>
      <c r="L403">
        <f t="shared" si="60"/>
        <v>-12.325478324999999</v>
      </c>
      <c r="M403">
        <f t="shared" si="61"/>
        <v>0</v>
      </c>
      <c r="N403">
        <f t="shared" si="62"/>
        <v>0</v>
      </c>
    </row>
    <row r="404" spans="2:14" x14ac:dyDescent="0.25">
      <c r="B404" s="13">
        <v>36.226107027388899</v>
      </c>
      <c r="C404">
        <v>45.591999999999999</v>
      </c>
      <c r="D404" s="13">
        <v>37.178688578666701</v>
      </c>
      <c r="E404" s="13">
        <v>49.536111111111097</v>
      </c>
      <c r="F404">
        <f t="shared" si="54"/>
        <v>-9.3658929726110998</v>
      </c>
      <c r="G404">
        <f t="shared" si="55"/>
        <v>0</v>
      </c>
      <c r="H404">
        <f t="shared" si="56"/>
        <v>0</v>
      </c>
      <c r="I404">
        <f t="shared" si="57"/>
        <v>-8.4133114213332973</v>
      </c>
      <c r="J404">
        <f t="shared" si="58"/>
        <v>0</v>
      </c>
      <c r="K404">
        <f t="shared" si="59"/>
        <v>0</v>
      </c>
      <c r="L404">
        <f t="shared" si="60"/>
        <v>-12.357422532444396</v>
      </c>
      <c r="M404">
        <f t="shared" si="61"/>
        <v>0</v>
      </c>
      <c r="N404">
        <f t="shared" si="62"/>
        <v>0</v>
      </c>
    </row>
    <row r="405" spans="2:14" x14ac:dyDescent="0.25">
      <c r="B405" s="13">
        <v>39.318127635611098</v>
      </c>
      <c r="C405" s="15">
        <v>45.591999999999999</v>
      </c>
      <c r="D405" s="13">
        <v>40.347064542944402</v>
      </c>
      <c r="E405" s="13">
        <v>49.536111111111097</v>
      </c>
      <c r="F405">
        <f t="shared" si="54"/>
        <v>-6.2738723643889003</v>
      </c>
      <c r="G405">
        <f t="shared" si="55"/>
        <v>0</v>
      </c>
      <c r="H405">
        <f t="shared" si="56"/>
        <v>0</v>
      </c>
      <c r="I405">
        <f t="shared" si="57"/>
        <v>-5.2449354570555968</v>
      </c>
      <c r="J405">
        <f t="shared" si="58"/>
        <v>0</v>
      </c>
      <c r="K405">
        <f t="shared" si="59"/>
        <v>0</v>
      </c>
      <c r="L405">
        <f t="shared" si="60"/>
        <v>-9.1890465681666953</v>
      </c>
      <c r="M405">
        <f t="shared" si="61"/>
        <v>0</v>
      </c>
      <c r="N405">
        <f t="shared" si="62"/>
        <v>0</v>
      </c>
    </row>
    <row r="406" spans="2:14" x14ac:dyDescent="0.25">
      <c r="B406" s="13">
        <v>44.861569427333301</v>
      </c>
      <c r="C406">
        <v>45.591999999999999</v>
      </c>
      <c r="D406" s="13">
        <v>46.026480743500002</v>
      </c>
      <c r="E406" s="13">
        <v>49.536111111111097</v>
      </c>
      <c r="F406">
        <f t="shared" si="54"/>
        <v>-0.7304305726666982</v>
      </c>
      <c r="G406">
        <f t="shared" si="55"/>
        <v>0</v>
      </c>
      <c r="H406">
        <f t="shared" si="56"/>
        <v>0</v>
      </c>
      <c r="I406">
        <f t="shared" si="57"/>
        <v>0.43448074350000354</v>
      </c>
      <c r="J406">
        <f t="shared" si="58"/>
        <v>0.43448074350000354</v>
      </c>
      <c r="K406">
        <f t="shared" si="59"/>
        <v>43.448074350000354</v>
      </c>
      <c r="L406">
        <f t="shared" si="60"/>
        <v>-3.5096303676110949</v>
      </c>
      <c r="M406">
        <f t="shared" si="61"/>
        <v>0</v>
      </c>
      <c r="N406">
        <f t="shared" si="62"/>
        <v>0</v>
      </c>
    </row>
    <row r="407" spans="2:14" x14ac:dyDescent="0.25">
      <c r="B407" s="13">
        <v>53.371199030888903</v>
      </c>
      <c r="C407" s="15">
        <v>45.591999999999999</v>
      </c>
      <c r="D407" s="13">
        <v>54.742832868611103</v>
      </c>
      <c r="E407" s="13">
        <v>49.536111111111097</v>
      </c>
      <c r="F407">
        <f t="shared" si="54"/>
        <v>7.7791990308889041</v>
      </c>
      <c r="G407">
        <f t="shared" si="55"/>
        <v>7.7791990308889041</v>
      </c>
      <c r="H407">
        <f t="shared" si="56"/>
        <v>777.91990308889035</v>
      </c>
      <c r="I407">
        <f t="shared" si="57"/>
        <v>9.1508328686111042</v>
      </c>
      <c r="J407">
        <f t="shared" si="58"/>
        <v>9.1508328686111042</v>
      </c>
      <c r="K407">
        <f t="shared" si="59"/>
        <v>915.08328686111042</v>
      </c>
      <c r="L407">
        <f t="shared" si="60"/>
        <v>5.2067217575000058</v>
      </c>
      <c r="M407">
        <f t="shared" si="61"/>
        <v>5.2067217575000058</v>
      </c>
      <c r="N407">
        <f t="shared" si="62"/>
        <v>520.67217575000063</v>
      </c>
    </row>
    <row r="408" spans="2:14" x14ac:dyDescent="0.25">
      <c r="B408" s="13">
        <v>75.271721935555604</v>
      </c>
      <c r="C408">
        <v>45.591999999999999</v>
      </c>
      <c r="D408" s="13">
        <v>77.166440798388905</v>
      </c>
      <c r="E408" s="13">
        <v>49.536111111111097</v>
      </c>
      <c r="F408">
        <f t="shared" si="54"/>
        <v>29.679721935555605</v>
      </c>
      <c r="G408">
        <f t="shared" si="55"/>
        <v>29.679721935555605</v>
      </c>
      <c r="H408">
        <f t="shared" si="56"/>
        <v>2967.9721935555604</v>
      </c>
      <c r="I408">
        <f t="shared" si="57"/>
        <v>31.574440798388906</v>
      </c>
      <c r="J408">
        <f t="shared" si="58"/>
        <v>31.574440798388906</v>
      </c>
      <c r="K408">
        <f t="shared" si="59"/>
        <v>3157.4440798388905</v>
      </c>
      <c r="L408">
        <f t="shared" si="60"/>
        <v>27.630329687277808</v>
      </c>
      <c r="M408">
        <f t="shared" si="61"/>
        <v>27.630329687277808</v>
      </c>
      <c r="N408">
        <f t="shared" si="62"/>
        <v>2763.0329687277808</v>
      </c>
    </row>
    <row r="409" spans="2:14" x14ac:dyDescent="0.25">
      <c r="B409" s="13">
        <v>94.3171555826667</v>
      </c>
      <c r="C409" s="15">
        <v>45.591999999999999</v>
      </c>
      <c r="D409" s="13">
        <v>96.2834211981111</v>
      </c>
      <c r="E409" s="13">
        <v>67.117000000000004</v>
      </c>
      <c r="F409">
        <f t="shared" si="54"/>
        <v>48.725155582666702</v>
      </c>
      <c r="G409">
        <f t="shared" si="55"/>
        <v>48.725155582666702</v>
      </c>
      <c r="H409">
        <f t="shared" si="56"/>
        <v>4872.5155582666703</v>
      </c>
      <c r="I409">
        <f t="shared" si="57"/>
        <v>50.691421198111101</v>
      </c>
      <c r="J409">
        <f t="shared" si="58"/>
        <v>50.691421198111101</v>
      </c>
      <c r="K409">
        <f t="shared" si="59"/>
        <v>5069.1421198111102</v>
      </c>
      <c r="L409">
        <f t="shared" si="60"/>
        <v>29.166421198111095</v>
      </c>
      <c r="M409">
        <f t="shared" si="61"/>
        <v>29.166421198111095</v>
      </c>
      <c r="N409">
        <f t="shared" si="62"/>
        <v>2916.6421198111093</v>
      </c>
    </row>
    <row r="410" spans="2:14" x14ac:dyDescent="0.25">
      <c r="B410" s="13">
        <v>88.706973504555506</v>
      </c>
      <c r="C410">
        <v>45.591999999999999</v>
      </c>
      <c r="D410" s="13">
        <v>90.564600829166693</v>
      </c>
      <c r="E410" s="13">
        <v>67.117000000000004</v>
      </c>
      <c r="F410">
        <f t="shared" si="54"/>
        <v>43.114973504555508</v>
      </c>
      <c r="G410">
        <f t="shared" si="55"/>
        <v>43.114973504555508</v>
      </c>
      <c r="H410">
        <f t="shared" si="56"/>
        <v>4311.497350455551</v>
      </c>
      <c r="I410">
        <f t="shared" si="57"/>
        <v>44.972600829166694</v>
      </c>
      <c r="J410">
        <f t="shared" si="58"/>
        <v>44.972600829166694</v>
      </c>
      <c r="K410">
        <f t="shared" si="59"/>
        <v>4497.2600829166695</v>
      </c>
      <c r="L410">
        <f t="shared" si="60"/>
        <v>23.447600829166689</v>
      </c>
      <c r="M410">
        <f t="shared" si="61"/>
        <v>23.447600829166689</v>
      </c>
      <c r="N410">
        <f t="shared" si="62"/>
        <v>2344.760082916669</v>
      </c>
    </row>
    <row r="411" spans="2:14" x14ac:dyDescent="0.25">
      <c r="B411" s="13">
        <v>93.325301986666702</v>
      </c>
      <c r="C411" s="15">
        <v>45.591999999999999</v>
      </c>
      <c r="D411" s="13">
        <v>95.272398840888897</v>
      </c>
      <c r="E411" s="13">
        <v>67.117000000000004</v>
      </c>
      <c r="F411">
        <f t="shared" si="54"/>
        <v>47.733301986666703</v>
      </c>
      <c r="G411">
        <f t="shared" si="55"/>
        <v>47.733301986666703</v>
      </c>
      <c r="H411">
        <f t="shared" si="56"/>
        <v>4773.3301986666702</v>
      </c>
      <c r="I411">
        <f t="shared" si="57"/>
        <v>49.680398840888898</v>
      </c>
      <c r="J411">
        <f t="shared" si="58"/>
        <v>49.680398840888898</v>
      </c>
      <c r="K411">
        <f t="shared" si="59"/>
        <v>4968.0398840888902</v>
      </c>
      <c r="L411">
        <f t="shared" si="60"/>
        <v>28.155398840888893</v>
      </c>
      <c r="M411">
        <f t="shared" si="61"/>
        <v>28.155398840888893</v>
      </c>
      <c r="N411">
        <f t="shared" si="62"/>
        <v>2815.5398840888893</v>
      </c>
    </row>
    <row r="412" spans="2:14" x14ac:dyDescent="0.25">
      <c r="B412" s="13">
        <v>85.464356966277805</v>
      </c>
      <c r="C412">
        <v>45.591999999999999</v>
      </c>
      <c r="D412" s="13">
        <v>87.258947681055602</v>
      </c>
      <c r="E412" s="13">
        <v>67.117000000000004</v>
      </c>
      <c r="F412">
        <f t="shared" si="54"/>
        <v>39.872356966277806</v>
      </c>
      <c r="G412">
        <f t="shared" si="55"/>
        <v>39.872356966277806</v>
      </c>
      <c r="H412">
        <f t="shared" si="56"/>
        <v>3987.2356966277807</v>
      </c>
      <c r="I412">
        <f t="shared" si="57"/>
        <v>41.666947681055603</v>
      </c>
      <c r="J412">
        <f t="shared" si="58"/>
        <v>41.666947681055603</v>
      </c>
      <c r="K412">
        <f t="shared" si="59"/>
        <v>4166.6947681055608</v>
      </c>
      <c r="L412">
        <f t="shared" si="60"/>
        <v>20.141947681055598</v>
      </c>
      <c r="M412">
        <f t="shared" si="61"/>
        <v>20.141947681055598</v>
      </c>
      <c r="N412">
        <f t="shared" si="62"/>
        <v>2014.1947681055599</v>
      </c>
    </row>
    <row r="413" spans="2:14" x14ac:dyDescent="0.25">
      <c r="B413" s="13">
        <v>75.188903684111096</v>
      </c>
      <c r="C413" s="15">
        <v>45.591999999999999</v>
      </c>
      <c r="D413" s="13">
        <v>76.782461462111101</v>
      </c>
      <c r="E413" s="13">
        <v>67.117000000000004</v>
      </c>
      <c r="F413">
        <f t="shared" si="54"/>
        <v>29.596903684111098</v>
      </c>
      <c r="G413">
        <f t="shared" si="55"/>
        <v>29.596903684111098</v>
      </c>
      <c r="H413">
        <f t="shared" si="56"/>
        <v>2959.6903684111098</v>
      </c>
      <c r="I413">
        <f t="shared" si="57"/>
        <v>31.190461462111102</v>
      </c>
      <c r="J413">
        <f t="shared" si="58"/>
        <v>31.190461462111102</v>
      </c>
      <c r="K413">
        <f t="shared" si="59"/>
        <v>3119.0461462111102</v>
      </c>
      <c r="L413">
        <f t="shared" si="60"/>
        <v>9.6654614621110966</v>
      </c>
      <c r="M413">
        <f t="shared" si="61"/>
        <v>9.6654614621110966</v>
      </c>
      <c r="N413">
        <f t="shared" si="62"/>
        <v>966.54614621110966</v>
      </c>
    </row>
    <row r="414" spans="2:14" x14ac:dyDescent="0.25">
      <c r="B414" s="13">
        <v>69.570584332666698</v>
      </c>
      <c r="C414">
        <v>45.591999999999999</v>
      </c>
      <c r="D414" s="13">
        <v>71.053332862333306</v>
      </c>
      <c r="E414" s="13">
        <v>67.117000000000004</v>
      </c>
      <c r="F414">
        <f t="shared" si="54"/>
        <v>23.978584332666699</v>
      </c>
      <c r="G414">
        <f t="shared" si="55"/>
        <v>23.978584332666699</v>
      </c>
      <c r="H414">
        <f t="shared" si="56"/>
        <v>2397.8584332666701</v>
      </c>
      <c r="I414">
        <f t="shared" si="57"/>
        <v>25.461332862333308</v>
      </c>
      <c r="J414">
        <f t="shared" si="58"/>
        <v>25.461332862333308</v>
      </c>
      <c r="K414">
        <f t="shared" si="59"/>
        <v>2546.1332862333306</v>
      </c>
      <c r="L414">
        <f t="shared" si="60"/>
        <v>3.9363328623333018</v>
      </c>
      <c r="M414">
        <f t="shared" si="61"/>
        <v>3.9363328623333018</v>
      </c>
      <c r="N414">
        <f t="shared" si="62"/>
        <v>393.63328623333018</v>
      </c>
    </row>
    <row r="415" spans="2:14" x14ac:dyDescent="0.25">
      <c r="B415" s="13">
        <v>65.980037869333302</v>
      </c>
      <c r="C415" s="15">
        <v>45.591999999999999</v>
      </c>
      <c r="D415" s="13">
        <v>67.391610818611099</v>
      </c>
      <c r="E415" s="13">
        <v>67.117000000000004</v>
      </c>
      <c r="F415">
        <f t="shared" si="54"/>
        <v>20.388037869333303</v>
      </c>
      <c r="G415">
        <f t="shared" si="55"/>
        <v>20.388037869333303</v>
      </c>
      <c r="H415">
        <f t="shared" si="56"/>
        <v>2038.8037869333302</v>
      </c>
      <c r="I415">
        <f t="shared" si="57"/>
        <v>21.7996108186111</v>
      </c>
      <c r="J415">
        <f t="shared" si="58"/>
        <v>21.7996108186111</v>
      </c>
      <c r="K415">
        <f t="shared" si="59"/>
        <v>2179.96108186111</v>
      </c>
      <c r="L415">
        <f t="shared" si="60"/>
        <v>0.27461081861109449</v>
      </c>
      <c r="M415">
        <f t="shared" si="61"/>
        <v>0.27461081861109449</v>
      </c>
      <c r="N415">
        <f t="shared" si="62"/>
        <v>27.461081861109449</v>
      </c>
    </row>
    <row r="416" spans="2:14" x14ac:dyDescent="0.25">
      <c r="B416" s="13">
        <v>63.634293694888903</v>
      </c>
      <c r="C416">
        <v>45.591999999999999</v>
      </c>
      <c r="D416" s="13">
        <v>64.999206579611098</v>
      </c>
      <c r="E416" s="13">
        <v>67.117000000000004</v>
      </c>
      <c r="F416">
        <f t="shared" si="54"/>
        <v>18.042293694888905</v>
      </c>
      <c r="G416">
        <f t="shared" si="55"/>
        <v>18.042293694888905</v>
      </c>
      <c r="H416">
        <f t="shared" si="56"/>
        <v>1804.2293694888904</v>
      </c>
      <c r="I416">
        <f t="shared" si="57"/>
        <v>19.407206579611099</v>
      </c>
      <c r="J416">
        <f t="shared" si="58"/>
        <v>19.407206579611099</v>
      </c>
      <c r="K416">
        <f t="shared" si="59"/>
        <v>1940.72065796111</v>
      </c>
      <c r="L416">
        <f t="shared" si="60"/>
        <v>-2.1177934203889066</v>
      </c>
      <c r="M416">
        <f t="shared" si="61"/>
        <v>0</v>
      </c>
      <c r="N416">
        <f t="shared" si="62"/>
        <v>0</v>
      </c>
    </row>
    <row r="417" spans="2:14" x14ac:dyDescent="0.25">
      <c r="B417" s="13">
        <v>61.966440180666702</v>
      </c>
      <c r="C417" s="15">
        <v>45.591999999999999</v>
      </c>
      <c r="D417" s="13">
        <v>63.298097084166699</v>
      </c>
      <c r="E417" s="13">
        <v>67.117000000000004</v>
      </c>
      <c r="F417">
        <f t="shared" si="54"/>
        <v>16.374440180666703</v>
      </c>
      <c r="G417">
        <f t="shared" si="55"/>
        <v>16.374440180666703</v>
      </c>
      <c r="H417">
        <f t="shared" si="56"/>
        <v>1637.4440180666702</v>
      </c>
      <c r="I417">
        <f t="shared" si="57"/>
        <v>17.7060970841667</v>
      </c>
      <c r="J417">
        <f t="shared" si="58"/>
        <v>17.7060970841667</v>
      </c>
      <c r="K417">
        <f t="shared" si="59"/>
        <v>1770.6097084166699</v>
      </c>
      <c r="L417">
        <f t="shared" si="60"/>
        <v>-3.8189029158333057</v>
      </c>
      <c r="M417">
        <f t="shared" si="61"/>
        <v>0</v>
      </c>
      <c r="N417">
        <f t="shared" si="62"/>
        <v>0</v>
      </c>
    </row>
    <row r="418" spans="2:14" x14ac:dyDescent="0.25">
      <c r="B418" s="13">
        <v>62.284826801000001</v>
      </c>
      <c r="C418">
        <v>45.591999999999999</v>
      </c>
      <c r="D418" s="13">
        <v>63.622837380444402</v>
      </c>
      <c r="E418" s="13">
        <v>67.117000000000004</v>
      </c>
      <c r="F418">
        <f t="shared" si="54"/>
        <v>16.692826801000002</v>
      </c>
      <c r="G418">
        <f t="shared" si="55"/>
        <v>16.692826801000002</v>
      </c>
      <c r="H418">
        <f t="shared" si="56"/>
        <v>1669.2826801000003</v>
      </c>
      <c r="I418">
        <f t="shared" si="57"/>
        <v>18.030837380444403</v>
      </c>
      <c r="J418">
        <f t="shared" si="58"/>
        <v>18.030837380444403</v>
      </c>
      <c r="K418">
        <f t="shared" si="59"/>
        <v>1803.0837380444402</v>
      </c>
      <c r="L418">
        <f t="shared" si="60"/>
        <v>-3.4941626195556026</v>
      </c>
      <c r="M418">
        <f t="shared" si="61"/>
        <v>0</v>
      </c>
      <c r="N418">
        <f t="shared" si="62"/>
        <v>0</v>
      </c>
    </row>
    <row r="419" spans="2:14" x14ac:dyDescent="0.25">
      <c r="B419" s="13">
        <v>63.941761851722198</v>
      </c>
      <c r="C419" s="15">
        <v>45.591999999999999</v>
      </c>
      <c r="D419" s="13">
        <v>65.312798119944404</v>
      </c>
      <c r="E419" s="13">
        <v>67.117000000000004</v>
      </c>
      <c r="F419">
        <f t="shared" si="54"/>
        <v>18.349761851722199</v>
      </c>
      <c r="G419">
        <f t="shared" si="55"/>
        <v>18.349761851722199</v>
      </c>
      <c r="H419">
        <f t="shared" si="56"/>
        <v>1834.9761851722199</v>
      </c>
      <c r="I419">
        <f t="shared" si="57"/>
        <v>19.720798119944405</v>
      </c>
      <c r="J419">
        <f t="shared" si="58"/>
        <v>19.720798119944405</v>
      </c>
      <c r="K419">
        <f t="shared" si="59"/>
        <v>1972.0798119944404</v>
      </c>
      <c r="L419">
        <f t="shared" si="60"/>
        <v>-1.8042018800556008</v>
      </c>
      <c r="M419">
        <f t="shared" si="61"/>
        <v>0</v>
      </c>
      <c r="N419">
        <f t="shared" si="62"/>
        <v>0</v>
      </c>
    </row>
    <row r="420" spans="2:14" x14ac:dyDescent="0.25">
      <c r="B420" s="13">
        <v>68.414669291555597</v>
      </c>
      <c r="C420">
        <v>45.591999999999999</v>
      </c>
      <c r="D420" s="13">
        <v>69.8745356816667</v>
      </c>
      <c r="E420" s="13">
        <v>67.117000000000004</v>
      </c>
      <c r="F420">
        <f t="shared" si="54"/>
        <v>22.822669291555599</v>
      </c>
      <c r="G420">
        <f t="shared" si="55"/>
        <v>22.822669291555599</v>
      </c>
      <c r="H420">
        <f t="shared" si="56"/>
        <v>2282.2669291555599</v>
      </c>
      <c r="I420">
        <f t="shared" si="57"/>
        <v>24.282535681666701</v>
      </c>
      <c r="J420">
        <f t="shared" si="58"/>
        <v>24.282535681666701</v>
      </c>
      <c r="K420">
        <f t="shared" si="59"/>
        <v>2428.25356816667</v>
      </c>
      <c r="L420">
        <f t="shared" si="60"/>
        <v>2.7575356816666954</v>
      </c>
      <c r="M420">
        <f t="shared" si="61"/>
        <v>2.7575356816666954</v>
      </c>
      <c r="N420">
        <f t="shared" si="62"/>
        <v>275.75356816666954</v>
      </c>
    </row>
    <row r="421" spans="2:14" x14ac:dyDescent="0.25">
      <c r="B421" s="13">
        <v>54.306791019722198</v>
      </c>
      <c r="C421" s="15">
        <v>45.591999999999999</v>
      </c>
      <c r="D421" s="13">
        <v>55.7010194156111</v>
      </c>
      <c r="E421" s="13">
        <v>49.536111111111097</v>
      </c>
      <c r="F421">
        <f t="shared" si="54"/>
        <v>8.7147910197221989</v>
      </c>
      <c r="G421">
        <f t="shared" si="55"/>
        <v>8.7147910197221989</v>
      </c>
      <c r="H421">
        <f t="shared" si="56"/>
        <v>871.47910197221995</v>
      </c>
      <c r="I421">
        <f t="shared" si="57"/>
        <v>10.109019415611101</v>
      </c>
      <c r="J421">
        <f t="shared" si="58"/>
        <v>10.109019415611101</v>
      </c>
      <c r="K421">
        <f t="shared" si="59"/>
        <v>1010.9019415611101</v>
      </c>
      <c r="L421">
        <f t="shared" si="60"/>
        <v>6.1649083045000026</v>
      </c>
      <c r="M421">
        <f t="shared" si="61"/>
        <v>6.1649083045000026</v>
      </c>
      <c r="N421">
        <f t="shared" si="62"/>
        <v>616.4908304500002</v>
      </c>
    </row>
    <row r="422" spans="2:14" x14ac:dyDescent="0.25">
      <c r="B422" s="13">
        <v>49.840803429111098</v>
      </c>
      <c r="C422">
        <v>45.591999999999999</v>
      </c>
      <c r="D422" s="13">
        <v>51.126947737888898</v>
      </c>
      <c r="E422" s="13">
        <v>49.536111111111097</v>
      </c>
      <c r="F422">
        <f t="shared" si="54"/>
        <v>4.2488034291110992</v>
      </c>
      <c r="G422">
        <f t="shared" si="55"/>
        <v>4.2488034291110992</v>
      </c>
      <c r="H422">
        <f t="shared" si="56"/>
        <v>424.88034291110989</v>
      </c>
      <c r="I422">
        <f t="shared" si="57"/>
        <v>5.5349477378888992</v>
      </c>
      <c r="J422">
        <f t="shared" si="58"/>
        <v>5.5349477378888992</v>
      </c>
      <c r="K422">
        <f t="shared" si="59"/>
        <v>553.49477378888992</v>
      </c>
      <c r="L422">
        <f t="shared" si="60"/>
        <v>1.5908366267778007</v>
      </c>
      <c r="M422">
        <f t="shared" si="61"/>
        <v>1.5908366267778007</v>
      </c>
      <c r="N422">
        <f t="shared" si="62"/>
        <v>159.08366267778007</v>
      </c>
    </row>
    <row r="423" spans="2:14" x14ac:dyDescent="0.25">
      <c r="B423" s="13">
        <v>46.689551022166697</v>
      </c>
      <c r="C423" s="15">
        <v>45.591999999999999</v>
      </c>
      <c r="D423" s="13">
        <v>47.899063340722201</v>
      </c>
      <c r="E423" s="13">
        <v>49.536111111111097</v>
      </c>
      <c r="F423">
        <f t="shared" si="54"/>
        <v>1.097551022166698</v>
      </c>
      <c r="G423">
        <f t="shared" si="55"/>
        <v>1.097551022166698</v>
      </c>
      <c r="H423">
        <f t="shared" si="56"/>
        <v>109.7551022166698</v>
      </c>
      <c r="I423">
        <f t="shared" si="57"/>
        <v>2.3070633407222019</v>
      </c>
      <c r="J423">
        <f t="shared" si="58"/>
        <v>2.3070633407222019</v>
      </c>
      <c r="K423">
        <f t="shared" si="59"/>
        <v>230.70633407222019</v>
      </c>
      <c r="L423">
        <f t="shared" si="60"/>
        <v>-1.6370477703888966</v>
      </c>
      <c r="M423">
        <f t="shared" si="61"/>
        <v>0</v>
      </c>
      <c r="N423">
        <f t="shared" si="62"/>
        <v>0</v>
      </c>
    </row>
    <row r="424" spans="2:14" x14ac:dyDescent="0.25">
      <c r="B424" s="13">
        <v>41.315535992055601</v>
      </c>
      <c r="C424">
        <v>45.591999999999999</v>
      </c>
      <c r="D424" s="13">
        <v>42.393597114777798</v>
      </c>
      <c r="E424" s="13">
        <v>49.536111111111097</v>
      </c>
      <c r="F424">
        <f t="shared" si="54"/>
        <v>-4.2764640079443978</v>
      </c>
      <c r="G424">
        <f t="shared" si="55"/>
        <v>0</v>
      </c>
      <c r="H424">
        <f t="shared" si="56"/>
        <v>0</v>
      </c>
      <c r="I424">
        <f t="shared" si="57"/>
        <v>-3.1984028852222011</v>
      </c>
      <c r="J424">
        <f t="shared" si="58"/>
        <v>0</v>
      </c>
      <c r="K424">
        <f t="shared" si="59"/>
        <v>0</v>
      </c>
      <c r="L424">
        <f t="shared" si="60"/>
        <v>-7.1425139963332995</v>
      </c>
      <c r="M424">
        <f t="shared" si="61"/>
        <v>0</v>
      </c>
      <c r="N424">
        <f t="shared" si="62"/>
        <v>0</v>
      </c>
    </row>
    <row r="425" spans="2:14" x14ac:dyDescent="0.25">
      <c r="B425" s="13">
        <v>39.8842854577222</v>
      </c>
      <c r="C425" s="15">
        <v>45.591999999999999</v>
      </c>
      <c r="D425" s="13">
        <v>40.927161918888899</v>
      </c>
      <c r="E425" s="13">
        <v>49.536111111111097</v>
      </c>
      <c r="F425">
        <f t="shared" si="54"/>
        <v>-5.7077145422777988</v>
      </c>
      <c r="G425">
        <f t="shared" si="55"/>
        <v>0</v>
      </c>
      <c r="H425">
        <f t="shared" si="56"/>
        <v>0</v>
      </c>
      <c r="I425">
        <f t="shared" si="57"/>
        <v>-4.6648380811110997</v>
      </c>
      <c r="J425">
        <f t="shared" si="58"/>
        <v>0</v>
      </c>
      <c r="K425">
        <f t="shared" si="59"/>
        <v>0</v>
      </c>
      <c r="L425">
        <f t="shared" si="60"/>
        <v>-8.6089491922221981</v>
      </c>
      <c r="M425">
        <f t="shared" si="61"/>
        <v>0</v>
      </c>
      <c r="N425">
        <f t="shared" si="62"/>
        <v>0</v>
      </c>
    </row>
    <row r="426" spans="2:14" x14ac:dyDescent="0.25">
      <c r="B426" s="13">
        <v>36.807417069166704</v>
      </c>
      <c r="C426">
        <v>45.591999999999999</v>
      </c>
      <c r="D426" s="13">
        <v>37.774383598944397</v>
      </c>
      <c r="E426" s="13">
        <v>49.536111111111097</v>
      </c>
      <c r="F426">
        <f t="shared" si="54"/>
        <v>-8.7845829308332952</v>
      </c>
      <c r="G426">
        <f t="shared" si="55"/>
        <v>0</v>
      </c>
      <c r="H426">
        <f t="shared" si="56"/>
        <v>0</v>
      </c>
      <c r="I426">
        <f t="shared" si="57"/>
        <v>-7.8176164010556022</v>
      </c>
      <c r="J426">
        <f t="shared" si="58"/>
        <v>0</v>
      </c>
      <c r="K426">
        <f t="shared" si="59"/>
        <v>0</v>
      </c>
      <c r="L426">
        <f t="shared" si="60"/>
        <v>-11.761727512166701</v>
      </c>
      <c r="M426">
        <f t="shared" si="61"/>
        <v>0</v>
      </c>
      <c r="N426">
        <f t="shared" si="62"/>
        <v>0</v>
      </c>
    </row>
    <row r="427" spans="2:14" x14ac:dyDescent="0.25">
      <c r="B427" s="13">
        <v>34.293175116222201</v>
      </c>
      <c r="C427" s="15">
        <v>45.591999999999999</v>
      </c>
      <c r="D427" s="13">
        <v>35.197820441166698</v>
      </c>
      <c r="E427" s="13">
        <v>49.536111111111097</v>
      </c>
      <c r="F427">
        <f t="shared" si="54"/>
        <v>-11.298824883777797</v>
      </c>
      <c r="G427">
        <f t="shared" si="55"/>
        <v>0</v>
      </c>
      <c r="H427">
        <f t="shared" si="56"/>
        <v>0</v>
      </c>
      <c r="I427">
        <f t="shared" si="57"/>
        <v>-10.394179558833301</v>
      </c>
      <c r="J427">
        <f t="shared" si="58"/>
        <v>0</v>
      </c>
      <c r="K427">
        <f t="shared" si="59"/>
        <v>0</v>
      </c>
      <c r="L427">
        <f t="shared" si="60"/>
        <v>-14.338290669944399</v>
      </c>
      <c r="M427">
        <f t="shared" si="61"/>
        <v>0</v>
      </c>
      <c r="N427">
        <f t="shared" si="62"/>
        <v>0</v>
      </c>
    </row>
    <row r="428" spans="2:14" x14ac:dyDescent="0.25">
      <c r="B428" s="13">
        <v>31.8669034151667</v>
      </c>
      <c r="C428">
        <v>45.591999999999999</v>
      </c>
      <c r="D428" s="13">
        <v>32.711139760277803</v>
      </c>
      <c r="E428" s="13">
        <v>49.536111111111097</v>
      </c>
      <c r="F428">
        <f t="shared" si="54"/>
        <v>-13.725096584833299</v>
      </c>
      <c r="G428">
        <f t="shared" si="55"/>
        <v>0</v>
      </c>
      <c r="H428">
        <f t="shared" si="56"/>
        <v>0</v>
      </c>
      <c r="I428">
        <f t="shared" si="57"/>
        <v>-12.880860239722196</v>
      </c>
      <c r="J428">
        <f t="shared" si="58"/>
        <v>0</v>
      </c>
      <c r="K428">
        <f t="shared" si="59"/>
        <v>0</v>
      </c>
      <c r="L428">
        <f t="shared" si="60"/>
        <v>-16.824971350833295</v>
      </c>
      <c r="M428">
        <f t="shared" si="61"/>
        <v>0</v>
      </c>
      <c r="N428">
        <f t="shared" si="62"/>
        <v>0</v>
      </c>
    </row>
    <row r="429" spans="2:14" x14ac:dyDescent="0.25">
      <c r="B429" s="13">
        <v>31.2481270557778</v>
      </c>
      <c r="C429" s="15">
        <v>45.591999999999999</v>
      </c>
      <c r="D429" s="13">
        <v>32.076912625666701</v>
      </c>
      <c r="E429" s="13">
        <v>49.536111111111097</v>
      </c>
      <c r="F429">
        <f t="shared" si="54"/>
        <v>-14.343872944222198</v>
      </c>
      <c r="G429">
        <f t="shared" si="55"/>
        <v>0</v>
      </c>
      <c r="H429">
        <f t="shared" si="56"/>
        <v>0</v>
      </c>
      <c r="I429">
        <f t="shared" si="57"/>
        <v>-13.515087374333298</v>
      </c>
      <c r="J429">
        <f t="shared" si="58"/>
        <v>0</v>
      </c>
      <c r="K429">
        <f t="shared" si="59"/>
        <v>0</v>
      </c>
      <c r="L429">
        <f t="shared" si="60"/>
        <v>-17.459198485444396</v>
      </c>
      <c r="M429">
        <f t="shared" si="61"/>
        <v>0</v>
      </c>
      <c r="N429">
        <f t="shared" si="62"/>
        <v>0</v>
      </c>
    </row>
    <row r="430" spans="2:14" x14ac:dyDescent="0.25">
      <c r="B430" s="13">
        <v>33.2420777538889</v>
      </c>
      <c r="C430">
        <v>45.591999999999999</v>
      </c>
      <c r="D430" s="13">
        <v>34.120586496500003</v>
      </c>
      <c r="E430" s="13">
        <v>49.536111111111097</v>
      </c>
      <c r="F430">
        <f t="shared" si="54"/>
        <v>-12.349922246111099</v>
      </c>
      <c r="G430">
        <f t="shared" si="55"/>
        <v>0</v>
      </c>
      <c r="H430">
        <f t="shared" si="56"/>
        <v>0</v>
      </c>
      <c r="I430">
        <f t="shared" si="57"/>
        <v>-11.471413503499996</v>
      </c>
      <c r="J430">
        <f t="shared" si="58"/>
        <v>0</v>
      </c>
      <c r="K430">
        <f t="shared" si="59"/>
        <v>0</v>
      </c>
      <c r="L430">
        <f t="shared" si="60"/>
        <v>-15.415524614611094</v>
      </c>
      <c r="M430">
        <f t="shared" si="61"/>
        <v>0</v>
      </c>
      <c r="N430">
        <f t="shared" si="62"/>
        <v>0</v>
      </c>
    </row>
    <row r="431" spans="2:14" x14ac:dyDescent="0.25">
      <c r="B431" s="13">
        <v>35.229416033333301</v>
      </c>
      <c r="C431" s="15">
        <v>45.591999999999999</v>
      </c>
      <c r="D431" s="13">
        <v>36.157300220277797</v>
      </c>
      <c r="E431" s="13">
        <v>49.536111111111097</v>
      </c>
      <c r="F431">
        <f t="shared" si="54"/>
        <v>-10.362583966666698</v>
      </c>
      <c r="G431">
        <f t="shared" si="55"/>
        <v>0</v>
      </c>
      <c r="H431">
        <f t="shared" si="56"/>
        <v>0</v>
      </c>
      <c r="I431">
        <f t="shared" si="57"/>
        <v>-9.4346997797222016</v>
      </c>
      <c r="J431">
        <f t="shared" si="58"/>
        <v>0</v>
      </c>
      <c r="K431">
        <f t="shared" si="59"/>
        <v>0</v>
      </c>
      <c r="L431">
        <f t="shared" si="60"/>
        <v>-13.3788108908333</v>
      </c>
      <c r="M431">
        <f t="shared" si="61"/>
        <v>0</v>
      </c>
      <c r="N431">
        <f t="shared" si="62"/>
        <v>0</v>
      </c>
    </row>
    <row r="432" spans="2:14" x14ac:dyDescent="0.25">
      <c r="B432" s="13">
        <v>38.464959401888898</v>
      </c>
      <c r="C432">
        <v>45.591999999999999</v>
      </c>
      <c r="D432" s="13">
        <v>39.472866484444403</v>
      </c>
      <c r="E432" s="13">
        <v>49.536111111111097</v>
      </c>
      <c r="F432">
        <f t="shared" si="54"/>
        <v>-7.1270405981111011</v>
      </c>
      <c r="G432">
        <f t="shared" si="55"/>
        <v>0</v>
      </c>
      <c r="H432">
        <f t="shared" si="56"/>
        <v>0</v>
      </c>
      <c r="I432">
        <f t="shared" si="57"/>
        <v>-6.1191335155555961</v>
      </c>
      <c r="J432">
        <f t="shared" si="58"/>
        <v>0</v>
      </c>
      <c r="K432">
        <f t="shared" si="59"/>
        <v>0</v>
      </c>
      <c r="L432">
        <f t="shared" si="60"/>
        <v>-10.063244626666695</v>
      </c>
      <c r="M432">
        <f t="shared" si="61"/>
        <v>0</v>
      </c>
      <c r="N432">
        <f t="shared" si="62"/>
        <v>0</v>
      </c>
    </row>
    <row r="433" spans="2:14" x14ac:dyDescent="0.25">
      <c r="B433" s="13">
        <v>54.427010280555599</v>
      </c>
      <c r="C433" s="15">
        <v>45.591999999999999</v>
      </c>
      <c r="D433" s="13">
        <v>55.607450776</v>
      </c>
      <c r="E433" s="13">
        <v>67.117000000000004</v>
      </c>
      <c r="F433">
        <f t="shared" si="54"/>
        <v>8.8350102805556006</v>
      </c>
      <c r="G433">
        <f t="shared" si="55"/>
        <v>8.8350102805556006</v>
      </c>
      <c r="H433">
        <f t="shared" si="56"/>
        <v>883.50102805556003</v>
      </c>
      <c r="I433">
        <f t="shared" si="57"/>
        <v>10.015450776000002</v>
      </c>
      <c r="J433">
        <f t="shared" si="58"/>
        <v>10.015450776000002</v>
      </c>
      <c r="K433">
        <f t="shared" si="59"/>
        <v>1001.5450776000001</v>
      </c>
      <c r="L433">
        <f t="shared" si="60"/>
        <v>-11.509549224000004</v>
      </c>
      <c r="M433">
        <f t="shared" si="61"/>
        <v>0</v>
      </c>
      <c r="N433">
        <f t="shared" si="62"/>
        <v>0</v>
      </c>
    </row>
    <row r="434" spans="2:14" x14ac:dyDescent="0.25">
      <c r="B434" s="13">
        <v>59.387472397166697</v>
      </c>
      <c r="C434">
        <v>45.591999999999999</v>
      </c>
      <c r="D434" s="13">
        <v>60.667570536444401</v>
      </c>
      <c r="E434" s="13">
        <v>67.117000000000004</v>
      </c>
      <c r="F434">
        <f t="shared" si="54"/>
        <v>13.795472397166698</v>
      </c>
      <c r="G434">
        <f t="shared" si="55"/>
        <v>13.795472397166698</v>
      </c>
      <c r="H434">
        <f t="shared" si="56"/>
        <v>1379.5472397166698</v>
      </c>
      <c r="I434">
        <f t="shared" si="57"/>
        <v>15.075570536444403</v>
      </c>
      <c r="J434">
        <f t="shared" si="58"/>
        <v>15.075570536444403</v>
      </c>
      <c r="K434">
        <f t="shared" si="59"/>
        <v>1507.5570536444402</v>
      </c>
      <c r="L434">
        <f t="shared" si="60"/>
        <v>-6.4494294635556031</v>
      </c>
      <c r="M434">
        <f t="shared" si="61"/>
        <v>0</v>
      </c>
      <c r="N434">
        <f t="shared" si="62"/>
        <v>0</v>
      </c>
    </row>
    <row r="435" spans="2:14" x14ac:dyDescent="0.25">
      <c r="B435" s="13">
        <v>61.392195653222203</v>
      </c>
      <c r="C435" s="15">
        <v>45.591999999999999</v>
      </c>
      <c r="D435" s="13">
        <v>62.712386690166703</v>
      </c>
      <c r="E435" s="13">
        <v>67.117000000000004</v>
      </c>
      <c r="F435">
        <f t="shared" si="54"/>
        <v>15.800195653222204</v>
      </c>
      <c r="G435">
        <f t="shared" si="55"/>
        <v>15.800195653222204</v>
      </c>
      <c r="H435">
        <f t="shared" si="56"/>
        <v>1580.0195653222204</v>
      </c>
      <c r="I435">
        <f t="shared" si="57"/>
        <v>17.120386690166704</v>
      </c>
      <c r="J435">
        <f t="shared" si="58"/>
        <v>17.120386690166704</v>
      </c>
      <c r="K435">
        <f t="shared" si="59"/>
        <v>1712.0386690166704</v>
      </c>
      <c r="L435">
        <f t="shared" si="60"/>
        <v>-4.4046133098333016</v>
      </c>
      <c r="M435">
        <f t="shared" si="61"/>
        <v>0</v>
      </c>
      <c r="N435">
        <f t="shared" si="62"/>
        <v>0</v>
      </c>
    </row>
    <row r="436" spans="2:14" x14ac:dyDescent="0.25">
      <c r="B436" s="13">
        <v>60.810501913444398</v>
      </c>
      <c r="C436">
        <v>45.591999999999999</v>
      </c>
      <c r="D436" s="13">
        <v>62.119069978611101</v>
      </c>
      <c r="E436" s="13">
        <v>67.117000000000004</v>
      </c>
      <c r="F436">
        <f t="shared" si="54"/>
        <v>15.218501913444399</v>
      </c>
      <c r="G436">
        <f t="shared" si="55"/>
        <v>15.218501913444399</v>
      </c>
      <c r="H436">
        <f t="shared" si="56"/>
        <v>1521.85019134444</v>
      </c>
      <c r="I436">
        <f t="shared" si="57"/>
        <v>16.527069978611102</v>
      </c>
      <c r="J436">
        <f t="shared" si="58"/>
        <v>16.527069978611102</v>
      </c>
      <c r="K436">
        <f t="shared" si="59"/>
        <v>1652.7069978611103</v>
      </c>
      <c r="L436">
        <f t="shared" si="60"/>
        <v>-4.9979300213889033</v>
      </c>
      <c r="M436">
        <f t="shared" si="61"/>
        <v>0</v>
      </c>
      <c r="N436">
        <f t="shared" si="62"/>
        <v>0</v>
      </c>
    </row>
    <row r="437" spans="2:14" x14ac:dyDescent="0.25">
      <c r="B437" s="13">
        <v>58.973678907333301</v>
      </c>
      <c r="C437" s="15">
        <v>45.591999999999999</v>
      </c>
      <c r="D437" s="13">
        <v>60.245488738944402</v>
      </c>
      <c r="E437" s="13">
        <v>67.117000000000004</v>
      </c>
      <c r="F437">
        <f t="shared" si="54"/>
        <v>13.381678907333303</v>
      </c>
      <c r="G437">
        <f t="shared" si="55"/>
        <v>13.381678907333303</v>
      </c>
      <c r="H437">
        <f t="shared" si="56"/>
        <v>1338.1678907333303</v>
      </c>
      <c r="I437">
        <f t="shared" si="57"/>
        <v>14.653488738944404</v>
      </c>
      <c r="J437">
        <f t="shared" si="58"/>
        <v>14.653488738944404</v>
      </c>
      <c r="K437">
        <f t="shared" si="59"/>
        <v>1465.3488738944404</v>
      </c>
      <c r="L437">
        <f t="shared" si="60"/>
        <v>-6.8715112610556019</v>
      </c>
      <c r="M437">
        <f t="shared" si="61"/>
        <v>0</v>
      </c>
      <c r="N437">
        <f t="shared" si="62"/>
        <v>0</v>
      </c>
    </row>
    <row r="438" spans="2:14" x14ac:dyDescent="0.25">
      <c r="B438" s="13">
        <v>55.6945363129444</v>
      </c>
      <c r="C438">
        <v>45.591999999999999</v>
      </c>
      <c r="D438" s="13">
        <v>56.900505226222201</v>
      </c>
      <c r="E438" s="13">
        <v>67.117000000000004</v>
      </c>
      <c r="F438">
        <f t="shared" si="54"/>
        <v>10.102536312944402</v>
      </c>
      <c r="G438">
        <f t="shared" si="55"/>
        <v>10.102536312944402</v>
      </c>
      <c r="H438">
        <f t="shared" si="56"/>
        <v>1010.2536312944402</v>
      </c>
      <c r="I438">
        <f t="shared" si="57"/>
        <v>11.308505226222202</v>
      </c>
      <c r="J438">
        <f t="shared" si="58"/>
        <v>11.308505226222202</v>
      </c>
      <c r="K438">
        <f t="shared" si="59"/>
        <v>1130.8505226222203</v>
      </c>
      <c r="L438">
        <f t="shared" si="60"/>
        <v>-10.216494773777804</v>
      </c>
      <c r="M438">
        <f t="shared" si="61"/>
        <v>0</v>
      </c>
      <c r="N438">
        <f t="shared" si="62"/>
        <v>0</v>
      </c>
    </row>
    <row r="439" spans="2:14" x14ac:dyDescent="0.25">
      <c r="B439" s="13">
        <v>53.432155897333303</v>
      </c>
      <c r="C439" s="15">
        <v>45.591999999999999</v>
      </c>
      <c r="D439" s="13">
        <v>54.592528129722197</v>
      </c>
      <c r="E439" s="13">
        <v>67.117000000000004</v>
      </c>
      <c r="F439">
        <f t="shared" si="54"/>
        <v>7.8401558973333039</v>
      </c>
      <c r="G439">
        <f t="shared" si="55"/>
        <v>7.8401558973333039</v>
      </c>
      <c r="H439">
        <f t="shared" si="56"/>
        <v>784.01558973333044</v>
      </c>
      <c r="I439">
        <f t="shared" si="57"/>
        <v>9.0005281297221984</v>
      </c>
      <c r="J439">
        <f t="shared" si="58"/>
        <v>9.0005281297221984</v>
      </c>
      <c r="K439">
        <f t="shared" si="59"/>
        <v>900.05281297221984</v>
      </c>
      <c r="L439">
        <f t="shared" si="60"/>
        <v>-12.524471870277807</v>
      </c>
      <c r="M439">
        <f t="shared" si="61"/>
        <v>0</v>
      </c>
      <c r="N439">
        <f t="shared" si="62"/>
        <v>0</v>
      </c>
    </row>
    <row r="440" spans="2:14" x14ac:dyDescent="0.25">
      <c r="B440" s="13">
        <v>52.968033896888898</v>
      </c>
      <c r="C440">
        <v>45.591999999999999</v>
      </c>
      <c r="D440" s="13">
        <v>54.11903418</v>
      </c>
      <c r="E440" s="13">
        <v>67.117000000000004</v>
      </c>
      <c r="F440">
        <f t="shared" si="54"/>
        <v>7.3760338968888988</v>
      </c>
      <c r="G440">
        <f t="shared" si="55"/>
        <v>7.3760338968888988</v>
      </c>
      <c r="H440">
        <f t="shared" si="56"/>
        <v>737.60338968888982</v>
      </c>
      <c r="I440">
        <f t="shared" si="57"/>
        <v>8.5270341800000011</v>
      </c>
      <c r="J440">
        <f t="shared" si="58"/>
        <v>8.5270341800000011</v>
      </c>
      <c r="K440">
        <f t="shared" si="59"/>
        <v>852.70341800000006</v>
      </c>
      <c r="L440">
        <f t="shared" si="60"/>
        <v>-12.997965820000005</v>
      </c>
      <c r="M440">
        <f t="shared" si="61"/>
        <v>0</v>
      </c>
      <c r="N440">
        <f t="shared" si="62"/>
        <v>0</v>
      </c>
    </row>
    <row r="441" spans="2:14" x14ac:dyDescent="0.25">
      <c r="B441" s="13">
        <v>53.756554063777799</v>
      </c>
      <c r="C441" s="15">
        <v>45.591999999999999</v>
      </c>
      <c r="D441" s="13">
        <v>54.923473160666703</v>
      </c>
      <c r="E441" s="13">
        <v>67.117000000000004</v>
      </c>
      <c r="F441">
        <f t="shared" si="54"/>
        <v>8.1645540637777998</v>
      </c>
      <c r="G441">
        <f t="shared" si="55"/>
        <v>8.1645540637777998</v>
      </c>
      <c r="H441">
        <f t="shared" si="56"/>
        <v>816.45540637778004</v>
      </c>
      <c r="I441">
        <f t="shared" si="57"/>
        <v>9.3314731606667038</v>
      </c>
      <c r="J441">
        <f t="shared" si="58"/>
        <v>9.3314731606667038</v>
      </c>
      <c r="K441">
        <f t="shared" si="59"/>
        <v>933.14731606667033</v>
      </c>
      <c r="L441">
        <f t="shared" si="60"/>
        <v>-12.193526839333302</v>
      </c>
      <c r="M441">
        <f t="shared" si="61"/>
        <v>0</v>
      </c>
      <c r="N441">
        <f t="shared" si="62"/>
        <v>0</v>
      </c>
    </row>
    <row r="442" spans="2:14" x14ac:dyDescent="0.25">
      <c r="B442" s="13">
        <v>56.425514357111098</v>
      </c>
      <c r="C442">
        <v>45.591999999999999</v>
      </c>
      <c r="D442" s="13">
        <v>57.646185316555602</v>
      </c>
      <c r="E442" s="13">
        <v>67.117000000000004</v>
      </c>
      <c r="F442">
        <f t="shared" si="54"/>
        <v>10.833514357111099</v>
      </c>
      <c r="G442">
        <f t="shared" si="55"/>
        <v>10.833514357111099</v>
      </c>
      <c r="H442">
        <f t="shared" si="56"/>
        <v>1083.3514357111098</v>
      </c>
      <c r="I442">
        <f t="shared" si="57"/>
        <v>12.054185316555603</v>
      </c>
      <c r="J442">
        <f t="shared" si="58"/>
        <v>12.054185316555603</v>
      </c>
      <c r="K442">
        <f t="shared" si="59"/>
        <v>1205.4185316555604</v>
      </c>
      <c r="L442">
        <f t="shared" si="60"/>
        <v>-9.4708146834444022</v>
      </c>
      <c r="M442">
        <f t="shared" si="61"/>
        <v>0</v>
      </c>
      <c r="N442">
        <f t="shared" si="62"/>
        <v>0</v>
      </c>
    </row>
    <row r="443" spans="2:14" x14ac:dyDescent="0.25">
      <c r="B443" s="13">
        <v>59.213644849222199</v>
      </c>
      <c r="C443" s="15">
        <v>45.591999999999999</v>
      </c>
      <c r="D443" s="13">
        <v>60.490261750999998</v>
      </c>
      <c r="E443" s="13">
        <v>67.117000000000004</v>
      </c>
      <c r="F443">
        <f t="shared" si="54"/>
        <v>13.6216448492222</v>
      </c>
      <c r="G443">
        <f t="shared" si="55"/>
        <v>13.6216448492222</v>
      </c>
      <c r="H443">
        <f t="shared" si="56"/>
        <v>1362.16448492222</v>
      </c>
      <c r="I443">
        <f t="shared" si="57"/>
        <v>14.898261751</v>
      </c>
      <c r="J443">
        <f t="shared" si="58"/>
        <v>14.898261751</v>
      </c>
      <c r="K443">
        <f t="shared" si="59"/>
        <v>1489.8261751</v>
      </c>
      <c r="L443">
        <f t="shared" si="60"/>
        <v>-6.626738249000006</v>
      </c>
      <c r="M443">
        <f t="shared" si="61"/>
        <v>0</v>
      </c>
      <c r="N443">
        <f t="shared" si="62"/>
        <v>0</v>
      </c>
    </row>
    <row r="444" spans="2:14" x14ac:dyDescent="0.25">
      <c r="B444" s="13">
        <v>61.6339393581667</v>
      </c>
      <c r="C444">
        <v>45.591999999999999</v>
      </c>
      <c r="D444" s="13">
        <v>62.958958256388897</v>
      </c>
      <c r="E444" s="13">
        <v>67.117000000000004</v>
      </c>
      <c r="F444">
        <f t="shared" si="54"/>
        <v>16.041939358166701</v>
      </c>
      <c r="G444">
        <f t="shared" si="55"/>
        <v>16.041939358166701</v>
      </c>
      <c r="H444">
        <f t="shared" si="56"/>
        <v>1604.1939358166701</v>
      </c>
      <c r="I444">
        <f t="shared" si="57"/>
        <v>17.366958256388898</v>
      </c>
      <c r="J444">
        <f t="shared" si="58"/>
        <v>17.366958256388898</v>
      </c>
      <c r="K444">
        <f t="shared" si="59"/>
        <v>1736.6958256388898</v>
      </c>
      <c r="L444">
        <f t="shared" si="60"/>
        <v>-4.1580417436111077</v>
      </c>
      <c r="M444">
        <f t="shared" si="61"/>
        <v>0</v>
      </c>
      <c r="N444">
        <f t="shared" si="62"/>
        <v>0</v>
      </c>
    </row>
    <row r="445" spans="2:14" x14ac:dyDescent="0.25">
      <c r="B445" s="13">
        <v>50.8778882368889</v>
      </c>
      <c r="C445" s="15">
        <v>45.591999999999999</v>
      </c>
      <c r="D445" s="13">
        <v>52.189184476222202</v>
      </c>
      <c r="E445" s="13">
        <v>49.536111111111097</v>
      </c>
      <c r="F445">
        <f t="shared" si="54"/>
        <v>5.2858882368889013</v>
      </c>
      <c r="G445">
        <f t="shared" si="55"/>
        <v>5.2858882368889013</v>
      </c>
      <c r="H445">
        <f t="shared" si="56"/>
        <v>528.5888236888901</v>
      </c>
      <c r="I445">
        <f t="shared" si="57"/>
        <v>6.5971844762222034</v>
      </c>
      <c r="J445">
        <f t="shared" si="58"/>
        <v>6.5971844762222034</v>
      </c>
      <c r="K445">
        <f t="shared" si="59"/>
        <v>659.71844762222031</v>
      </c>
      <c r="L445">
        <f t="shared" si="60"/>
        <v>2.6530733651111049</v>
      </c>
      <c r="M445">
        <f t="shared" si="61"/>
        <v>2.6530733651111049</v>
      </c>
      <c r="N445">
        <f t="shared" si="62"/>
        <v>265.30733651111052</v>
      </c>
    </row>
    <row r="446" spans="2:14" x14ac:dyDescent="0.25">
      <c r="B446" s="13">
        <v>48.086087656611099</v>
      </c>
      <c r="C446">
        <v>45.591999999999999</v>
      </c>
      <c r="D446" s="13">
        <v>49.329599888055597</v>
      </c>
      <c r="E446" s="13">
        <v>49.536111111111097</v>
      </c>
      <c r="F446">
        <f t="shared" si="54"/>
        <v>2.4940876566111001</v>
      </c>
      <c r="G446">
        <f t="shared" si="55"/>
        <v>2.4940876566111001</v>
      </c>
      <c r="H446">
        <f t="shared" si="56"/>
        <v>249.40876566111001</v>
      </c>
      <c r="I446">
        <f t="shared" si="57"/>
        <v>3.7375998880555983</v>
      </c>
      <c r="J446">
        <f t="shared" si="58"/>
        <v>3.7375998880555983</v>
      </c>
      <c r="K446">
        <f t="shared" si="59"/>
        <v>373.75998880555983</v>
      </c>
      <c r="L446">
        <f t="shared" si="60"/>
        <v>-0.20651122305550018</v>
      </c>
      <c r="M446">
        <f t="shared" si="61"/>
        <v>0</v>
      </c>
      <c r="N446">
        <f t="shared" si="62"/>
        <v>0</v>
      </c>
    </row>
    <row r="447" spans="2:14" x14ac:dyDescent="0.25">
      <c r="B447" s="13">
        <v>45.544704180111097</v>
      </c>
      <c r="C447" s="15">
        <v>45.591999999999999</v>
      </c>
      <c r="D447" s="13">
        <v>46.726296462888897</v>
      </c>
      <c r="E447" s="13">
        <v>49.536111111111097</v>
      </c>
      <c r="F447">
        <f t="shared" si="54"/>
        <v>-4.7295819888901747E-2</v>
      </c>
      <c r="G447">
        <f t="shared" si="55"/>
        <v>0</v>
      </c>
      <c r="H447">
        <f t="shared" si="56"/>
        <v>0</v>
      </c>
      <c r="I447">
        <f t="shared" si="57"/>
        <v>1.1342964628888978</v>
      </c>
      <c r="J447">
        <f t="shared" si="58"/>
        <v>1.1342964628888978</v>
      </c>
      <c r="K447">
        <f t="shared" si="59"/>
        <v>113.42964628888978</v>
      </c>
      <c r="L447">
        <f t="shared" si="60"/>
        <v>-2.8098146482222006</v>
      </c>
      <c r="M447">
        <f t="shared" si="61"/>
        <v>0</v>
      </c>
      <c r="N447">
        <f t="shared" si="62"/>
        <v>0</v>
      </c>
    </row>
    <row r="448" spans="2:14" x14ac:dyDescent="0.25">
      <c r="B448" s="13">
        <v>39.6454122911111</v>
      </c>
      <c r="C448">
        <v>45.591999999999999</v>
      </c>
      <c r="D448" s="13">
        <v>40.682408893722197</v>
      </c>
      <c r="E448" s="13">
        <v>49.536111111111097</v>
      </c>
      <c r="F448">
        <f t="shared" si="54"/>
        <v>-5.9465877088888988</v>
      </c>
      <c r="G448">
        <f t="shared" si="55"/>
        <v>0</v>
      </c>
      <c r="H448">
        <f t="shared" si="56"/>
        <v>0</v>
      </c>
      <c r="I448">
        <f t="shared" si="57"/>
        <v>-4.9095911062778015</v>
      </c>
      <c r="J448">
        <f t="shared" si="58"/>
        <v>0</v>
      </c>
      <c r="K448">
        <f t="shared" si="59"/>
        <v>0</v>
      </c>
      <c r="L448">
        <f t="shared" si="60"/>
        <v>-8.8537022173889</v>
      </c>
      <c r="M448">
        <f t="shared" si="61"/>
        <v>0</v>
      </c>
      <c r="N448">
        <f t="shared" si="62"/>
        <v>0</v>
      </c>
    </row>
    <row r="449" spans="2:14" x14ac:dyDescent="0.25">
      <c r="B449" s="13">
        <v>37.171764905666699</v>
      </c>
      <c r="C449" s="15">
        <v>45.591999999999999</v>
      </c>
      <c r="D449" s="13">
        <v>38.147740312777799</v>
      </c>
      <c r="E449" s="13">
        <v>49.536111111111097</v>
      </c>
      <c r="F449">
        <f t="shared" si="54"/>
        <v>-8.4202350943333002</v>
      </c>
      <c r="G449">
        <f t="shared" si="55"/>
        <v>0</v>
      </c>
      <c r="H449">
        <f t="shared" si="56"/>
        <v>0</v>
      </c>
      <c r="I449">
        <f t="shared" si="57"/>
        <v>-7.4442596872221998</v>
      </c>
      <c r="J449">
        <f t="shared" si="58"/>
        <v>0</v>
      </c>
      <c r="K449">
        <f t="shared" si="59"/>
        <v>0</v>
      </c>
      <c r="L449">
        <f t="shared" si="60"/>
        <v>-11.388370798333298</v>
      </c>
      <c r="M449">
        <f t="shared" si="61"/>
        <v>0</v>
      </c>
      <c r="N449">
        <f t="shared" si="62"/>
        <v>0</v>
      </c>
    </row>
    <row r="450" spans="2:14" x14ac:dyDescent="0.25">
      <c r="B450" s="13">
        <v>33.126481071666703</v>
      </c>
      <c r="C450">
        <v>45.591999999999999</v>
      </c>
      <c r="D450" s="13">
        <v>34.002112302111101</v>
      </c>
      <c r="E450" s="13">
        <v>49.536111111111097</v>
      </c>
      <c r="F450">
        <f t="shared" si="54"/>
        <v>-12.465518928333296</v>
      </c>
      <c r="G450">
        <f t="shared" si="55"/>
        <v>0</v>
      </c>
      <c r="H450">
        <f t="shared" si="56"/>
        <v>0</v>
      </c>
      <c r="I450">
        <f t="shared" si="57"/>
        <v>-11.589887697888898</v>
      </c>
      <c r="J450">
        <f t="shared" si="58"/>
        <v>0</v>
      </c>
      <c r="K450">
        <f t="shared" si="59"/>
        <v>0</v>
      </c>
      <c r="L450">
        <f t="shared" si="60"/>
        <v>-15.533998808999996</v>
      </c>
      <c r="M450">
        <f t="shared" si="61"/>
        <v>0</v>
      </c>
      <c r="N450">
        <f t="shared" si="62"/>
        <v>0</v>
      </c>
    </row>
    <row r="451" spans="2:14" x14ac:dyDescent="0.25">
      <c r="B451" s="13">
        <v>29.772458083611099</v>
      </c>
      <c r="C451" s="15">
        <v>45.591999999999999</v>
      </c>
      <c r="D451" s="13">
        <v>30.564319716444398</v>
      </c>
      <c r="E451" s="13">
        <v>49.536111111111097</v>
      </c>
      <c r="F451">
        <f t="shared" si="54"/>
        <v>-15.8195419163889</v>
      </c>
      <c r="G451">
        <f t="shared" si="55"/>
        <v>0</v>
      </c>
      <c r="H451">
        <f t="shared" si="56"/>
        <v>0</v>
      </c>
      <c r="I451">
        <f t="shared" si="57"/>
        <v>-15.0276802835556</v>
      </c>
      <c r="J451">
        <f t="shared" si="58"/>
        <v>0</v>
      </c>
      <c r="K451">
        <f t="shared" si="59"/>
        <v>0</v>
      </c>
      <c r="L451">
        <f t="shared" si="60"/>
        <v>-18.971791394666699</v>
      </c>
      <c r="M451">
        <f t="shared" si="61"/>
        <v>0</v>
      </c>
      <c r="N451">
        <f t="shared" si="62"/>
        <v>0</v>
      </c>
    </row>
    <row r="452" spans="2:14" x14ac:dyDescent="0.25">
      <c r="B452" s="13">
        <v>27.760447160999998</v>
      </c>
      <c r="C452">
        <v>45.591999999999999</v>
      </c>
      <c r="D452" s="13">
        <v>28.501782437055599</v>
      </c>
      <c r="E452" s="13">
        <v>49.536111111111097</v>
      </c>
      <c r="F452">
        <f t="shared" si="54"/>
        <v>-17.831552839</v>
      </c>
      <c r="G452">
        <f t="shared" si="55"/>
        <v>0</v>
      </c>
      <c r="H452">
        <f t="shared" si="56"/>
        <v>0</v>
      </c>
      <c r="I452">
        <f t="shared" si="57"/>
        <v>-17.0902175629444</v>
      </c>
      <c r="J452">
        <f t="shared" si="58"/>
        <v>0</v>
      </c>
      <c r="K452">
        <f t="shared" si="59"/>
        <v>0</v>
      </c>
      <c r="L452">
        <f t="shared" si="60"/>
        <v>-21.034328674055498</v>
      </c>
      <c r="M452">
        <f t="shared" si="61"/>
        <v>0</v>
      </c>
      <c r="N452">
        <f t="shared" si="62"/>
        <v>0</v>
      </c>
    </row>
    <row r="453" spans="2:14" x14ac:dyDescent="0.25">
      <c r="B453" s="13">
        <v>27.216469921166698</v>
      </c>
      <c r="C453" s="15">
        <v>45.591999999999999</v>
      </c>
      <c r="D453" s="13">
        <v>27.944106835611102</v>
      </c>
      <c r="E453" s="13">
        <v>49.536111111111097</v>
      </c>
      <c r="F453">
        <f t="shared" si="54"/>
        <v>-18.3755300788333</v>
      </c>
      <c r="G453">
        <f t="shared" si="55"/>
        <v>0</v>
      </c>
      <c r="H453">
        <f t="shared" si="56"/>
        <v>0</v>
      </c>
      <c r="I453">
        <f t="shared" si="57"/>
        <v>-17.647893164388897</v>
      </c>
      <c r="J453">
        <f t="shared" si="58"/>
        <v>0</v>
      </c>
      <c r="K453">
        <f t="shared" si="59"/>
        <v>0</v>
      </c>
      <c r="L453">
        <f t="shared" si="60"/>
        <v>-21.592004275499995</v>
      </c>
      <c r="M453">
        <f t="shared" si="61"/>
        <v>0</v>
      </c>
      <c r="N453">
        <f t="shared" si="62"/>
        <v>0</v>
      </c>
    </row>
    <row r="454" spans="2:14" x14ac:dyDescent="0.25">
      <c r="B454" s="13">
        <v>27.557224213833301</v>
      </c>
      <c r="C454">
        <v>45.591999999999999</v>
      </c>
      <c r="D454" s="13">
        <v>28.293443889777802</v>
      </c>
      <c r="E454" s="13">
        <v>49.536111111111097</v>
      </c>
      <c r="F454">
        <f t="shared" si="54"/>
        <v>-18.034775786166698</v>
      </c>
      <c r="G454">
        <f t="shared" si="55"/>
        <v>0</v>
      </c>
      <c r="H454">
        <f t="shared" si="56"/>
        <v>0</v>
      </c>
      <c r="I454">
        <f t="shared" si="57"/>
        <v>-17.298556110222197</v>
      </c>
      <c r="J454">
        <f t="shared" si="58"/>
        <v>0</v>
      </c>
      <c r="K454">
        <f t="shared" si="59"/>
        <v>0</v>
      </c>
      <c r="L454">
        <f t="shared" si="60"/>
        <v>-21.242667221333296</v>
      </c>
      <c r="M454">
        <f t="shared" si="61"/>
        <v>0</v>
      </c>
      <c r="N454">
        <f t="shared" si="62"/>
        <v>0</v>
      </c>
    </row>
    <row r="455" spans="2:14" x14ac:dyDescent="0.25">
      <c r="B455" s="13">
        <v>25.896144288277799</v>
      </c>
      <c r="C455" s="15">
        <v>45.591999999999999</v>
      </c>
      <c r="D455" s="13">
        <v>26.590462810277799</v>
      </c>
      <c r="E455" s="13">
        <v>49.536111111111097</v>
      </c>
      <c r="F455">
        <f t="shared" si="54"/>
        <v>-19.695855711722199</v>
      </c>
      <c r="G455">
        <f t="shared" si="55"/>
        <v>0</v>
      </c>
      <c r="H455">
        <f t="shared" si="56"/>
        <v>0</v>
      </c>
      <c r="I455">
        <f t="shared" si="57"/>
        <v>-19.0015371897222</v>
      </c>
      <c r="J455">
        <f t="shared" si="58"/>
        <v>0</v>
      </c>
      <c r="K455">
        <f t="shared" si="59"/>
        <v>0</v>
      </c>
      <c r="L455">
        <f t="shared" si="60"/>
        <v>-22.945648300833298</v>
      </c>
      <c r="M455">
        <f t="shared" si="61"/>
        <v>0</v>
      </c>
      <c r="N455">
        <f t="shared" si="62"/>
        <v>0</v>
      </c>
    </row>
    <row r="456" spans="2:14" x14ac:dyDescent="0.25">
      <c r="B456" s="13">
        <v>28.262324232111101</v>
      </c>
      <c r="C456">
        <v>45.591999999999999</v>
      </c>
      <c r="D456" s="13">
        <v>29.0162831822778</v>
      </c>
      <c r="E456" s="13">
        <v>49.536111111111097</v>
      </c>
      <c r="F456">
        <f t="shared" si="54"/>
        <v>-17.329675767888897</v>
      </c>
      <c r="G456">
        <f t="shared" si="55"/>
        <v>0</v>
      </c>
      <c r="H456">
        <f t="shared" si="56"/>
        <v>0</v>
      </c>
      <c r="I456">
        <f t="shared" si="57"/>
        <v>-16.575716817722199</v>
      </c>
      <c r="J456">
        <f t="shared" si="58"/>
        <v>0</v>
      </c>
      <c r="K456">
        <f t="shared" si="59"/>
        <v>0</v>
      </c>
      <c r="L456">
        <f t="shared" si="60"/>
        <v>-20.519827928833298</v>
      </c>
      <c r="M456">
        <f t="shared" si="61"/>
        <v>0</v>
      </c>
      <c r="N456">
        <f t="shared" si="62"/>
        <v>0</v>
      </c>
    </row>
    <row r="457" spans="2:14" x14ac:dyDescent="0.25">
      <c r="B457" s="13">
        <v>42.102800598111102</v>
      </c>
      <c r="C457" s="15">
        <v>45.591999999999999</v>
      </c>
      <c r="D457" s="13">
        <v>43.032494862944397</v>
      </c>
      <c r="E457" s="13">
        <v>67.117000000000004</v>
      </c>
      <c r="F457">
        <f t="shared" si="54"/>
        <v>-3.4891994018888965</v>
      </c>
      <c r="G457">
        <f t="shared" si="55"/>
        <v>0</v>
      </c>
      <c r="H457">
        <f t="shared" si="56"/>
        <v>0</v>
      </c>
      <c r="I457">
        <f t="shared" si="57"/>
        <v>-2.5595051370556021</v>
      </c>
      <c r="J457">
        <f t="shared" si="58"/>
        <v>0</v>
      </c>
      <c r="K457">
        <f t="shared" si="59"/>
        <v>0</v>
      </c>
      <c r="L457">
        <f t="shared" si="60"/>
        <v>-24.084505137055608</v>
      </c>
      <c r="M457">
        <f t="shared" si="61"/>
        <v>0</v>
      </c>
      <c r="N457">
        <f t="shared" si="62"/>
        <v>0</v>
      </c>
    </row>
    <row r="458" spans="2:14" x14ac:dyDescent="0.25">
      <c r="B458" s="13">
        <v>48.555872239111103</v>
      </c>
      <c r="C458">
        <v>45.591999999999999</v>
      </c>
      <c r="D458" s="13">
        <v>49.617459924999999</v>
      </c>
      <c r="E458" s="13">
        <v>67.117000000000004</v>
      </c>
      <c r="F458">
        <f t="shared" si="54"/>
        <v>2.9638722391111045</v>
      </c>
      <c r="G458">
        <f t="shared" si="55"/>
        <v>2.9638722391111045</v>
      </c>
      <c r="H458">
        <f t="shared" si="56"/>
        <v>296.38722391111048</v>
      </c>
      <c r="I458">
        <f t="shared" si="57"/>
        <v>4.0254599249999998</v>
      </c>
      <c r="J458">
        <f t="shared" si="58"/>
        <v>4.0254599249999998</v>
      </c>
      <c r="K458">
        <f t="shared" si="59"/>
        <v>402.54599250000001</v>
      </c>
      <c r="L458">
        <f t="shared" si="60"/>
        <v>-17.499540075000006</v>
      </c>
      <c r="M458">
        <f t="shared" si="61"/>
        <v>0</v>
      </c>
      <c r="N458">
        <f t="shared" si="62"/>
        <v>0</v>
      </c>
    </row>
    <row r="459" spans="2:14" x14ac:dyDescent="0.25">
      <c r="B459" s="13">
        <v>53.5490628444444</v>
      </c>
      <c r="C459" s="15">
        <v>45.591999999999999</v>
      </c>
      <c r="D459" s="13">
        <v>54.711794788611101</v>
      </c>
      <c r="E459" s="13">
        <v>67.117000000000004</v>
      </c>
      <c r="F459">
        <f t="shared" si="54"/>
        <v>7.9570628444444012</v>
      </c>
      <c r="G459">
        <f t="shared" si="55"/>
        <v>7.9570628444444012</v>
      </c>
      <c r="H459">
        <f t="shared" si="56"/>
        <v>795.70628444444014</v>
      </c>
      <c r="I459">
        <f t="shared" si="57"/>
        <v>9.1197947886111024</v>
      </c>
      <c r="J459">
        <f t="shared" si="58"/>
        <v>9.1197947886111024</v>
      </c>
      <c r="K459">
        <f t="shared" si="59"/>
        <v>911.97947886111024</v>
      </c>
      <c r="L459">
        <f t="shared" si="60"/>
        <v>-12.405205211388903</v>
      </c>
      <c r="M459">
        <f t="shared" si="61"/>
        <v>0</v>
      </c>
      <c r="N459">
        <f t="shared" si="62"/>
        <v>0</v>
      </c>
    </row>
    <row r="460" spans="2:14" x14ac:dyDescent="0.25">
      <c r="B460" s="13">
        <v>56.372182279222201</v>
      </c>
      <c r="C460">
        <v>45.591999999999999</v>
      </c>
      <c r="D460" s="13">
        <v>57.591781070611098</v>
      </c>
      <c r="E460" s="13">
        <v>67.117000000000004</v>
      </c>
      <c r="F460">
        <f t="shared" si="54"/>
        <v>10.780182279222203</v>
      </c>
      <c r="G460">
        <f t="shared" si="55"/>
        <v>10.780182279222203</v>
      </c>
      <c r="H460">
        <f t="shared" si="56"/>
        <v>1078.0182279222204</v>
      </c>
      <c r="I460">
        <f t="shared" si="57"/>
        <v>11.9997810706111</v>
      </c>
      <c r="J460">
        <f t="shared" si="58"/>
        <v>11.9997810706111</v>
      </c>
      <c r="K460">
        <f t="shared" si="59"/>
        <v>1199.97810706111</v>
      </c>
      <c r="L460">
        <f t="shared" si="60"/>
        <v>-9.525218929388906</v>
      </c>
      <c r="M460">
        <f t="shared" si="61"/>
        <v>0</v>
      </c>
      <c r="N460">
        <f t="shared" si="62"/>
        <v>0</v>
      </c>
    </row>
    <row r="461" spans="2:14" x14ac:dyDescent="0.25">
      <c r="B461" s="13">
        <v>54.643388074111101</v>
      </c>
      <c r="C461" s="15">
        <v>45.591999999999999</v>
      </c>
      <c r="D461" s="13">
        <v>55.828189658444401</v>
      </c>
      <c r="E461" s="13">
        <v>67.117000000000004</v>
      </c>
      <c r="F461">
        <f t="shared" si="54"/>
        <v>9.0513880741111024</v>
      </c>
      <c r="G461">
        <f t="shared" si="55"/>
        <v>9.0513880741111024</v>
      </c>
      <c r="H461">
        <f t="shared" si="56"/>
        <v>905.13880741111029</v>
      </c>
      <c r="I461">
        <f t="shared" si="57"/>
        <v>10.236189658444403</v>
      </c>
      <c r="J461">
        <f t="shared" si="58"/>
        <v>10.236189658444403</v>
      </c>
      <c r="K461">
        <f t="shared" si="59"/>
        <v>1023.6189658444403</v>
      </c>
      <c r="L461">
        <f t="shared" si="60"/>
        <v>-11.288810341555603</v>
      </c>
      <c r="M461">
        <f t="shared" si="61"/>
        <v>0</v>
      </c>
      <c r="N461">
        <f t="shared" si="62"/>
        <v>0</v>
      </c>
    </row>
    <row r="462" spans="2:14" x14ac:dyDescent="0.25">
      <c r="B462" s="13">
        <v>51.282298005166702</v>
      </c>
      <c r="C462">
        <v>45.591999999999999</v>
      </c>
      <c r="D462" s="13">
        <v>52.399205772388903</v>
      </c>
      <c r="E462" s="13">
        <v>67.117000000000004</v>
      </c>
      <c r="F462">
        <f t="shared" si="54"/>
        <v>5.6902980051667029</v>
      </c>
      <c r="G462">
        <f t="shared" si="55"/>
        <v>5.6902980051667029</v>
      </c>
      <c r="H462">
        <f t="shared" si="56"/>
        <v>569.02980051667032</v>
      </c>
      <c r="I462">
        <f t="shared" si="57"/>
        <v>6.8072057723889046</v>
      </c>
      <c r="J462">
        <f t="shared" si="58"/>
        <v>6.8072057723889046</v>
      </c>
      <c r="K462">
        <f t="shared" si="59"/>
        <v>680.72057723889043</v>
      </c>
      <c r="L462">
        <f t="shared" si="60"/>
        <v>-14.717794227611101</v>
      </c>
      <c r="M462">
        <f t="shared" si="61"/>
        <v>0</v>
      </c>
      <c r="N462">
        <f t="shared" si="62"/>
        <v>0</v>
      </c>
    </row>
    <row r="463" spans="2:14" x14ac:dyDescent="0.25">
      <c r="B463" s="13">
        <v>48.529374273999998</v>
      </c>
      <c r="C463" s="15">
        <v>45.591999999999999</v>
      </c>
      <c r="D463" s="13">
        <v>49.590423180000002</v>
      </c>
      <c r="E463" s="13">
        <v>67.117000000000004</v>
      </c>
      <c r="F463">
        <f t="shared" si="54"/>
        <v>2.9373742739999997</v>
      </c>
      <c r="G463">
        <f t="shared" si="55"/>
        <v>2.9373742739999997</v>
      </c>
      <c r="H463">
        <f t="shared" si="56"/>
        <v>293.7374274</v>
      </c>
      <c r="I463">
        <f t="shared" si="57"/>
        <v>3.9984231800000032</v>
      </c>
      <c r="J463">
        <f t="shared" si="58"/>
        <v>3.9984231800000032</v>
      </c>
      <c r="K463">
        <f t="shared" si="59"/>
        <v>399.84231800000032</v>
      </c>
      <c r="L463">
        <f t="shared" si="60"/>
        <v>-17.526576820000002</v>
      </c>
      <c r="M463">
        <f t="shared" si="61"/>
        <v>0</v>
      </c>
      <c r="N463">
        <f t="shared" si="62"/>
        <v>0</v>
      </c>
    </row>
    <row r="464" spans="2:14" x14ac:dyDescent="0.25">
      <c r="B464" s="13">
        <v>47.167036520611099</v>
      </c>
      <c r="C464">
        <v>45.591999999999999</v>
      </c>
      <c r="D464" s="13">
        <v>48.200355106277797</v>
      </c>
      <c r="E464" s="13">
        <v>67.117000000000004</v>
      </c>
      <c r="F464">
        <f t="shared" si="54"/>
        <v>1.5750365206110999</v>
      </c>
      <c r="G464">
        <f t="shared" si="55"/>
        <v>1.5750365206110999</v>
      </c>
      <c r="H464">
        <f t="shared" si="56"/>
        <v>157.50365206110999</v>
      </c>
      <c r="I464">
        <f t="shared" si="57"/>
        <v>2.6083551062777985</v>
      </c>
      <c r="J464">
        <f t="shared" si="58"/>
        <v>2.6083551062777985</v>
      </c>
      <c r="K464">
        <f t="shared" si="59"/>
        <v>260.83551062777985</v>
      </c>
      <c r="L464">
        <f t="shared" si="60"/>
        <v>-18.916644893722207</v>
      </c>
      <c r="M464">
        <f t="shared" si="61"/>
        <v>0</v>
      </c>
      <c r="N464">
        <f t="shared" si="62"/>
        <v>0</v>
      </c>
    </row>
    <row r="465" spans="2:14" x14ac:dyDescent="0.25">
      <c r="B465" s="13">
        <v>47.973057154055603</v>
      </c>
      <c r="C465" s="15">
        <v>45.591999999999999</v>
      </c>
      <c r="D465" s="13">
        <v>49.022789407555599</v>
      </c>
      <c r="E465" s="13">
        <v>67.117000000000004</v>
      </c>
      <c r="F465">
        <f t="shared" ref="F465:F528" si="63">B465-C465</f>
        <v>2.381057154055604</v>
      </c>
      <c r="G465">
        <f t="shared" si="55"/>
        <v>2.381057154055604</v>
      </c>
      <c r="H465">
        <f t="shared" si="56"/>
        <v>238.1057154055604</v>
      </c>
      <c r="I465">
        <f t="shared" si="57"/>
        <v>3.4307894075556007</v>
      </c>
      <c r="J465">
        <f t="shared" si="58"/>
        <v>3.4307894075556007</v>
      </c>
      <c r="K465">
        <f t="shared" si="59"/>
        <v>343.0789407555601</v>
      </c>
      <c r="L465">
        <f t="shared" si="60"/>
        <v>-18.094210592444405</v>
      </c>
      <c r="M465">
        <f t="shared" si="61"/>
        <v>0</v>
      </c>
      <c r="N465">
        <f t="shared" si="62"/>
        <v>0</v>
      </c>
    </row>
    <row r="466" spans="2:14" x14ac:dyDescent="0.25">
      <c r="B466" s="13">
        <v>51.947910592833303</v>
      </c>
      <c r="C466">
        <v>45.591999999999999</v>
      </c>
      <c r="D466" s="13">
        <v>53.078289751333301</v>
      </c>
      <c r="E466" s="13">
        <v>67.117000000000004</v>
      </c>
      <c r="F466">
        <f t="shared" si="63"/>
        <v>6.355910592833304</v>
      </c>
      <c r="G466">
        <f t="shared" ref="G466:G529" si="64">MAX(F466,0)</f>
        <v>6.355910592833304</v>
      </c>
      <c r="H466">
        <f t="shared" ref="H466:H529" si="65">$B$7*G466</f>
        <v>635.59105928333042</v>
      </c>
      <c r="I466">
        <f t="shared" ref="I466:I529" si="66">D466-C466</f>
        <v>7.4862897513333024</v>
      </c>
      <c r="J466">
        <f t="shared" ref="J466:J529" si="67">MAX(I466,0)</f>
        <v>7.4862897513333024</v>
      </c>
      <c r="K466">
        <f t="shared" ref="K466:K529" si="68">$B$7*J466</f>
        <v>748.62897513333019</v>
      </c>
      <c r="L466">
        <f t="shared" ref="L466:L529" si="69">D466-E466</f>
        <v>-14.038710248666703</v>
      </c>
      <c r="M466">
        <f t="shared" ref="M466:M529" si="70">MAX(L466,0)</f>
        <v>0</v>
      </c>
      <c r="N466">
        <f t="shared" ref="N466:N529" si="71">$B$7*M466</f>
        <v>0</v>
      </c>
    </row>
    <row r="467" spans="2:14" x14ac:dyDescent="0.25">
      <c r="B467" s="13">
        <v>56.7418857339444</v>
      </c>
      <c r="C467" s="15">
        <v>45.591999999999999</v>
      </c>
      <c r="D467" s="13">
        <v>57.968915323055597</v>
      </c>
      <c r="E467" s="13">
        <v>67.117000000000004</v>
      </c>
      <c r="F467">
        <f t="shared" si="63"/>
        <v>11.149885733944402</v>
      </c>
      <c r="G467">
        <f t="shared" si="64"/>
        <v>11.149885733944402</v>
      </c>
      <c r="H467">
        <f t="shared" si="65"/>
        <v>1114.9885733944402</v>
      </c>
      <c r="I467">
        <f t="shared" si="66"/>
        <v>12.376915323055599</v>
      </c>
      <c r="J467">
        <f t="shared" si="67"/>
        <v>12.376915323055599</v>
      </c>
      <c r="K467">
        <f t="shared" si="68"/>
        <v>1237.6915323055598</v>
      </c>
      <c r="L467">
        <f t="shared" si="69"/>
        <v>-9.1480846769444071</v>
      </c>
      <c r="M467">
        <f t="shared" si="70"/>
        <v>0</v>
      </c>
      <c r="N467">
        <f t="shared" si="71"/>
        <v>0</v>
      </c>
    </row>
    <row r="468" spans="2:14" x14ac:dyDescent="0.25">
      <c r="B468" s="13">
        <v>63.714560185833299</v>
      </c>
      <c r="C468">
        <v>45.591999999999999</v>
      </c>
      <c r="D468" s="13">
        <v>65.081071836722202</v>
      </c>
      <c r="E468" s="13">
        <v>67.117000000000004</v>
      </c>
      <c r="F468">
        <f t="shared" si="63"/>
        <v>18.122560185833301</v>
      </c>
      <c r="G468">
        <f t="shared" si="64"/>
        <v>18.122560185833301</v>
      </c>
      <c r="H468">
        <f t="shared" si="65"/>
        <v>1812.2560185833302</v>
      </c>
      <c r="I468">
        <f t="shared" si="66"/>
        <v>19.489071836722204</v>
      </c>
      <c r="J468">
        <f t="shared" si="67"/>
        <v>19.489071836722204</v>
      </c>
      <c r="K468">
        <f t="shared" si="68"/>
        <v>1948.9071836722203</v>
      </c>
      <c r="L468">
        <f t="shared" si="69"/>
        <v>-2.0359281632778021</v>
      </c>
      <c r="M468">
        <f t="shared" si="70"/>
        <v>0</v>
      </c>
      <c r="N468">
        <f t="shared" si="71"/>
        <v>0</v>
      </c>
    </row>
    <row r="469" spans="2:14" x14ac:dyDescent="0.25">
      <c r="B469" s="13">
        <v>54.317176649166697</v>
      </c>
      <c r="C469" s="15">
        <v>45.591999999999999</v>
      </c>
      <c r="D469" s="13">
        <v>55.711655718611098</v>
      </c>
      <c r="E469" s="13">
        <v>49.536111111111097</v>
      </c>
      <c r="F469">
        <f t="shared" si="63"/>
        <v>8.7251766491666984</v>
      </c>
      <c r="G469">
        <f t="shared" si="64"/>
        <v>8.7251766491666984</v>
      </c>
      <c r="H469">
        <f t="shared" si="65"/>
        <v>872.5176649166699</v>
      </c>
      <c r="I469">
        <f t="shared" si="66"/>
        <v>10.119655718611099</v>
      </c>
      <c r="J469">
        <f t="shared" si="67"/>
        <v>10.119655718611099</v>
      </c>
      <c r="K469">
        <f t="shared" si="68"/>
        <v>1011.96557186111</v>
      </c>
      <c r="L469">
        <f t="shared" si="69"/>
        <v>6.1755446075000009</v>
      </c>
      <c r="M469">
        <f t="shared" si="70"/>
        <v>6.1755446075000009</v>
      </c>
      <c r="N469">
        <f t="shared" si="71"/>
        <v>617.55446075000009</v>
      </c>
    </row>
    <row r="470" spans="2:14" x14ac:dyDescent="0.25">
      <c r="B470" s="13">
        <v>50.801189704444397</v>
      </c>
      <c r="C470">
        <v>45.591999999999999</v>
      </c>
      <c r="D470" s="13">
        <v>52.110626929166699</v>
      </c>
      <c r="E470" s="13">
        <v>49.536111111111097</v>
      </c>
      <c r="F470">
        <f t="shared" si="63"/>
        <v>5.2091897044443982</v>
      </c>
      <c r="G470">
        <f t="shared" si="64"/>
        <v>5.2091897044443982</v>
      </c>
      <c r="H470">
        <f t="shared" si="65"/>
        <v>520.91897044443976</v>
      </c>
      <c r="I470">
        <f t="shared" si="66"/>
        <v>6.5186269291667003</v>
      </c>
      <c r="J470">
        <f t="shared" si="67"/>
        <v>6.5186269291667003</v>
      </c>
      <c r="K470">
        <f t="shared" si="68"/>
        <v>651.86269291667008</v>
      </c>
      <c r="L470">
        <f t="shared" si="69"/>
        <v>2.5745158180556018</v>
      </c>
      <c r="M470">
        <f t="shared" si="70"/>
        <v>2.5745158180556018</v>
      </c>
      <c r="N470">
        <f t="shared" si="71"/>
        <v>257.45158180556018</v>
      </c>
    </row>
    <row r="471" spans="2:14" x14ac:dyDescent="0.25">
      <c r="B471" s="13">
        <v>45.881145094444399</v>
      </c>
      <c r="C471" s="15">
        <v>45.591999999999999</v>
      </c>
      <c r="D471" s="13">
        <v>47.0709468875</v>
      </c>
      <c r="E471" s="13">
        <v>49.536111111111097</v>
      </c>
      <c r="F471">
        <f t="shared" si="63"/>
        <v>0.28914509444440029</v>
      </c>
      <c r="G471">
        <f t="shared" si="64"/>
        <v>0.28914509444440029</v>
      </c>
      <c r="H471">
        <f t="shared" si="65"/>
        <v>28.914509444440029</v>
      </c>
      <c r="I471">
        <f t="shared" si="66"/>
        <v>1.4789468875000011</v>
      </c>
      <c r="J471">
        <f t="shared" si="67"/>
        <v>1.4789468875000011</v>
      </c>
      <c r="K471">
        <f t="shared" si="68"/>
        <v>147.89468875000011</v>
      </c>
      <c r="L471">
        <f t="shared" si="69"/>
        <v>-2.4651642236110973</v>
      </c>
      <c r="M471">
        <f t="shared" si="70"/>
        <v>0</v>
      </c>
      <c r="N471">
        <f t="shared" si="71"/>
        <v>0</v>
      </c>
    </row>
    <row r="472" spans="2:14" x14ac:dyDescent="0.25">
      <c r="B472" s="13">
        <v>38.785145683722199</v>
      </c>
      <c r="C472">
        <v>45.591999999999999</v>
      </c>
      <c r="D472" s="13">
        <v>39.800948439111103</v>
      </c>
      <c r="E472" s="13">
        <v>49.536111111111097</v>
      </c>
      <c r="F472">
        <f t="shared" si="63"/>
        <v>-6.8068543162777999</v>
      </c>
      <c r="G472">
        <f t="shared" si="64"/>
        <v>0</v>
      </c>
      <c r="H472">
        <f t="shared" si="65"/>
        <v>0</v>
      </c>
      <c r="I472">
        <f t="shared" si="66"/>
        <v>-5.7910515608888957</v>
      </c>
      <c r="J472">
        <f t="shared" si="67"/>
        <v>0</v>
      </c>
      <c r="K472">
        <f t="shared" si="68"/>
        <v>0</v>
      </c>
      <c r="L472">
        <f t="shared" si="69"/>
        <v>-9.7351626719999942</v>
      </c>
      <c r="M472">
        <f t="shared" si="70"/>
        <v>0</v>
      </c>
      <c r="N472">
        <f t="shared" si="71"/>
        <v>0</v>
      </c>
    </row>
    <row r="473" spans="2:14" x14ac:dyDescent="0.25">
      <c r="B473" s="13">
        <v>36.398956178611101</v>
      </c>
      <c r="C473" s="15">
        <v>45.591999999999999</v>
      </c>
      <c r="D473" s="13">
        <v>37.469543739611098</v>
      </c>
      <c r="E473" s="13">
        <v>49.536111111111097</v>
      </c>
      <c r="F473">
        <f t="shared" si="63"/>
        <v>-9.1930438213888976</v>
      </c>
      <c r="G473">
        <f t="shared" si="64"/>
        <v>0</v>
      </c>
      <c r="H473">
        <f t="shared" si="65"/>
        <v>0</v>
      </c>
      <c r="I473">
        <f t="shared" si="66"/>
        <v>-8.1224562603889012</v>
      </c>
      <c r="J473">
        <f t="shared" si="67"/>
        <v>0</v>
      </c>
      <c r="K473">
        <f t="shared" si="68"/>
        <v>0</v>
      </c>
      <c r="L473">
        <f t="shared" si="69"/>
        <v>-12.0665673715</v>
      </c>
      <c r="M473">
        <f t="shared" si="70"/>
        <v>0</v>
      </c>
      <c r="N473">
        <f t="shared" si="71"/>
        <v>0</v>
      </c>
    </row>
    <row r="474" spans="2:14" x14ac:dyDescent="0.25">
      <c r="B474" s="13">
        <v>32.3300999076111</v>
      </c>
      <c r="C474">
        <v>45.591999999999999</v>
      </c>
      <c r="D474" s="13">
        <v>33.315574490111104</v>
      </c>
      <c r="E474" s="13">
        <v>49.536111111111097</v>
      </c>
      <c r="F474">
        <f t="shared" si="63"/>
        <v>-13.261900092388899</v>
      </c>
      <c r="G474">
        <f t="shared" si="64"/>
        <v>0</v>
      </c>
      <c r="H474">
        <f t="shared" si="65"/>
        <v>0</v>
      </c>
      <c r="I474">
        <f t="shared" si="66"/>
        <v>-12.276425509888895</v>
      </c>
      <c r="J474">
        <f t="shared" si="67"/>
        <v>0</v>
      </c>
      <c r="K474">
        <f t="shared" si="68"/>
        <v>0</v>
      </c>
      <c r="L474">
        <f t="shared" si="69"/>
        <v>-16.220536620999994</v>
      </c>
      <c r="M474">
        <f t="shared" si="70"/>
        <v>0</v>
      </c>
      <c r="N474">
        <f t="shared" si="71"/>
        <v>0</v>
      </c>
    </row>
    <row r="475" spans="2:14" x14ac:dyDescent="0.25">
      <c r="B475" s="13">
        <v>30.0963496137778</v>
      </c>
      <c r="C475" s="15">
        <v>45.591999999999999</v>
      </c>
      <c r="D475" s="13">
        <v>31.0331843237222</v>
      </c>
      <c r="E475" s="13">
        <v>49.536111111111097</v>
      </c>
      <c r="F475">
        <f t="shared" si="63"/>
        <v>-15.495650386222199</v>
      </c>
      <c r="G475">
        <f t="shared" si="64"/>
        <v>0</v>
      </c>
      <c r="H475">
        <f t="shared" si="65"/>
        <v>0</v>
      </c>
      <c r="I475">
        <f t="shared" si="66"/>
        <v>-14.558815676277799</v>
      </c>
      <c r="J475">
        <f t="shared" si="67"/>
        <v>0</v>
      </c>
      <c r="K475">
        <f t="shared" si="68"/>
        <v>0</v>
      </c>
      <c r="L475">
        <f t="shared" si="69"/>
        <v>-18.502926787388898</v>
      </c>
      <c r="M475">
        <f t="shared" si="70"/>
        <v>0</v>
      </c>
      <c r="N475">
        <f t="shared" si="71"/>
        <v>0</v>
      </c>
    </row>
    <row r="476" spans="2:14" x14ac:dyDescent="0.25">
      <c r="B476" s="13">
        <v>29.3782681910556</v>
      </c>
      <c r="C476">
        <v>45.591999999999999</v>
      </c>
      <c r="D476" s="13">
        <v>30.299156649277801</v>
      </c>
      <c r="E476" s="13">
        <v>49.536111111111097</v>
      </c>
      <c r="F476">
        <f t="shared" si="63"/>
        <v>-16.213731808944399</v>
      </c>
      <c r="G476">
        <f t="shared" si="64"/>
        <v>0</v>
      </c>
      <c r="H476">
        <f t="shared" si="65"/>
        <v>0</v>
      </c>
      <c r="I476">
        <f t="shared" si="66"/>
        <v>-15.292843350722197</v>
      </c>
      <c r="J476">
        <f t="shared" si="67"/>
        <v>0</v>
      </c>
      <c r="K476">
        <f t="shared" si="68"/>
        <v>0</v>
      </c>
      <c r="L476">
        <f t="shared" si="69"/>
        <v>-19.236954461833296</v>
      </c>
      <c r="M476">
        <f t="shared" si="70"/>
        <v>0</v>
      </c>
      <c r="N476">
        <f t="shared" si="71"/>
        <v>0</v>
      </c>
    </row>
    <row r="477" spans="2:14" x14ac:dyDescent="0.25">
      <c r="B477" s="13">
        <v>33.563884039388903</v>
      </c>
      <c r="C477" s="15">
        <v>45.591999999999999</v>
      </c>
      <c r="D477" s="13">
        <v>34.575625945944402</v>
      </c>
      <c r="E477" s="13">
        <v>49.536111111111097</v>
      </c>
      <c r="F477">
        <f t="shared" si="63"/>
        <v>-12.028115960611096</v>
      </c>
      <c r="G477">
        <f t="shared" si="64"/>
        <v>0</v>
      </c>
      <c r="H477">
        <f t="shared" si="65"/>
        <v>0</v>
      </c>
      <c r="I477">
        <f t="shared" si="66"/>
        <v>-11.016374054055596</v>
      </c>
      <c r="J477">
        <f t="shared" si="67"/>
        <v>0</v>
      </c>
      <c r="K477">
        <f t="shared" si="68"/>
        <v>0</v>
      </c>
      <c r="L477">
        <f t="shared" si="69"/>
        <v>-14.960485165166695</v>
      </c>
      <c r="M477">
        <f t="shared" si="70"/>
        <v>0</v>
      </c>
      <c r="N477">
        <f t="shared" si="71"/>
        <v>0</v>
      </c>
    </row>
    <row r="478" spans="2:14" x14ac:dyDescent="0.25">
      <c r="B478" s="13">
        <v>42.620579223666702</v>
      </c>
      <c r="C478">
        <v>45.591999999999999</v>
      </c>
      <c r="D478" s="13">
        <v>43.813581771000003</v>
      </c>
      <c r="E478" s="13">
        <v>49.536111111111097</v>
      </c>
      <c r="F478">
        <f t="shared" si="63"/>
        <v>-2.9714207763332965</v>
      </c>
      <c r="G478">
        <f t="shared" si="64"/>
        <v>0</v>
      </c>
      <c r="H478">
        <f t="shared" si="65"/>
        <v>0</v>
      </c>
      <c r="I478">
        <f t="shared" si="66"/>
        <v>-1.7784182289999961</v>
      </c>
      <c r="J478">
        <f t="shared" si="67"/>
        <v>0</v>
      </c>
      <c r="K478">
        <f t="shared" si="68"/>
        <v>0</v>
      </c>
      <c r="L478">
        <f t="shared" si="69"/>
        <v>-5.7225293401110946</v>
      </c>
      <c r="M478">
        <f t="shared" si="70"/>
        <v>0</v>
      </c>
      <c r="N478">
        <f t="shared" si="71"/>
        <v>0</v>
      </c>
    </row>
    <row r="479" spans="2:14" x14ac:dyDescent="0.25">
      <c r="B479" s="13">
        <v>53.3068866356111</v>
      </c>
      <c r="C479" s="15">
        <v>45.591999999999999</v>
      </c>
      <c r="D479" s="13">
        <v>54.691765636444401</v>
      </c>
      <c r="E479" s="13">
        <v>49.536111111111097</v>
      </c>
      <c r="F479">
        <f t="shared" si="63"/>
        <v>7.7148866356111014</v>
      </c>
      <c r="G479">
        <f t="shared" si="64"/>
        <v>7.7148866356111014</v>
      </c>
      <c r="H479">
        <f t="shared" si="65"/>
        <v>771.48866356111012</v>
      </c>
      <c r="I479">
        <f t="shared" si="66"/>
        <v>9.0997656364444026</v>
      </c>
      <c r="J479">
        <f t="shared" si="67"/>
        <v>9.0997656364444026</v>
      </c>
      <c r="K479">
        <f t="shared" si="68"/>
        <v>909.97656364444026</v>
      </c>
      <c r="L479">
        <f t="shared" si="69"/>
        <v>5.1556545253333042</v>
      </c>
      <c r="M479">
        <f t="shared" si="70"/>
        <v>5.1556545253333042</v>
      </c>
      <c r="N479">
        <f t="shared" si="71"/>
        <v>515.56545253333047</v>
      </c>
    </row>
    <row r="480" spans="2:14" x14ac:dyDescent="0.25">
      <c r="B480" s="13">
        <v>64.457989804611103</v>
      </c>
      <c r="C480">
        <v>45.591999999999999</v>
      </c>
      <c r="D480" s="13">
        <v>66.022665776500006</v>
      </c>
      <c r="E480" s="13">
        <v>49.536111111111097</v>
      </c>
      <c r="F480">
        <f t="shared" si="63"/>
        <v>18.865989804611104</v>
      </c>
      <c r="G480">
        <f t="shared" si="64"/>
        <v>18.865989804611104</v>
      </c>
      <c r="H480">
        <f t="shared" si="65"/>
        <v>1886.5989804611104</v>
      </c>
      <c r="I480">
        <f t="shared" si="66"/>
        <v>20.430665776500007</v>
      </c>
      <c r="J480">
        <f t="shared" si="67"/>
        <v>20.430665776500007</v>
      </c>
      <c r="K480">
        <f t="shared" si="68"/>
        <v>2043.0665776500007</v>
      </c>
      <c r="L480">
        <f t="shared" si="69"/>
        <v>16.486554665388908</v>
      </c>
      <c r="M480">
        <f t="shared" si="70"/>
        <v>16.486554665388908</v>
      </c>
      <c r="N480">
        <f t="shared" si="71"/>
        <v>1648.6554665388908</v>
      </c>
    </row>
    <row r="481" spans="2:14" x14ac:dyDescent="0.25">
      <c r="B481" s="13">
        <v>72.2772665108333</v>
      </c>
      <c r="C481" s="15">
        <v>45.591999999999999</v>
      </c>
      <c r="D481" s="13">
        <v>73.957567239555601</v>
      </c>
      <c r="E481" s="13">
        <v>49.536111111111097</v>
      </c>
      <c r="F481">
        <f t="shared" si="63"/>
        <v>26.685266510833301</v>
      </c>
      <c r="G481">
        <f t="shared" si="64"/>
        <v>26.685266510833301</v>
      </c>
      <c r="H481">
        <f t="shared" si="65"/>
        <v>2668.5266510833303</v>
      </c>
      <c r="I481">
        <f t="shared" si="66"/>
        <v>28.365567239555602</v>
      </c>
      <c r="J481">
        <f t="shared" si="67"/>
        <v>28.365567239555602</v>
      </c>
      <c r="K481">
        <f t="shared" si="68"/>
        <v>2836.5567239555603</v>
      </c>
      <c r="L481">
        <f t="shared" si="69"/>
        <v>24.421456128444504</v>
      </c>
      <c r="M481">
        <f t="shared" si="70"/>
        <v>24.421456128444504</v>
      </c>
      <c r="N481">
        <f t="shared" si="71"/>
        <v>2442.1456128444506</v>
      </c>
    </row>
    <row r="482" spans="2:14" x14ac:dyDescent="0.25">
      <c r="B482" s="13">
        <v>70.921148790888907</v>
      </c>
      <c r="C482">
        <v>45.591999999999999</v>
      </c>
      <c r="D482" s="13">
        <v>72.581959272777794</v>
      </c>
      <c r="E482" s="13">
        <v>49.536111111111097</v>
      </c>
      <c r="F482">
        <f t="shared" si="63"/>
        <v>25.329148790888908</v>
      </c>
      <c r="G482">
        <f t="shared" si="64"/>
        <v>25.329148790888908</v>
      </c>
      <c r="H482">
        <f t="shared" si="65"/>
        <v>2532.9148790888908</v>
      </c>
      <c r="I482">
        <f t="shared" si="66"/>
        <v>26.989959272777796</v>
      </c>
      <c r="J482">
        <f t="shared" si="67"/>
        <v>26.989959272777796</v>
      </c>
      <c r="K482">
        <f t="shared" si="68"/>
        <v>2698.9959272777796</v>
      </c>
      <c r="L482">
        <f t="shared" si="69"/>
        <v>23.045848161666697</v>
      </c>
      <c r="M482">
        <f t="shared" si="70"/>
        <v>23.045848161666697</v>
      </c>
      <c r="N482">
        <f t="shared" si="71"/>
        <v>2304.58481616667</v>
      </c>
    </row>
    <row r="483" spans="2:14" x14ac:dyDescent="0.25">
      <c r="B483" s="13">
        <v>71.0961133607222</v>
      </c>
      <c r="C483" s="15">
        <v>45.591999999999999</v>
      </c>
      <c r="D483" s="13">
        <v>72.759451298111102</v>
      </c>
      <c r="E483" s="13">
        <v>49.536111111111097</v>
      </c>
      <c r="F483">
        <f t="shared" si="63"/>
        <v>25.504113360722201</v>
      </c>
      <c r="G483">
        <f t="shared" si="64"/>
        <v>25.504113360722201</v>
      </c>
      <c r="H483">
        <f t="shared" si="65"/>
        <v>2550.4113360722199</v>
      </c>
      <c r="I483">
        <f t="shared" si="66"/>
        <v>27.167451298111104</v>
      </c>
      <c r="J483">
        <f t="shared" si="67"/>
        <v>27.167451298111104</v>
      </c>
      <c r="K483">
        <f t="shared" si="68"/>
        <v>2716.7451298111105</v>
      </c>
      <c r="L483">
        <f t="shared" si="69"/>
        <v>23.223340187000005</v>
      </c>
      <c r="M483">
        <f t="shared" si="70"/>
        <v>23.223340187000005</v>
      </c>
      <c r="N483">
        <f t="shared" si="71"/>
        <v>2322.3340187000003</v>
      </c>
    </row>
    <row r="484" spans="2:14" x14ac:dyDescent="0.25">
      <c r="B484" s="13">
        <v>70.821732852722207</v>
      </c>
      <c r="C484">
        <v>45.591999999999999</v>
      </c>
      <c r="D484" s="13">
        <v>72.481105511277804</v>
      </c>
      <c r="E484" s="13">
        <v>49.536111111111097</v>
      </c>
      <c r="F484">
        <f t="shared" si="63"/>
        <v>25.229732852722208</v>
      </c>
      <c r="G484">
        <f t="shared" si="64"/>
        <v>25.229732852722208</v>
      </c>
      <c r="H484">
        <f t="shared" si="65"/>
        <v>2522.9732852722209</v>
      </c>
      <c r="I484">
        <f t="shared" si="66"/>
        <v>26.889105511277805</v>
      </c>
      <c r="J484">
        <f t="shared" si="67"/>
        <v>26.889105511277805</v>
      </c>
      <c r="K484">
        <f t="shared" si="68"/>
        <v>2688.9105511277803</v>
      </c>
      <c r="L484">
        <f t="shared" si="69"/>
        <v>22.944994400166706</v>
      </c>
      <c r="M484">
        <f t="shared" si="70"/>
        <v>22.944994400166706</v>
      </c>
      <c r="N484">
        <f t="shared" si="71"/>
        <v>2294.4994400166706</v>
      </c>
    </row>
    <row r="485" spans="2:14" x14ac:dyDescent="0.25">
      <c r="B485" s="13">
        <v>66.293701250111098</v>
      </c>
      <c r="C485" s="15">
        <v>45.591999999999999</v>
      </c>
      <c r="D485" s="13">
        <v>67.886243735666696</v>
      </c>
      <c r="E485" s="13">
        <v>49.536111111111097</v>
      </c>
      <c r="F485">
        <f t="shared" si="63"/>
        <v>20.7017012501111</v>
      </c>
      <c r="G485">
        <f t="shared" si="64"/>
        <v>20.7017012501111</v>
      </c>
      <c r="H485">
        <f t="shared" si="65"/>
        <v>2070.17012501111</v>
      </c>
      <c r="I485">
        <f t="shared" si="66"/>
        <v>22.294243735666697</v>
      </c>
      <c r="J485">
        <f t="shared" si="67"/>
        <v>22.294243735666697</v>
      </c>
      <c r="K485">
        <f t="shared" si="68"/>
        <v>2229.4243735666696</v>
      </c>
      <c r="L485">
        <f t="shared" si="69"/>
        <v>18.350132624555599</v>
      </c>
      <c r="M485">
        <f t="shared" si="70"/>
        <v>18.350132624555599</v>
      </c>
      <c r="N485">
        <f t="shared" si="71"/>
        <v>1835.0132624555599</v>
      </c>
    </row>
    <row r="486" spans="2:14" x14ac:dyDescent="0.25">
      <c r="B486" s="13">
        <v>64.141561852444397</v>
      </c>
      <c r="C486">
        <v>45.591999999999999</v>
      </c>
      <c r="D486" s="13">
        <v>65.701387781111094</v>
      </c>
      <c r="E486" s="13">
        <v>49.536111111111097</v>
      </c>
      <c r="F486">
        <f t="shared" si="63"/>
        <v>18.549561852444398</v>
      </c>
      <c r="G486">
        <f t="shared" si="64"/>
        <v>18.549561852444398</v>
      </c>
      <c r="H486">
        <f t="shared" si="65"/>
        <v>1854.9561852444399</v>
      </c>
      <c r="I486">
        <f t="shared" si="66"/>
        <v>20.109387781111096</v>
      </c>
      <c r="J486">
        <f t="shared" si="67"/>
        <v>20.109387781111096</v>
      </c>
      <c r="K486">
        <f t="shared" si="68"/>
        <v>2010.9387781111095</v>
      </c>
      <c r="L486">
        <f t="shared" si="69"/>
        <v>16.165276669999997</v>
      </c>
      <c r="M486">
        <f t="shared" si="70"/>
        <v>16.165276669999997</v>
      </c>
      <c r="N486">
        <f t="shared" si="71"/>
        <v>1616.5276669999998</v>
      </c>
    </row>
    <row r="487" spans="2:14" x14ac:dyDescent="0.25">
      <c r="B487" s="13">
        <v>62.521187461055597</v>
      </c>
      <c r="C487" s="15">
        <v>45.591999999999999</v>
      </c>
      <c r="D487" s="13">
        <v>64.055958125111104</v>
      </c>
      <c r="E487" s="13">
        <v>49.536111111111097</v>
      </c>
      <c r="F487">
        <f t="shared" si="63"/>
        <v>16.929187461055598</v>
      </c>
      <c r="G487">
        <f t="shared" si="64"/>
        <v>16.929187461055598</v>
      </c>
      <c r="H487">
        <f t="shared" si="65"/>
        <v>1692.9187461055599</v>
      </c>
      <c r="I487">
        <f t="shared" si="66"/>
        <v>18.463958125111105</v>
      </c>
      <c r="J487">
        <f t="shared" si="67"/>
        <v>18.463958125111105</v>
      </c>
      <c r="K487">
        <f t="shared" si="68"/>
        <v>1846.3958125111105</v>
      </c>
      <c r="L487">
        <f t="shared" si="69"/>
        <v>14.519847014000007</v>
      </c>
      <c r="M487">
        <f t="shared" si="70"/>
        <v>14.519847014000007</v>
      </c>
      <c r="N487">
        <f t="shared" si="71"/>
        <v>1451.9847014000006</v>
      </c>
    </row>
    <row r="488" spans="2:14" x14ac:dyDescent="0.25">
      <c r="B488" s="13">
        <v>60.432687544722199</v>
      </c>
      <c r="C488">
        <v>45.591999999999999</v>
      </c>
      <c r="D488" s="13">
        <v>61.934612147555598</v>
      </c>
      <c r="E488" s="13">
        <v>49.536111111111097</v>
      </c>
      <c r="F488">
        <f t="shared" si="63"/>
        <v>14.840687544722201</v>
      </c>
      <c r="G488">
        <f t="shared" si="64"/>
        <v>14.840687544722201</v>
      </c>
      <c r="H488">
        <f t="shared" si="65"/>
        <v>1484.06875447222</v>
      </c>
      <c r="I488">
        <f t="shared" si="66"/>
        <v>16.342612147555599</v>
      </c>
      <c r="J488">
        <f t="shared" si="67"/>
        <v>16.342612147555599</v>
      </c>
      <c r="K488">
        <f t="shared" si="68"/>
        <v>1634.2612147555599</v>
      </c>
      <c r="L488">
        <f t="shared" si="69"/>
        <v>12.3985010364445</v>
      </c>
      <c r="M488">
        <f t="shared" si="70"/>
        <v>12.3985010364445</v>
      </c>
      <c r="N488">
        <f t="shared" si="71"/>
        <v>1239.85010364445</v>
      </c>
    </row>
    <row r="489" spans="2:14" x14ac:dyDescent="0.25">
      <c r="B489" s="13">
        <v>57.152865622333302</v>
      </c>
      <c r="C489" s="15">
        <v>45.591999999999999</v>
      </c>
      <c r="D489" s="13">
        <v>58.601903202777798</v>
      </c>
      <c r="E489" s="13">
        <v>49.536111111111097</v>
      </c>
      <c r="F489">
        <f t="shared" si="63"/>
        <v>11.560865622333303</v>
      </c>
      <c r="G489">
        <f t="shared" si="64"/>
        <v>11.560865622333303</v>
      </c>
      <c r="H489">
        <f t="shared" si="65"/>
        <v>1156.0865622333304</v>
      </c>
      <c r="I489">
        <f t="shared" si="66"/>
        <v>13.009903202777799</v>
      </c>
      <c r="J489">
        <f t="shared" si="67"/>
        <v>13.009903202777799</v>
      </c>
      <c r="K489">
        <f t="shared" si="68"/>
        <v>1300.99032027778</v>
      </c>
      <c r="L489">
        <f t="shared" si="69"/>
        <v>9.065792091666701</v>
      </c>
      <c r="M489">
        <f t="shared" si="70"/>
        <v>9.065792091666701</v>
      </c>
      <c r="N489">
        <f t="shared" si="71"/>
        <v>906.57920916667013</v>
      </c>
    </row>
    <row r="490" spans="2:14" x14ac:dyDescent="0.25">
      <c r="B490" s="13">
        <v>57.557677245944397</v>
      </c>
      <c r="C490">
        <v>45.591999999999999</v>
      </c>
      <c r="D490" s="13">
        <v>59.0133311053889</v>
      </c>
      <c r="E490" s="13">
        <v>49.536111111111097</v>
      </c>
      <c r="F490">
        <f t="shared" si="63"/>
        <v>11.965677245944399</v>
      </c>
      <c r="G490">
        <f t="shared" si="64"/>
        <v>11.965677245944399</v>
      </c>
      <c r="H490">
        <f t="shared" si="65"/>
        <v>1196.5677245944398</v>
      </c>
      <c r="I490">
        <f t="shared" si="66"/>
        <v>13.421331105388902</v>
      </c>
      <c r="J490">
        <f t="shared" si="67"/>
        <v>13.421331105388902</v>
      </c>
      <c r="K490">
        <f t="shared" si="68"/>
        <v>1342.1331105388902</v>
      </c>
      <c r="L490">
        <f t="shared" si="69"/>
        <v>9.477219994277803</v>
      </c>
      <c r="M490">
        <f t="shared" si="70"/>
        <v>9.477219994277803</v>
      </c>
      <c r="N490">
        <f t="shared" si="71"/>
        <v>947.72199942778025</v>
      </c>
    </row>
    <row r="491" spans="2:14" x14ac:dyDescent="0.25">
      <c r="B491" s="13">
        <v>58.5383637905</v>
      </c>
      <c r="C491" s="15">
        <v>45.591999999999999</v>
      </c>
      <c r="D491" s="13">
        <v>60.009941394444397</v>
      </c>
      <c r="E491" s="13">
        <v>49.536111111111097</v>
      </c>
      <c r="F491">
        <f t="shared" si="63"/>
        <v>12.946363790500001</v>
      </c>
      <c r="G491">
        <f t="shared" si="64"/>
        <v>12.946363790500001</v>
      </c>
      <c r="H491">
        <f t="shared" si="65"/>
        <v>1294.6363790500002</v>
      </c>
      <c r="I491">
        <f t="shared" si="66"/>
        <v>14.417941394444398</v>
      </c>
      <c r="J491">
        <f t="shared" si="67"/>
        <v>14.417941394444398</v>
      </c>
      <c r="K491">
        <f t="shared" si="68"/>
        <v>1441.7941394444397</v>
      </c>
      <c r="L491">
        <f t="shared" si="69"/>
        <v>10.473830283333299</v>
      </c>
      <c r="M491">
        <f t="shared" si="70"/>
        <v>10.473830283333299</v>
      </c>
      <c r="N491">
        <f t="shared" si="71"/>
        <v>1047.38302833333</v>
      </c>
    </row>
    <row r="492" spans="2:14" x14ac:dyDescent="0.25">
      <c r="B492" s="13">
        <v>64.598312997555595</v>
      </c>
      <c r="C492">
        <v>45.591999999999999</v>
      </c>
      <c r="D492" s="13">
        <v>66.165135346499994</v>
      </c>
      <c r="E492" s="13">
        <v>49.536111111111097</v>
      </c>
      <c r="F492">
        <f t="shared" si="63"/>
        <v>19.006312997555597</v>
      </c>
      <c r="G492">
        <f t="shared" si="64"/>
        <v>19.006312997555597</v>
      </c>
      <c r="H492">
        <f t="shared" si="65"/>
        <v>1900.6312997555597</v>
      </c>
      <c r="I492">
        <f t="shared" si="66"/>
        <v>20.573135346499996</v>
      </c>
      <c r="J492">
        <f t="shared" si="67"/>
        <v>20.573135346499996</v>
      </c>
      <c r="K492">
        <f t="shared" si="68"/>
        <v>2057.3135346499994</v>
      </c>
      <c r="L492">
        <f t="shared" si="69"/>
        <v>16.629024235388897</v>
      </c>
      <c r="M492">
        <f t="shared" si="70"/>
        <v>16.629024235388897</v>
      </c>
      <c r="N492">
        <f t="shared" si="71"/>
        <v>1662.9024235388897</v>
      </c>
    </row>
    <row r="493" spans="2:14" x14ac:dyDescent="0.25">
      <c r="B493" s="13">
        <v>66.198226354666701</v>
      </c>
      <c r="C493" s="15">
        <v>45.591999999999999</v>
      </c>
      <c r="D493" s="13">
        <v>67.789330758222206</v>
      </c>
      <c r="E493" s="13">
        <v>49.536111111111097</v>
      </c>
      <c r="F493">
        <f t="shared" si="63"/>
        <v>20.606226354666703</v>
      </c>
      <c r="G493">
        <f t="shared" si="64"/>
        <v>20.606226354666703</v>
      </c>
      <c r="H493">
        <f t="shared" si="65"/>
        <v>2060.6226354666701</v>
      </c>
      <c r="I493">
        <f t="shared" si="66"/>
        <v>22.197330758222208</v>
      </c>
      <c r="J493">
        <f t="shared" si="67"/>
        <v>22.197330758222208</v>
      </c>
      <c r="K493">
        <f t="shared" si="68"/>
        <v>2219.7330758222206</v>
      </c>
      <c r="L493">
        <f t="shared" si="69"/>
        <v>18.253219647111109</v>
      </c>
      <c r="M493">
        <f t="shared" si="70"/>
        <v>18.253219647111109</v>
      </c>
      <c r="N493">
        <f t="shared" si="71"/>
        <v>1825.3219647111109</v>
      </c>
    </row>
    <row r="494" spans="2:14" x14ac:dyDescent="0.25">
      <c r="B494" s="13">
        <v>57.871936951944399</v>
      </c>
      <c r="C494">
        <v>45.591999999999999</v>
      </c>
      <c r="D494" s="13">
        <v>59.332709623</v>
      </c>
      <c r="E494" s="13">
        <v>49.536111111111097</v>
      </c>
      <c r="F494">
        <f t="shared" si="63"/>
        <v>12.2799369519444</v>
      </c>
      <c r="G494">
        <f t="shared" si="64"/>
        <v>12.2799369519444</v>
      </c>
      <c r="H494">
        <f t="shared" si="65"/>
        <v>1227.9936951944401</v>
      </c>
      <c r="I494">
        <f t="shared" si="66"/>
        <v>13.740709623000001</v>
      </c>
      <c r="J494">
        <f t="shared" si="67"/>
        <v>13.740709623000001</v>
      </c>
      <c r="K494">
        <f t="shared" si="68"/>
        <v>1374.0709623</v>
      </c>
      <c r="L494">
        <f t="shared" si="69"/>
        <v>9.7965985118889023</v>
      </c>
      <c r="M494">
        <f t="shared" si="70"/>
        <v>9.7965985118889023</v>
      </c>
      <c r="N494">
        <f t="shared" si="71"/>
        <v>979.65985118889023</v>
      </c>
    </row>
    <row r="495" spans="2:14" x14ac:dyDescent="0.25">
      <c r="B495" s="13">
        <v>50.851968515111103</v>
      </c>
      <c r="C495" s="15">
        <v>45.591999999999999</v>
      </c>
      <c r="D495" s="13">
        <v>52.194613093388902</v>
      </c>
      <c r="E495" s="13">
        <v>49.536111111111097</v>
      </c>
      <c r="F495">
        <f t="shared" si="63"/>
        <v>5.2599685151111046</v>
      </c>
      <c r="G495">
        <f t="shared" si="64"/>
        <v>5.2599685151111046</v>
      </c>
      <c r="H495">
        <f t="shared" si="65"/>
        <v>525.99685151111044</v>
      </c>
      <c r="I495">
        <f t="shared" si="66"/>
        <v>6.6026130933889036</v>
      </c>
      <c r="J495">
        <f t="shared" si="67"/>
        <v>6.6026130933889036</v>
      </c>
      <c r="K495">
        <f t="shared" si="68"/>
        <v>660.26130933889033</v>
      </c>
      <c r="L495">
        <f t="shared" si="69"/>
        <v>2.6585019822778051</v>
      </c>
      <c r="M495">
        <f t="shared" si="70"/>
        <v>2.6585019822778051</v>
      </c>
      <c r="N495">
        <f t="shared" si="71"/>
        <v>265.85019822778054</v>
      </c>
    </row>
    <row r="496" spans="2:14" x14ac:dyDescent="0.25">
      <c r="B496" s="13">
        <v>42.130565580499997</v>
      </c>
      <c r="C496">
        <v>45.591999999999999</v>
      </c>
      <c r="D496" s="13">
        <v>43.314237558444397</v>
      </c>
      <c r="E496" s="13">
        <v>49.536111111111097</v>
      </c>
      <c r="F496">
        <f t="shared" si="63"/>
        <v>-3.4614344195000015</v>
      </c>
      <c r="G496">
        <f t="shared" si="64"/>
        <v>0</v>
      </c>
      <c r="H496">
        <f t="shared" si="65"/>
        <v>0</v>
      </c>
      <c r="I496">
        <f t="shared" si="66"/>
        <v>-2.2777624415556019</v>
      </c>
      <c r="J496">
        <f t="shared" si="67"/>
        <v>0</v>
      </c>
      <c r="K496">
        <f t="shared" si="68"/>
        <v>0</v>
      </c>
      <c r="L496">
        <f t="shared" si="69"/>
        <v>-6.2218735526667004</v>
      </c>
      <c r="M496">
        <f t="shared" si="70"/>
        <v>0</v>
      </c>
      <c r="N496">
        <f t="shared" si="71"/>
        <v>0</v>
      </c>
    </row>
    <row r="497" spans="2:14" x14ac:dyDescent="0.25">
      <c r="B497" s="13">
        <v>39.292720458055598</v>
      </c>
      <c r="C497" s="15">
        <v>45.591999999999999</v>
      </c>
      <c r="D497" s="13">
        <v>40.421336203777798</v>
      </c>
      <c r="E497" s="13">
        <v>49.536111111111097</v>
      </c>
      <c r="F497">
        <f t="shared" si="63"/>
        <v>-6.2992795419444008</v>
      </c>
      <c r="G497">
        <f t="shared" si="64"/>
        <v>0</v>
      </c>
      <c r="H497">
        <f t="shared" si="65"/>
        <v>0</v>
      </c>
      <c r="I497">
        <f t="shared" si="66"/>
        <v>-5.1706637962222004</v>
      </c>
      <c r="J497">
        <f t="shared" si="67"/>
        <v>0</v>
      </c>
      <c r="K497">
        <f t="shared" si="68"/>
        <v>0</v>
      </c>
      <c r="L497">
        <f t="shared" si="69"/>
        <v>-9.1147749073332989</v>
      </c>
      <c r="M497">
        <f t="shared" si="70"/>
        <v>0</v>
      </c>
      <c r="N497">
        <f t="shared" si="71"/>
        <v>0</v>
      </c>
    </row>
    <row r="498" spans="2:14" x14ac:dyDescent="0.25">
      <c r="B498" s="13">
        <v>34.4597599933889</v>
      </c>
      <c r="C498">
        <v>45.591999999999999</v>
      </c>
      <c r="D498" s="13">
        <v>35.490320109333297</v>
      </c>
      <c r="E498" s="13">
        <v>49.536111111111097</v>
      </c>
      <c r="F498">
        <f t="shared" si="63"/>
        <v>-11.132240006611099</v>
      </c>
      <c r="G498">
        <f t="shared" si="64"/>
        <v>0</v>
      </c>
      <c r="H498">
        <f t="shared" si="65"/>
        <v>0</v>
      </c>
      <c r="I498">
        <f t="shared" si="66"/>
        <v>-10.101679890666702</v>
      </c>
      <c r="J498">
        <f t="shared" si="67"/>
        <v>0</v>
      </c>
      <c r="K498">
        <f t="shared" si="68"/>
        <v>0</v>
      </c>
      <c r="L498">
        <f t="shared" si="69"/>
        <v>-14.0457910017778</v>
      </c>
      <c r="M498">
        <f t="shared" si="70"/>
        <v>0</v>
      </c>
      <c r="N498">
        <f t="shared" si="71"/>
        <v>0</v>
      </c>
    </row>
    <row r="499" spans="2:14" x14ac:dyDescent="0.25">
      <c r="B499" s="13">
        <v>32.429699976722198</v>
      </c>
      <c r="C499" s="15">
        <v>45.591999999999999</v>
      </c>
      <c r="D499" s="13">
        <v>33.417310462666698</v>
      </c>
      <c r="E499" s="13">
        <v>49.536111111111097</v>
      </c>
      <c r="F499">
        <f t="shared" si="63"/>
        <v>-13.162300023277801</v>
      </c>
      <c r="G499">
        <f t="shared" si="64"/>
        <v>0</v>
      </c>
      <c r="H499">
        <f t="shared" si="65"/>
        <v>0</v>
      </c>
      <c r="I499">
        <f t="shared" si="66"/>
        <v>-12.1746895373333</v>
      </c>
      <c r="J499">
        <f t="shared" si="67"/>
        <v>0</v>
      </c>
      <c r="K499">
        <f t="shared" si="68"/>
        <v>0</v>
      </c>
      <c r="L499">
        <f t="shared" si="69"/>
        <v>-16.118800648444399</v>
      </c>
      <c r="M499">
        <f t="shared" si="70"/>
        <v>0</v>
      </c>
      <c r="N499">
        <f t="shared" si="71"/>
        <v>0</v>
      </c>
    </row>
    <row r="500" spans="2:14" x14ac:dyDescent="0.25">
      <c r="B500" s="13">
        <v>31.920315298999999</v>
      </c>
      <c r="C500">
        <v>45.591999999999999</v>
      </c>
      <c r="D500" s="13">
        <v>32.896973165611101</v>
      </c>
      <c r="E500" s="13">
        <v>49.536111111111097</v>
      </c>
      <c r="F500">
        <f t="shared" si="63"/>
        <v>-13.671684701</v>
      </c>
      <c r="G500">
        <f t="shared" si="64"/>
        <v>0</v>
      </c>
      <c r="H500">
        <f t="shared" si="65"/>
        <v>0</v>
      </c>
      <c r="I500">
        <f t="shared" si="66"/>
        <v>-12.695026834388898</v>
      </c>
      <c r="J500">
        <f t="shared" si="67"/>
        <v>0</v>
      </c>
      <c r="K500">
        <f t="shared" si="68"/>
        <v>0</v>
      </c>
      <c r="L500">
        <f t="shared" si="69"/>
        <v>-16.639137945499996</v>
      </c>
      <c r="M500">
        <f t="shared" si="70"/>
        <v>0</v>
      </c>
      <c r="N500">
        <f t="shared" si="71"/>
        <v>0</v>
      </c>
    </row>
    <row r="501" spans="2:14" x14ac:dyDescent="0.25">
      <c r="B501" s="13">
        <v>35.1451722261111</v>
      </c>
      <c r="C501" s="15">
        <v>45.591999999999999</v>
      </c>
      <c r="D501" s="13">
        <v>36.189988803611101</v>
      </c>
      <c r="E501" s="13">
        <v>49.536111111111097</v>
      </c>
      <c r="F501">
        <f t="shared" si="63"/>
        <v>-10.446827773888899</v>
      </c>
      <c r="G501">
        <f t="shared" si="64"/>
        <v>0</v>
      </c>
      <c r="H501">
        <f t="shared" si="65"/>
        <v>0</v>
      </c>
      <c r="I501">
        <f t="shared" si="66"/>
        <v>-9.4020111963888979</v>
      </c>
      <c r="J501">
        <f t="shared" si="67"/>
        <v>0</v>
      </c>
      <c r="K501">
        <f t="shared" si="68"/>
        <v>0</v>
      </c>
      <c r="L501">
        <f t="shared" si="69"/>
        <v>-13.346122307499996</v>
      </c>
      <c r="M501">
        <f t="shared" si="70"/>
        <v>0</v>
      </c>
      <c r="N501">
        <f t="shared" si="71"/>
        <v>0</v>
      </c>
    </row>
    <row r="502" spans="2:14" x14ac:dyDescent="0.25">
      <c r="B502" s="13">
        <v>43.770479131000002</v>
      </c>
      <c r="C502">
        <v>45.591999999999999</v>
      </c>
      <c r="D502" s="13">
        <v>44.9851810613889</v>
      </c>
      <c r="E502" s="13">
        <v>49.536111111111097</v>
      </c>
      <c r="F502">
        <f t="shared" si="63"/>
        <v>-1.8215208689999969</v>
      </c>
      <c r="G502">
        <f t="shared" si="64"/>
        <v>0</v>
      </c>
      <c r="H502">
        <f t="shared" si="65"/>
        <v>0</v>
      </c>
      <c r="I502">
        <f t="shared" si="66"/>
        <v>-0.6068189386110987</v>
      </c>
      <c r="J502">
        <f t="shared" si="67"/>
        <v>0</v>
      </c>
      <c r="K502">
        <f t="shared" si="68"/>
        <v>0</v>
      </c>
      <c r="L502">
        <f t="shared" si="69"/>
        <v>-4.5509300497221972</v>
      </c>
      <c r="M502">
        <f t="shared" si="70"/>
        <v>0</v>
      </c>
      <c r="N502">
        <f t="shared" si="71"/>
        <v>0</v>
      </c>
    </row>
    <row r="503" spans="2:14" x14ac:dyDescent="0.25">
      <c r="B503" s="13">
        <v>53.9612944332778</v>
      </c>
      <c r="C503" s="15">
        <v>45.591999999999999</v>
      </c>
      <c r="D503" s="13">
        <v>55.357259932777801</v>
      </c>
      <c r="E503" s="13">
        <v>49.536111111111097</v>
      </c>
      <c r="F503">
        <f t="shared" si="63"/>
        <v>8.3692944332778012</v>
      </c>
      <c r="G503">
        <f t="shared" si="64"/>
        <v>8.3692944332778012</v>
      </c>
      <c r="H503">
        <f t="shared" si="65"/>
        <v>836.92944332778006</v>
      </c>
      <c r="I503">
        <f t="shared" si="66"/>
        <v>9.765259932777802</v>
      </c>
      <c r="J503">
        <f t="shared" si="67"/>
        <v>9.765259932777802</v>
      </c>
      <c r="K503">
        <f t="shared" si="68"/>
        <v>976.52599327778023</v>
      </c>
      <c r="L503">
        <f t="shared" si="69"/>
        <v>5.8211488216667036</v>
      </c>
      <c r="M503">
        <f t="shared" si="70"/>
        <v>5.8211488216667036</v>
      </c>
      <c r="N503">
        <f t="shared" si="71"/>
        <v>582.11488216667033</v>
      </c>
    </row>
    <row r="504" spans="2:14" x14ac:dyDescent="0.25">
      <c r="B504" s="13">
        <v>64.294381397111096</v>
      </c>
      <c r="C504">
        <v>45.591999999999999</v>
      </c>
      <c r="D504" s="13">
        <v>65.856551392888903</v>
      </c>
      <c r="E504" s="13">
        <v>49.536111111111097</v>
      </c>
      <c r="F504">
        <f t="shared" si="63"/>
        <v>18.702381397111097</v>
      </c>
      <c r="G504">
        <f t="shared" si="64"/>
        <v>18.702381397111097</v>
      </c>
      <c r="H504">
        <f t="shared" si="65"/>
        <v>1870.2381397111096</v>
      </c>
      <c r="I504">
        <f t="shared" si="66"/>
        <v>20.264551392888905</v>
      </c>
      <c r="J504">
        <f t="shared" si="67"/>
        <v>20.264551392888905</v>
      </c>
      <c r="K504">
        <f t="shared" si="68"/>
        <v>2026.4551392888905</v>
      </c>
      <c r="L504">
        <f t="shared" si="69"/>
        <v>16.320440281777806</v>
      </c>
      <c r="M504">
        <f t="shared" si="70"/>
        <v>16.320440281777806</v>
      </c>
      <c r="N504">
        <f t="shared" si="71"/>
        <v>1632.0440281777805</v>
      </c>
    </row>
    <row r="505" spans="2:14" x14ac:dyDescent="0.25">
      <c r="B505" s="13">
        <v>69.287423930333304</v>
      </c>
      <c r="C505" s="15">
        <v>45.591999999999999</v>
      </c>
      <c r="D505" s="13">
        <v>70.924448051111099</v>
      </c>
      <c r="E505" s="13">
        <v>49.536111111111097</v>
      </c>
      <c r="F505">
        <f t="shared" si="63"/>
        <v>23.695423930333305</v>
      </c>
      <c r="G505">
        <f t="shared" si="64"/>
        <v>23.695423930333305</v>
      </c>
      <c r="H505">
        <f t="shared" si="65"/>
        <v>2369.5423930333304</v>
      </c>
      <c r="I505">
        <f t="shared" si="66"/>
        <v>25.332448051111101</v>
      </c>
      <c r="J505">
        <f t="shared" si="67"/>
        <v>25.332448051111101</v>
      </c>
      <c r="K505">
        <f t="shared" si="68"/>
        <v>2533.2448051111101</v>
      </c>
      <c r="L505">
        <f t="shared" si="69"/>
        <v>21.388336940000002</v>
      </c>
      <c r="M505">
        <f t="shared" si="70"/>
        <v>21.388336940000002</v>
      </c>
      <c r="N505">
        <f t="shared" si="71"/>
        <v>2138.8336940000004</v>
      </c>
    </row>
    <row r="506" spans="2:14" x14ac:dyDescent="0.25">
      <c r="B506" s="13">
        <v>68.337006256944406</v>
      </c>
      <c r="C506">
        <v>45.591999999999999</v>
      </c>
      <c r="D506" s="13">
        <v>69.960035734222203</v>
      </c>
      <c r="E506" s="13">
        <v>49.536111111111097</v>
      </c>
      <c r="F506">
        <f t="shared" si="63"/>
        <v>22.745006256944407</v>
      </c>
      <c r="G506">
        <f t="shared" si="64"/>
        <v>22.745006256944407</v>
      </c>
      <c r="H506">
        <f t="shared" si="65"/>
        <v>2274.5006256944407</v>
      </c>
      <c r="I506">
        <f t="shared" si="66"/>
        <v>24.368035734222204</v>
      </c>
      <c r="J506">
        <f t="shared" si="67"/>
        <v>24.368035734222204</v>
      </c>
      <c r="K506">
        <f t="shared" si="68"/>
        <v>2436.8035734222203</v>
      </c>
      <c r="L506">
        <f t="shared" si="69"/>
        <v>20.423924623111105</v>
      </c>
      <c r="M506">
        <f t="shared" si="70"/>
        <v>20.423924623111105</v>
      </c>
      <c r="N506">
        <f t="shared" si="71"/>
        <v>2042.3924623111106</v>
      </c>
    </row>
    <row r="507" spans="2:14" x14ac:dyDescent="0.25">
      <c r="B507" s="13">
        <v>68.845654099833297</v>
      </c>
      <c r="C507" s="15">
        <v>45.591999999999999</v>
      </c>
      <c r="D507" s="13">
        <v>70.476187784055597</v>
      </c>
      <c r="E507" s="13">
        <v>49.536111111111097</v>
      </c>
      <c r="F507">
        <f t="shared" si="63"/>
        <v>23.253654099833298</v>
      </c>
      <c r="G507">
        <f t="shared" si="64"/>
        <v>23.253654099833298</v>
      </c>
      <c r="H507">
        <f t="shared" si="65"/>
        <v>2325.3654099833298</v>
      </c>
      <c r="I507">
        <f t="shared" si="66"/>
        <v>24.884187784055598</v>
      </c>
      <c r="J507">
        <f t="shared" si="67"/>
        <v>24.884187784055598</v>
      </c>
      <c r="K507">
        <f t="shared" si="68"/>
        <v>2488.4187784055598</v>
      </c>
      <c r="L507">
        <f t="shared" si="69"/>
        <v>20.9400766729445</v>
      </c>
      <c r="M507">
        <f t="shared" si="70"/>
        <v>20.9400766729445</v>
      </c>
      <c r="N507">
        <f t="shared" si="71"/>
        <v>2094.0076672944501</v>
      </c>
    </row>
    <row r="508" spans="2:14" x14ac:dyDescent="0.25">
      <c r="B508" s="13">
        <v>68.925731443777806</v>
      </c>
      <c r="C508">
        <v>45.591999999999999</v>
      </c>
      <c r="D508" s="13">
        <v>70.557443480277797</v>
      </c>
      <c r="E508" s="13">
        <v>49.536111111111097</v>
      </c>
      <c r="F508">
        <f t="shared" si="63"/>
        <v>23.333731443777808</v>
      </c>
      <c r="G508">
        <f t="shared" si="64"/>
        <v>23.333731443777808</v>
      </c>
      <c r="H508">
        <f t="shared" si="65"/>
        <v>2333.3731443777806</v>
      </c>
      <c r="I508">
        <f t="shared" si="66"/>
        <v>24.965443480277798</v>
      </c>
      <c r="J508">
        <f t="shared" si="67"/>
        <v>24.965443480277798</v>
      </c>
      <c r="K508">
        <f t="shared" si="68"/>
        <v>2496.54434802778</v>
      </c>
      <c r="L508">
        <f t="shared" si="69"/>
        <v>21.0213323691667</v>
      </c>
      <c r="M508">
        <f t="shared" si="70"/>
        <v>21.0213323691667</v>
      </c>
      <c r="N508">
        <f t="shared" si="71"/>
        <v>2102.1332369166698</v>
      </c>
    </row>
    <row r="509" spans="2:14" x14ac:dyDescent="0.25">
      <c r="B509" s="13">
        <v>65.179423149888905</v>
      </c>
      <c r="C509" s="15">
        <v>45.591999999999999</v>
      </c>
      <c r="D509" s="13">
        <v>66.755105351055605</v>
      </c>
      <c r="E509" s="13">
        <v>49.536111111111097</v>
      </c>
      <c r="F509">
        <f t="shared" si="63"/>
        <v>19.587423149888906</v>
      </c>
      <c r="G509">
        <f t="shared" si="64"/>
        <v>19.587423149888906</v>
      </c>
      <c r="H509">
        <f t="shared" si="65"/>
        <v>1958.7423149888905</v>
      </c>
      <c r="I509">
        <f t="shared" si="66"/>
        <v>21.163105351055606</v>
      </c>
      <c r="J509">
        <f t="shared" si="67"/>
        <v>21.163105351055606</v>
      </c>
      <c r="K509">
        <f t="shared" si="68"/>
        <v>2116.3105351055606</v>
      </c>
      <c r="L509">
        <f t="shared" si="69"/>
        <v>17.218994239944507</v>
      </c>
      <c r="M509">
        <f t="shared" si="70"/>
        <v>17.218994239944507</v>
      </c>
      <c r="N509">
        <f t="shared" si="71"/>
        <v>1721.8994239944507</v>
      </c>
    </row>
    <row r="510" spans="2:14" x14ac:dyDescent="0.25">
      <c r="B510" s="13">
        <v>63.504567971388902</v>
      </c>
      <c r="C510">
        <v>45.591999999999999</v>
      </c>
      <c r="D510" s="13">
        <v>65.054588227388905</v>
      </c>
      <c r="E510" s="13">
        <v>49.536111111111097</v>
      </c>
      <c r="F510">
        <f t="shared" si="63"/>
        <v>17.912567971388903</v>
      </c>
      <c r="G510">
        <f t="shared" si="64"/>
        <v>17.912567971388903</v>
      </c>
      <c r="H510">
        <f t="shared" si="65"/>
        <v>1791.2567971388903</v>
      </c>
      <c r="I510">
        <f t="shared" si="66"/>
        <v>19.462588227388906</v>
      </c>
      <c r="J510">
        <f t="shared" si="67"/>
        <v>19.462588227388906</v>
      </c>
      <c r="K510">
        <f t="shared" si="68"/>
        <v>1946.2588227388906</v>
      </c>
      <c r="L510">
        <f t="shared" si="69"/>
        <v>15.518477116277808</v>
      </c>
      <c r="M510">
        <f t="shared" si="70"/>
        <v>15.518477116277808</v>
      </c>
      <c r="N510">
        <f t="shared" si="71"/>
        <v>1551.8477116277809</v>
      </c>
    </row>
    <row r="511" spans="2:14" x14ac:dyDescent="0.25">
      <c r="B511" s="13">
        <v>62.270806552888899</v>
      </c>
      <c r="C511" s="15">
        <v>45.591999999999999</v>
      </c>
      <c r="D511" s="13">
        <v>63.801672598444398</v>
      </c>
      <c r="E511" s="13">
        <v>49.536111111111097</v>
      </c>
      <c r="F511">
        <f t="shared" si="63"/>
        <v>16.678806552888901</v>
      </c>
      <c r="G511">
        <f t="shared" si="64"/>
        <v>16.678806552888901</v>
      </c>
      <c r="H511">
        <f t="shared" si="65"/>
        <v>1667.88065528889</v>
      </c>
      <c r="I511">
        <f t="shared" si="66"/>
        <v>18.209672598444399</v>
      </c>
      <c r="J511">
        <f t="shared" si="67"/>
        <v>18.209672598444399</v>
      </c>
      <c r="K511">
        <f t="shared" si="68"/>
        <v>1820.9672598444399</v>
      </c>
      <c r="L511">
        <f t="shared" si="69"/>
        <v>14.265561487333301</v>
      </c>
      <c r="M511">
        <f t="shared" si="70"/>
        <v>14.265561487333301</v>
      </c>
      <c r="N511">
        <f t="shared" si="71"/>
        <v>1426.55614873333</v>
      </c>
    </row>
    <row r="512" spans="2:14" x14ac:dyDescent="0.25">
      <c r="B512" s="13">
        <v>59.719300230055602</v>
      </c>
      <c r="C512">
        <v>45.591999999999999</v>
      </c>
      <c r="D512" s="13">
        <v>61.209859311277803</v>
      </c>
      <c r="E512" s="13">
        <v>49.536111111111097</v>
      </c>
      <c r="F512">
        <f t="shared" si="63"/>
        <v>14.127300230055603</v>
      </c>
      <c r="G512">
        <f t="shared" si="64"/>
        <v>14.127300230055603</v>
      </c>
      <c r="H512">
        <f t="shared" si="65"/>
        <v>1412.7300230055603</v>
      </c>
      <c r="I512">
        <f t="shared" si="66"/>
        <v>15.617859311277805</v>
      </c>
      <c r="J512">
        <f t="shared" si="67"/>
        <v>15.617859311277805</v>
      </c>
      <c r="K512">
        <f t="shared" si="68"/>
        <v>1561.7859311277805</v>
      </c>
      <c r="L512">
        <f t="shared" si="69"/>
        <v>11.673748200166706</v>
      </c>
      <c r="M512">
        <f t="shared" si="70"/>
        <v>11.673748200166706</v>
      </c>
      <c r="N512">
        <f t="shared" si="71"/>
        <v>1167.3748200166706</v>
      </c>
    </row>
    <row r="513" spans="2:14" x14ac:dyDescent="0.25">
      <c r="B513" s="13">
        <v>57.428308908888901</v>
      </c>
      <c r="C513" s="15">
        <v>45.591999999999999</v>
      </c>
      <c r="D513" s="13">
        <v>58.881851123444399</v>
      </c>
      <c r="E513" s="13">
        <v>49.536111111111097</v>
      </c>
      <c r="F513">
        <f t="shared" si="63"/>
        <v>11.836308908888903</v>
      </c>
      <c r="G513">
        <f t="shared" si="64"/>
        <v>11.836308908888903</v>
      </c>
      <c r="H513">
        <f t="shared" si="65"/>
        <v>1183.6308908888902</v>
      </c>
      <c r="I513">
        <f t="shared" si="66"/>
        <v>13.2898511234444</v>
      </c>
      <c r="J513">
        <f t="shared" si="67"/>
        <v>13.2898511234444</v>
      </c>
      <c r="K513">
        <f t="shared" si="68"/>
        <v>1328.98511234444</v>
      </c>
      <c r="L513">
        <f t="shared" si="69"/>
        <v>9.3457400123333016</v>
      </c>
      <c r="M513">
        <f t="shared" si="70"/>
        <v>9.3457400123333016</v>
      </c>
      <c r="N513">
        <f t="shared" si="71"/>
        <v>934.57400123333014</v>
      </c>
    </row>
    <row r="514" spans="2:14" x14ac:dyDescent="0.25">
      <c r="B514" s="13">
        <v>58.333173293222202</v>
      </c>
      <c r="C514">
        <v>45.591999999999999</v>
      </c>
      <c r="D514" s="13">
        <v>59.801431324944403</v>
      </c>
      <c r="E514" s="13">
        <v>49.536111111111097</v>
      </c>
      <c r="F514">
        <f t="shared" si="63"/>
        <v>12.741173293222204</v>
      </c>
      <c r="G514">
        <f t="shared" si="64"/>
        <v>12.741173293222204</v>
      </c>
      <c r="H514">
        <f t="shared" si="65"/>
        <v>1274.1173293222205</v>
      </c>
      <c r="I514">
        <f t="shared" si="66"/>
        <v>14.209431324944404</v>
      </c>
      <c r="J514">
        <f t="shared" si="67"/>
        <v>14.209431324944404</v>
      </c>
      <c r="K514">
        <f t="shared" si="68"/>
        <v>1420.9431324944403</v>
      </c>
      <c r="L514">
        <f t="shared" si="69"/>
        <v>10.265320213833306</v>
      </c>
      <c r="M514">
        <f t="shared" si="70"/>
        <v>10.265320213833306</v>
      </c>
      <c r="N514">
        <f t="shared" si="71"/>
        <v>1026.5320213833306</v>
      </c>
    </row>
    <row r="515" spans="2:14" x14ac:dyDescent="0.25">
      <c r="B515" s="13">
        <v>58.729436070277799</v>
      </c>
      <c r="C515" s="15">
        <v>45.591999999999999</v>
      </c>
      <c r="D515" s="13">
        <v>60.204099087166703</v>
      </c>
      <c r="E515" s="13">
        <v>49.536111111111097</v>
      </c>
      <c r="F515">
        <f t="shared" si="63"/>
        <v>13.137436070277801</v>
      </c>
      <c r="G515">
        <f t="shared" si="64"/>
        <v>13.137436070277801</v>
      </c>
      <c r="H515">
        <f t="shared" si="65"/>
        <v>1313.7436070277799</v>
      </c>
      <c r="I515">
        <f t="shared" si="66"/>
        <v>14.612099087166705</v>
      </c>
      <c r="J515">
        <f t="shared" si="67"/>
        <v>14.612099087166705</v>
      </c>
      <c r="K515">
        <f t="shared" si="68"/>
        <v>1461.2099087166705</v>
      </c>
      <c r="L515">
        <f t="shared" si="69"/>
        <v>10.667987976055606</v>
      </c>
      <c r="M515">
        <f t="shared" si="70"/>
        <v>10.667987976055606</v>
      </c>
      <c r="N515">
        <f t="shared" si="71"/>
        <v>1066.7987976055606</v>
      </c>
    </row>
    <row r="516" spans="2:14" x14ac:dyDescent="0.25">
      <c r="B516" s="13">
        <v>65.234726128833302</v>
      </c>
      <c r="C516">
        <v>45.591999999999999</v>
      </c>
      <c r="D516" s="13">
        <v>66.811249096111098</v>
      </c>
      <c r="E516" s="13">
        <v>49.536111111111097</v>
      </c>
      <c r="F516">
        <f t="shared" si="63"/>
        <v>19.642726128833303</v>
      </c>
      <c r="G516">
        <f t="shared" si="64"/>
        <v>19.642726128833303</v>
      </c>
      <c r="H516">
        <f t="shared" si="65"/>
        <v>1964.2726128833303</v>
      </c>
      <c r="I516">
        <f t="shared" si="66"/>
        <v>21.219249096111099</v>
      </c>
      <c r="J516">
        <f t="shared" si="67"/>
        <v>21.219249096111099</v>
      </c>
      <c r="K516">
        <f t="shared" si="68"/>
        <v>2121.9249096111098</v>
      </c>
      <c r="L516">
        <f t="shared" si="69"/>
        <v>17.275137985000001</v>
      </c>
      <c r="M516">
        <f t="shared" si="70"/>
        <v>17.275137985000001</v>
      </c>
      <c r="N516">
        <f t="shared" si="71"/>
        <v>1727.5137985000001</v>
      </c>
    </row>
    <row r="517" spans="2:14" x14ac:dyDescent="0.25">
      <c r="B517" s="13">
        <v>67.385850840611099</v>
      </c>
      <c r="C517" s="15">
        <v>45.591999999999999</v>
      </c>
      <c r="D517" s="13">
        <v>68.994757217833296</v>
      </c>
      <c r="E517" s="13">
        <v>49.536111111111097</v>
      </c>
      <c r="F517">
        <f t="shared" si="63"/>
        <v>21.7938508406111</v>
      </c>
      <c r="G517">
        <f t="shared" si="64"/>
        <v>21.7938508406111</v>
      </c>
      <c r="H517">
        <f t="shared" si="65"/>
        <v>2179.3850840611099</v>
      </c>
      <c r="I517">
        <f t="shared" si="66"/>
        <v>23.402757217833297</v>
      </c>
      <c r="J517">
        <f t="shared" si="67"/>
        <v>23.402757217833297</v>
      </c>
      <c r="K517">
        <f t="shared" si="68"/>
        <v>2340.2757217833296</v>
      </c>
      <c r="L517">
        <f t="shared" si="69"/>
        <v>19.458646106722199</v>
      </c>
      <c r="M517">
        <f t="shared" si="70"/>
        <v>19.458646106722199</v>
      </c>
      <c r="N517">
        <f t="shared" si="71"/>
        <v>1945.8646106722199</v>
      </c>
    </row>
    <row r="518" spans="2:14" x14ac:dyDescent="0.25">
      <c r="B518" s="13">
        <v>58.933732014722203</v>
      </c>
      <c r="C518">
        <v>45.591999999999999</v>
      </c>
      <c r="D518" s="13">
        <v>60.411687860833297</v>
      </c>
      <c r="E518" s="13">
        <v>49.536111111111097</v>
      </c>
      <c r="F518">
        <f t="shared" si="63"/>
        <v>13.341732014722204</v>
      </c>
      <c r="G518">
        <f t="shared" si="64"/>
        <v>13.341732014722204</v>
      </c>
      <c r="H518">
        <f t="shared" si="65"/>
        <v>1334.1732014722204</v>
      </c>
      <c r="I518">
        <f t="shared" si="66"/>
        <v>14.819687860833298</v>
      </c>
      <c r="J518">
        <f t="shared" si="67"/>
        <v>14.819687860833298</v>
      </c>
      <c r="K518">
        <f t="shared" si="68"/>
        <v>1481.9687860833299</v>
      </c>
      <c r="L518">
        <f t="shared" si="69"/>
        <v>10.8755767497222</v>
      </c>
      <c r="M518">
        <f t="shared" si="70"/>
        <v>10.8755767497222</v>
      </c>
      <c r="N518">
        <f t="shared" si="71"/>
        <v>1087.55767497222</v>
      </c>
    </row>
    <row r="519" spans="2:14" x14ac:dyDescent="0.25">
      <c r="B519" s="13">
        <v>51.422732194833301</v>
      </c>
      <c r="C519" s="15">
        <v>45.591999999999999</v>
      </c>
      <c r="D519" s="13">
        <v>52.775288555111104</v>
      </c>
      <c r="E519" s="13">
        <v>49.536111111111097</v>
      </c>
      <c r="F519">
        <f t="shared" si="63"/>
        <v>5.8307321948333026</v>
      </c>
      <c r="G519">
        <f t="shared" si="64"/>
        <v>5.8307321948333026</v>
      </c>
      <c r="H519">
        <f t="shared" si="65"/>
        <v>583.07321948333026</v>
      </c>
      <c r="I519">
        <f t="shared" si="66"/>
        <v>7.1832885551111048</v>
      </c>
      <c r="J519">
        <f t="shared" si="67"/>
        <v>7.1832885551111048</v>
      </c>
      <c r="K519">
        <f t="shared" si="68"/>
        <v>718.32885551111053</v>
      </c>
      <c r="L519">
        <f t="shared" si="69"/>
        <v>3.2391774440000063</v>
      </c>
      <c r="M519">
        <f t="shared" si="70"/>
        <v>3.2391774440000063</v>
      </c>
      <c r="N519">
        <f t="shared" si="71"/>
        <v>323.91774440000063</v>
      </c>
    </row>
    <row r="520" spans="2:14" x14ac:dyDescent="0.25">
      <c r="B520" s="13">
        <v>43.467441226833301</v>
      </c>
      <c r="C520">
        <v>45.591999999999999</v>
      </c>
      <c r="D520" s="13">
        <v>44.676451075222197</v>
      </c>
      <c r="E520" s="13">
        <v>49.536111111111097</v>
      </c>
      <c r="F520">
        <f t="shared" si="63"/>
        <v>-2.1245587731666973</v>
      </c>
      <c r="G520">
        <f t="shared" si="64"/>
        <v>0</v>
      </c>
      <c r="H520">
        <f t="shared" si="65"/>
        <v>0</v>
      </c>
      <c r="I520">
        <f t="shared" si="66"/>
        <v>-0.91554892477780214</v>
      </c>
      <c r="J520">
        <f t="shared" si="67"/>
        <v>0</v>
      </c>
      <c r="K520">
        <f t="shared" si="68"/>
        <v>0</v>
      </c>
      <c r="L520">
        <f t="shared" si="69"/>
        <v>-4.8596600358889006</v>
      </c>
      <c r="M520">
        <f t="shared" si="70"/>
        <v>0</v>
      </c>
      <c r="N520">
        <f t="shared" si="71"/>
        <v>0</v>
      </c>
    </row>
    <row r="521" spans="2:14" x14ac:dyDescent="0.25">
      <c r="B521" s="13">
        <v>42.1866238392778</v>
      </c>
      <c r="C521" s="15">
        <v>45.591999999999999</v>
      </c>
      <c r="D521" s="13">
        <v>43.371365812777803</v>
      </c>
      <c r="E521" s="13">
        <v>49.536111111111097</v>
      </c>
      <c r="F521">
        <f t="shared" si="63"/>
        <v>-3.4053761607221986</v>
      </c>
      <c r="G521">
        <f t="shared" si="64"/>
        <v>0</v>
      </c>
      <c r="H521">
        <f t="shared" si="65"/>
        <v>0</v>
      </c>
      <c r="I521">
        <f t="shared" si="66"/>
        <v>-2.2206341872221955</v>
      </c>
      <c r="J521">
        <f t="shared" si="67"/>
        <v>0</v>
      </c>
      <c r="K521">
        <f t="shared" si="68"/>
        <v>0</v>
      </c>
      <c r="L521">
        <f t="shared" si="69"/>
        <v>-6.164745298333294</v>
      </c>
      <c r="M521">
        <f t="shared" si="70"/>
        <v>0</v>
      </c>
      <c r="N521">
        <f t="shared" si="71"/>
        <v>0</v>
      </c>
    </row>
    <row r="522" spans="2:14" x14ac:dyDescent="0.25">
      <c r="B522" s="13">
        <v>37.6402863255556</v>
      </c>
      <c r="C522">
        <v>45.591999999999999</v>
      </c>
      <c r="D522" s="13">
        <v>38.736008628444402</v>
      </c>
      <c r="E522" s="13">
        <v>49.536111111111097</v>
      </c>
      <c r="F522">
        <f t="shared" si="63"/>
        <v>-7.9517136744443988</v>
      </c>
      <c r="G522">
        <f t="shared" si="64"/>
        <v>0</v>
      </c>
      <c r="H522">
        <f t="shared" si="65"/>
        <v>0</v>
      </c>
      <c r="I522">
        <f t="shared" si="66"/>
        <v>-6.8559913715555965</v>
      </c>
      <c r="J522">
        <f t="shared" si="67"/>
        <v>0</v>
      </c>
      <c r="K522">
        <f t="shared" si="68"/>
        <v>0</v>
      </c>
      <c r="L522">
        <f t="shared" si="69"/>
        <v>-10.800102482666695</v>
      </c>
      <c r="M522">
        <f t="shared" si="70"/>
        <v>0</v>
      </c>
      <c r="N522">
        <f t="shared" si="71"/>
        <v>0</v>
      </c>
    </row>
    <row r="523" spans="2:14" x14ac:dyDescent="0.25">
      <c r="B523" s="13">
        <v>35.840064438500001</v>
      </c>
      <c r="C523" s="15">
        <v>45.591999999999999</v>
      </c>
      <c r="D523" s="13">
        <v>36.899212703499998</v>
      </c>
      <c r="E523" s="13">
        <v>49.536111111111097</v>
      </c>
      <c r="F523">
        <f t="shared" si="63"/>
        <v>-9.7519355614999981</v>
      </c>
      <c r="G523">
        <f t="shared" si="64"/>
        <v>0</v>
      </c>
      <c r="H523">
        <f t="shared" si="65"/>
        <v>0</v>
      </c>
      <c r="I523">
        <f t="shared" si="66"/>
        <v>-8.6927872965000006</v>
      </c>
      <c r="J523">
        <f t="shared" si="67"/>
        <v>0</v>
      </c>
      <c r="K523">
        <f t="shared" si="68"/>
        <v>0</v>
      </c>
      <c r="L523">
        <f t="shared" si="69"/>
        <v>-12.636898407611099</v>
      </c>
      <c r="M523">
        <f t="shared" si="70"/>
        <v>0</v>
      </c>
      <c r="N523">
        <f t="shared" si="71"/>
        <v>0</v>
      </c>
    </row>
    <row r="524" spans="2:14" x14ac:dyDescent="0.25">
      <c r="B524" s="13">
        <v>33.975677888611102</v>
      </c>
      <c r="C524">
        <v>45.591999999999999</v>
      </c>
      <c r="D524" s="13">
        <v>34.996095887888899</v>
      </c>
      <c r="E524" s="13">
        <v>49.536111111111097</v>
      </c>
      <c r="F524">
        <f t="shared" si="63"/>
        <v>-11.616322111388897</v>
      </c>
      <c r="G524">
        <f t="shared" si="64"/>
        <v>0</v>
      </c>
      <c r="H524">
        <f t="shared" si="65"/>
        <v>0</v>
      </c>
      <c r="I524">
        <f t="shared" si="66"/>
        <v>-10.5959041121111</v>
      </c>
      <c r="J524">
        <f t="shared" si="67"/>
        <v>0</v>
      </c>
      <c r="K524">
        <f t="shared" si="68"/>
        <v>0</v>
      </c>
      <c r="L524">
        <f t="shared" si="69"/>
        <v>-14.540015223222198</v>
      </c>
      <c r="M524">
        <f t="shared" si="70"/>
        <v>0</v>
      </c>
      <c r="N524">
        <f t="shared" si="71"/>
        <v>0</v>
      </c>
    </row>
    <row r="525" spans="2:14" x14ac:dyDescent="0.25">
      <c r="B525" s="13">
        <v>37.130371603944397</v>
      </c>
      <c r="C525" s="15">
        <v>45.591999999999999</v>
      </c>
      <c r="D525" s="13">
        <v>38.215813992500003</v>
      </c>
      <c r="E525" s="13">
        <v>49.536111111111097</v>
      </c>
      <c r="F525">
        <f t="shared" si="63"/>
        <v>-8.4616283960556018</v>
      </c>
      <c r="G525">
        <f t="shared" si="64"/>
        <v>0</v>
      </c>
      <c r="H525">
        <f t="shared" si="65"/>
        <v>0</v>
      </c>
      <c r="I525">
        <f t="shared" si="66"/>
        <v>-7.3761860074999959</v>
      </c>
      <c r="J525">
        <f t="shared" si="67"/>
        <v>0</v>
      </c>
      <c r="K525">
        <f t="shared" si="68"/>
        <v>0</v>
      </c>
      <c r="L525">
        <f t="shared" si="69"/>
        <v>-11.320297118611094</v>
      </c>
      <c r="M525">
        <f t="shared" si="70"/>
        <v>0</v>
      </c>
      <c r="N525">
        <f t="shared" si="71"/>
        <v>0</v>
      </c>
    </row>
    <row r="526" spans="2:14" x14ac:dyDescent="0.25">
      <c r="B526" s="13">
        <v>45.639404921666703</v>
      </c>
      <c r="C526">
        <v>45.591999999999999</v>
      </c>
      <c r="D526" s="13">
        <v>46.888802866055599</v>
      </c>
      <c r="E526" s="13">
        <v>49.536111111111097</v>
      </c>
      <c r="F526">
        <f t="shared" si="63"/>
        <v>4.740492166670407E-2</v>
      </c>
      <c r="G526">
        <f t="shared" si="64"/>
        <v>4.740492166670407E-2</v>
      </c>
      <c r="H526">
        <f t="shared" si="65"/>
        <v>4.740492166670407</v>
      </c>
      <c r="I526">
        <f t="shared" si="66"/>
        <v>1.2968028660556001</v>
      </c>
      <c r="J526">
        <f t="shared" si="67"/>
        <v>1.2968028660556001</v>
      </c>
      <c r="K526">
        <f t="shared" si="68"/>
        <v>129.68028660556001</v>
      </c>
      <c r="L526">
        <f t="shared" si="69"/>
        <v>-2.6473082450554983</v>
      </c>
      <c r="M526">
        <f t="shared" si="70"/>
        <v>0</v>
      </c>
      <c r="N526">
        <f t="shared" si="71"/>
        <v>0</v>
      </c>
    </row>
    <row r="527" spans="2:14" x14ac:dyDescent="0.25">
      <c r="B527" s="13">
        <v>55.3169497445</v>
      </c>
      <c r="C527" s="15">
        <v>45.591999999999999</v>
      </c>
      <c r="D527" s="13">
        <v>56.735657910777803</v>
      </c>
      <c r="E527" s="13">
        <v>49.536111111111097</v>
      </c>
      <c r="F527">
        <f t="shared" si="63"/>
        <v>9.7249497445000017</v>
      </c>
      <c r="G527">
        <f t="shared" si="64"/>
        <v>9.7249497445000017</v>
      </c>
      <c r="H527">
        <f t="shared" si="65"/>
        <v>972.4949744500002</v>
      </c>
      <c r="I527">
        <f t="shared" si="66"/>
        <v>11.143657910777804</v>
      </c>
      <c r="J527">
        <f t="shared" si="67"/>
        <v>11.143657910777804</v>
      </c>
      <c r="K527">
        <f t="shared" si="68"/>
        <v>1114.3657910777804</v>
      </c>
      <c r="L527">
        <f t="shared" si="69"/>
        <v>7.199546799666706</v>
      </c>
      <c r="M527">
        <f t="shared" si="70"/>
        <v>7.199546799666706</v>
      </c>
      <c r="N527">
        <f t="shared" si="71"/>
        <v>719.9546799666706</v>
      </c>
    </row>
    <row r="528" spans="2:14" x14ac:dyDescent="0.25">
      <c r="B528" s="13">
        <v>67.306066064722202</v>
      </c>
      <c r="C528">
        <v>45.591999999999999</v>
      </c>
      <c r="D528" s="13">
        <v>68.913782368333301</v>
      </c>
      <c r="E528" s="13">
        <v>49.536111111111097</v>
      </c>
      <c r="F528">
        <f t="shared" si="63"/>
        <v>21.714066064722203</v>
      </c>
      <c r="G528">
        <f t="shared" si="64"/>
        <v>21.714066064722203</v>
      </c>
      <c r="H528">
        <f t="shared" si="65"/>
        <v>2171.4066064722201</v>
      </c>
      <c r="I528">
        <f t="shared" si="66"/>
        <v>23.321782368333302</v>
      </c>
      <c r="J528">
        <f t="shared" si="67"/>
        <v>23.321782368333302</v>
      </c>
      <c r="K528">
        <f t="shared" si="68"/>
        <v>2332.1782368333302</v>
      </c>
      <c r="L528">
        <f t="shared" si="69"/>
        <v>19.377671257222204</v>
      </c>
      <c r="M528">
        <f t="shared" si="70"/>
        <v>19.377671257222204</v>
      </c>
      <c r="N528">
        <f t="shared" si="71"/>
        <v>1937.7671257222205</v>
      </c>
    </row>
    <row r="529" spans="2:14" x14ac:dyDescent="0.25">
      <c r="B529" s="13">
        <v>99.600604499944396</v>
      </c>
      <c r="C529" s="15">
        <v>45.591999999999999</v>
      </c>
      <c r="D529" s="13">
        <v>101.39737028011101</v>
      </c>
      <c r="E529" s="13">
        <v>67.117000000000004</v>
      </c>
      <c r="F529">
        <f t="shared" ref="F529:F592" si="72">B529-C529</f>
        <v>54.008604499944397</v>
      </c>
      <c r="G529">
        <f t="shared" si="64"/>
        <v>54.008604499944397</v>
      </c>
      <c r="H529">
        <f t="shared" si="65"/>
        <v>5400.8604499944395</v>
      </c>
      <c r="I529">
        <f t="shared" si="66"/>
        <v>55.805370280111006</v>
      </c>
      <c r="J529">
        <f t="shared" si="67"/>
        <v>55.805370280111006</v>
      </c>
      <c r="K529">
        <f t="shared" si="68"/>
        <v>5580.537028011101</v>
      </c>
      <c r="L529">
        <f t="shared" si="69"/>
        <v>34.280370280111001</v>
      </c>
      <c r="M529">
        <f t="shared" si="70"/>
        <v>34.280370280111001</v>
      </c>
      <c r="N529">
        <f t="shared" si="71"/>
        <v>3428.0370280111001</v>
      </c>
    </row>
    <row r="530" spans="2:14" x14ac:dyDescent="0.25">
      <c r="B530" s="13">
        <v>89.756245890611098</v>
      </c>
      <c r="C530">
        <v>45.591999999999999</v>
      </c>
      <c r="D530" s="13">
        <v>91.4587271241667</v>
      </c>
      <c r="E530" s="13">
        <v>67.117000000000004</v>
      </c>
      <c r="F530">
        <f t="shared" si="72"/>
        <v>44.164245890611099</v>
      </c>
      <c r="G530">
        <f t="shared" ref="G530:G593" si="73">MAX(F530,0)</f>
        <v>44.164245890611099</v>
      </c>
      <c r="H530">
        <f t="shared" ref="H530:H593" si="74">$B$7*G530</f>
        <v>4416.4245890611101</v>
      </c>
      <c r="I530">
        <f t="shared" ref="I530:I593" si="75">D530-C530</f>
        <v>45.866727124166701</v>
      </c>
      <c r="J530">
        <f t="shared" ref="J530:J593" si="76">MAX(I530,0)</f>
        <v>45.866727124166701</v>
      </c>
      <c r="K530">
        <f t="shared" ref="K530:K593" si="77">$B$7*J530</f>
        <v>4586.67271241667</v>
      </c>
      <c r="L530">
        <f t="shared" ref="L530:L593" si="78">D530-E530</f>
        <v>24.341727124166695</v>
      </c>
      <c r="M530">
        <f t="shared" ref="M530:M593" si="79">MAX(L530,0)</f>
        <v>24.341727124166695</v>
      </c>
      <c r="N530">
        <f t="shared" ref="N530:N593" si="80">$B$7*M530</f>
        <v>2434.1727124166696</v>
      </c>
    </row>
    <row r="531" spans="2:14" x14ac:dyDescent="0.25">
      <c r="B531" s="13">
        <v>89.601791941444404</v>
      </c>
      <c r="C531" s="15">
        <v>45.591999999999999</v>
      </c>
      <c r="D531" s="13">
        <v>91.302720421722199</v>
      </c>
      <c r="E531" s="13">
        <v>67.117000000000004</v>
      </c>
      <c r="F531">
        <f t="shared" si="72"/>
        <v>44.009791941444405</v>
      </c>
      <c r="G531">
        <f t="shared" si="73"/>
        <v>44.009791941444405</v>
      </c>
      <c r="H531">
        <f t="shared" si="74"/>
        <v>4400.97919414444</v>
      </c>
      <c r="I531">
        <f t="shared" si="75"/>
        <v>45.710720421722201</v>
      </c>
      <c r="J531">
        <f t="shared" si="76"/>
        <v>45.710720421722201</v>
      </c>
      <c r="K531">
        <f t="shared" si="77"/>
        <v>4571.0720421722199</v>
      </c>
      <c r="L531">
        <f t="shared" si="78"/>
        <v>24.185720421722195</v>
      </c>
      <c r="M531">
        <f t="shared" si="79"/>
        <v>24.185720421722195</v>
      </c>
      <c r="N531">
        <f t="shared" si="80"/>
        <v>2418.5720421722194</v>
      </c>
    </row>
    <row r="532" spans="2:14" x14ac:dyDescent="0.25">
      <c r="B532" s="13">
        <v>92.128647783999995</v>
      </c>
      <c r="C532">
        <v>45.591999999999999</v>
      </c>
      <c r="D532" s="13">
        <v>93.854686276555597</v>
      </c>
      <c r="E532" s="13">
        <v>67.117000000000004</v>
      </c>
      <c r="F532">
        <f t="shared" si="72"/>
        <v>46.536647783999996</v>
      </c>
      <c r="G532">
        <f t="shared" si="73"/>
        <v>46.536647783999996</v>
      </c>
      <c r="H532">
        <f t="shared" si="74"/>
        <v>4653.6647783999997</v>
      </c>
      <c r="I532">
        <f t="shared" si="75"/>
        <v>48.262686276555598</v>
      </c>
      <c r="J532">
        <f t="shared" si="76"/>
        <v>48.262686276555598</v>
      </c>
      <c r="K532">
        <f t="shared" si="77"/>
        <v>4826.2686276555596</v>
      </c>
      <c r="L532">
        <f t="shared" si="78"/>
        <v>26.737686276555593</v>
      </c>
      <c r="M532">
        <f t="shared" si="79"/>
        <v>26.737686276555593</v>
      </c>
      <c r="N532">
        <f t="shared" si="80"/>
        <v>2673.7686276555592</v>
      </c>
    </row>
    <row r="533" spans="2:14" x14ac:dyDescent="0.25">
      <c r="B533" s="13">
        <v>81.500976672277801</v>
      </c>
      <c r="C533" s="15">
        <v>45.591999999999999</v>
      </c>
      <c r="D533" s="13">
        <v>83.117062583888895</v>
      </c>
      <c r="E533" s="13">
        <v>67.117000000000004</v>
      </c>
      <c r="F533">
        <f t="shared" si="72"/>
        <v>35.908976672277802</v>
      </c>
      <c r="G533">
        <f t="shared" si="73"/>
        <v>35.908976672277802</v>
      </c>
      <c r="H533">
        <f t="shared" si="74"/>
        <v>3590.8976672277804</v>
      </c>
      <c r="I533">
        <f t="shared" si="75"/>
        <v>37.525062583888896</v>
      </c>
      <c r="J533">
        <f t="shared" si="76"/>
        <v>37.525062583888896</v>
      </c>
      <c r="K533">
        <f t="shared" si="77"/>
        <v>3752.5062583888898</v>
      </c>
      <c r="L533">
        <f t="shared" si="78"/>
        <v>16.000062583888891</v>
      </c>
      <c r="M533">
        <f t="shared" si="79"/>
        <v>16.000062583888891</v>
      </c>
      <c r="N533">
        <f t="shared" si="80"/>
        <v>1600.0062583888891</v>
      </c>
    </row>
    <row r="534" spans="2:14" x14ac:dyDescent="0.25">
      <c r="B534" s="13">
        <v>79.010093464500002</v>
      </c>
      <c r="C534">
        <v>45.591999999999999</v>
      </c>
      <c r="D534" s="13">
        <v>80.598690218444403</v>
      </c>
      <c r="E534" s="13">
        <v>67.117000000000004</v>
      </c>
      <c r="F534">
        <f t="shared" si="72"/>
        <v>33.418093464500004</v>
      </c>
      <c r="G534">
        <f t="shared" si="73"/>
        <v>33.418093464500004</v>
      </c>
      <c r="H534">
        <f t="shared" si="74"/>
        <v>3341.8093464500002</v>
      </c>
      <c r="I534">
        <f t="shared" si="75"/>
        <v>35.006690218444405</v>
      </c>
      <c r="J534">
        <f t="shared" si="76"/>
        <v>35.006690218444405</v>
      </c>
      <c r="K534">
        <f t="shared" si="77"/>
        <v>3500.6690218444405</v>
      </c>
      <c r="L534">
        <f t="shared" si="78"/>
        <v>13.481690218444399</v>
      </c>
      <c r="M534">
        <f t="shared" si="79"/>
        <v>13.481690218444399</v>
      </c>
      <c r="N534">
        <f t="shared" si="80"/>
        <v>1348.1690218444398</v>
      </c>
    </row>
    <row r="535" spans="2:14" x14ac:dyDescent="0.25">
      <c r="B535" s="13">
        <v>76.769596675111103</v>
      </c>
      <c r="C535" s="15">
        <v>45.591999999999999</v>
      </c>
      <c r="D535" s="13">
        <v>78.332874091444396</v>
      </c>
      <c r="E535" s="13">
        <v>67.117000000000004</v>
      </c>
      <c r="F535">
        <f t="shared" si="72"/>
        <v>31.177596675111104</v>
      </c>
      <c r="G535">
        <f t="shared" si="73"/>
        <v>31.177596675111104</v>
      </c>
      <c r="H535">
        <f t="shared" si="74"/>
        <v>3117.7596675111104</v>
      </c>
      <c r="I535">
        <f t="shared" si="75"/>
        <v>32.740874091444397</v>
      </c>
      <c r="J535">
        <f t="shared" si="76"/>
        <v>32.740874091444397</v>
      </c>
      <c r="K535">
        <f t="shared" si="77"/>
        <v>3274.0874091444398</v>
      </c>
      <c r="L535">
        <f t="shared" si="78"/>
        <v>11.215874091444391</v>
      </c>
      <c r="M535">
        <f t="shared" si="79"/>
        <v>11.215874091444391</v>
      </c>
      <c r="N535">
        <f t="shared" si="80"/>
        <v>1121.5874091444391</v>
      </c>
    </row>
    <row r="536" spans="2:14" x14ac:dyDescent="0.25">
      <c r="B536" s="13">
        <v>73.565446561611097</v>
      </c>
      <c r="C536">
        <v>45.591999999999999</v>
      </c>
      <c r="D536" s="13">
        <v>75.0915038648333</v>
      </c>
      <c r="E536" s="13">
        <v>67.117000000000004</v>
      </c>
      <c r="F536">
        <f t="shared" si="72"/>
        <v>27.973446561611098</v>
      </c>
      <c r="G536">
        <f t="shared" si="73"/>
        <v>27.973446561611098</v>
      </c>
      <c r="H536">
        <f t="shared" si="74"/>
        <v>2797.3446561611099</v>
      </c>
      <c r="I536">
        <f t="shared" si="75"/>
        <v>29.499503864833301</v>
      </c>
      <c r="J536">
        <f t="shared" si="76"/>
        <v>29.499503864833301</v>
      </c>
      <c r="K536">
        <f t="shared" si="77"/>
        <v>2949.95038648333</v>
      </c>
      <c r="L536">
        <f t="shared" si="78"/>
        <v>7.9745038648332951</v>
      </c>
      <c r="M536">
        <f t="shared" si="79"/>
        <v>7.9745038648332951</v>
      </c>
      <c r="N536">
        <f t="shared" si="80"/>
        <v>797.45038648332957</v>
      </c>
    </row>
    <row r="537" spans="2:14" x14ac:dyDescent="0.25">
      <c r="B537" s="13">
        <v>71.630094964888897</v>
      </c>
      <c r="C537" s="15">
        <v>45.591999999999999</v>
      </c>
      <c r="D537" s="13">
        <v>73.133075180055599</v>
      </c>
      <c r="E537" s="13">
        <v>67.117000000000004</v>
      </c>
      <c r="F537">
        <f t="shared" si="72"/>
        <v>26.038094964888899</v>
      </c>
      <c r="G537">
        <f t="shared" si="73"/>
        <v>26.038094964888899</v>
      </c>
      <c r="H537">
        <f t="shared" si="74"/>
        <v>2603.8094964888896</v>
      </c>
      <c r="I537">
        <f t="shared" si="75"/>
        <v>27.5410751800556</v>
      </c>
      <c r="J537">
        <f t="shared" si="76"/>
        <v>27.5410751800556</v>
      </c>
      <c r="K537">
        <f t="shared" si="77"/>
        <v>2754.10751800556</v>
      </c>
      <c r="L537">
        <f t="shared" si="78"/>
        <v>6.0160751800555943</v>
      </c>
      <c r="M537">
        <f t="shared" si="79"/>
        <v>6.0160751800555943</v>
      </c>
      <c r="N537">
        <f t="shared" si="80"/>
        <v>601.60751800555943</v>
      </c>
    </row>
    <row r="538" spans="2:14" x14ac:dyDescent="0.25">
      <c r="B538" s="13">
        <v>72.654672757277794</v>
      </c>
      <c r="C538">
        <v>45.591999999999999</v>
      </c>
      <c r="D538" s="13">
        <v>74.169926947444395</v>
      </c>
      <c r="E538" s="13">
        <v>67.117000000000004</v>
      </c>
      <c r="F538">
        <f t="shared" si="72"/>
        <v>27.062672757277795</v>
      </c>
      <c r="G538">
        <f t="shared" si="73"/>
        <v>27.062672757277795</v>
      </c>
      <c r="H538">
        <f t="shared" si="74"/>
        <v>2706.2672757277796</v>
      </c>
      <c r="I538">
        <f t="shared" si="75"/>
        <v>28.577926947444396</v>
      </c>
      <c r="J538">
        <f t="shared" si="76"/>
        <v>28.577926947444396</v>
      </c>
      <c r="K538">
        <f t="shared" si="77"/>
        <v>2857.7926947444398</v>
      </c>
      <c r="L538">
        <f t="shared" si="78"/>
        <v>7.0529269474443907</v>
      </c>
      <c r="M538">
        <f t="shared" si="79"/>
        <v>7.0529269474443907</v>
      </c>
      <c r="N538">
        <f t="shared" si="80"/>
        <v>705.29269474443913</v>
      </c>
    </row>
    <row r="539" spans="2:14" x14ac:dyDescent="0.25">
      <c r="B539" s="13">
        <v>74.061316942555607</v>
      </c>
      <c r="C539" s="15">
        <v>45.591999999999999</v>
      </c>
      <c r="D539" s="13">
        <v>75.593213914111104</v>
      </c>
      <c r="E539" s="13">
        <v>67.117000000000004</v>
      </c>
      <c r="F539">
        <f t="shared" si="72"/>
        <v>28.469316942555608</v>
      </c>
      <c r="G539">
        <f t="shared" si="73"/>
        <v>28.469316942555608</v>
      </c>
      <c r="H539">
        <f t="shared" si="74"/>
        <v>2846.9316942555606</v>
      </c>
      <c r="I539">
        <f t="shared" si="75"/>
        <v>30.001213914111105</v>
      </c>
      <c r="J539">
        <f t="shared" si="76"/>
        <v>30.001213914111105</v>
      </c>
      <c r="K539">
        <f t="shared" si="77"/>
        <v>3000.1213914111104</v>
      </c>
      <c r="L539">
        <f t="shared" si="78"/>
        <v>8.4762139141110993</v>
      </c>
      <c r="M539">
        <f t="shared" si="79"/>
        <v>8.4762139141110993</v>
      </c>
      <c r="N539">
        <f t="shared" si="80"/>
        <v>847.62139141110993</v>
      </c>
    </row>
    <row r="540" spans="2:14" x14ac:dyDescent="0.25">
      <c r="B540" s="13">
        <v>80.191290676999998</v>
      </c>
      <c r="C540">
        <v>45.591999999999999</v>
      </c>
      <c r="D540" s="13">
        <v>81.793008363944395</v>
      </c>
      <c r="E540" s="13">
        <v>67.117000000000004</v>
      </c>
      <c r="F540">
        <f t="shared" si="72"/>
        <v>34.599290676999999</v>
      </c>
      <c r="G540">
        <f t="shared" si="73"/>
        <v>34.599290676999999</v>
      </c>
      <c r="H540">
        <f t="shared" si="74"/>
        <v>3459.9290676999999</v>
      </c>
      <c r="I540">
        <f t="shared" si="75"/>
        <v>36.201008363944396</v>
      </c>
      <c r="J540">
        <f t="shared" si="76"/>
        <v>36.201008363944396</v>
      </c>
      <c r="K540">
        <f t="shared" si="77"/>
        <v>3620.1008363944397</v>
      </c>
      <c r="L540">
        <f t="shared" si="78"/>
        <v>14.676008363944391</v>
      </c>
      <c r="M540">
        <f t="shared" si="79"/>
        <v>14.676008363944391</v>
      </c>
      <c r="N540">
        <f t="shared" si="80"/>
        <v>1467.6008363944391</v>
      </c>
    </row>
    <row r="541" spans="2:14" x14ac:dyDescent="0.25">
      <c r="B541" s="13">
        <v>66.663283857333298</v>
      </c>
      <c r="C541" s="15">
        <v>45.591999999999999</v>
      </c>
      <c r="D541" s="13">
        <v>68.261381641666702</v>
      </c>
      <c r="E541" s="13">
        <v>49.536111111111097</v>
      </c>
      <c r="F541">
        <f t="shared" si="72"/>
        <v>21.071283857333299</v>
      </c>
      <c r="G541">
        <f t="shared" si="73"/>
        <v>21.071283857333299</v>
      </c>
      <c r="H541">
        <f t="shared" si="74"/>
        <v>2107.1283857333301</v>
      </c>
      <c r="I541">
        <f t="shared" si="75"/>
        <v>22.669381641666703</v>
      </c>
      <c r="J541">
        <f t="shared" si="76"/>
        <v>22.669381641666703</v>
      </c>
      <c r="K541">
        <f t="shared" si="77"/>
        <v>2266.9381641666705</v>
      </c>
      <c r="L541">
        <f t="shared" si="78"/>
        <v>18.725270530555605</v>
      </c>
      <c r="M541">
        <f t="shared" si="79"/>
        <v>18.725270530555605</v>
      </c>
      <c r="N541">
        <f t="shared" si="80"/>
        <v>1872.5270530555604</v>
      </c>
    </row>
    <row r="542" spans="2:14" x14ac:dyDescent="0.25">
      <c r="B542" s="13">
        <v>58.030761831722202</v>
      </c>
      <c r="C542">
        <v>45.591999999999999</v>
      </c>
      <c r="D542" s="13">
        <v>59.494115736055598</v>
      </c>
      <c r="E542" s="13">
        <v>49.536111111111097</v>
      </c>
      <c r="F542">
        <f t="shared" si="72"/>
        <v>12.438761831722204</v>
      </c>
      <c r="G542">
        <f t="shared" si="73"/>
        <v>12.438761831722204</v>
      </c>
      <c r="H542">
        <f t="shared" si="74"/>
        <v>1243.8761831722204</v>
      </c>
      <c r="I542">
        <f t="shared" si="75"/>
        <v>13.902115736055599</v>
      </c>
      <c r="J542">
        <f t="shared" si="76"/>
        <v>13.902115736055599</v>
      </c>
      <c r="K542">
        <f t="shared" si="77"/>
        <v>1390.2115736055598</v>
      </c>
      <c r="L542">
        <f t="shared" si="78"/>
        <v>9.9580046249445004</v>
      </c>
      <c r="M542">
        <f t="shared" si="79"/>
        <v>9.9580046249445004</v>
      </c>
      <c r="N542">
        <f t="shared" si="80"/>
        <v>995.80046249445002</v>
      </c>
    </row>
    <row r="543" spans="2:14" x14ac:dyDescent="0.25">
      <c r="B543" s="13">
        <v>51.805909563777803</v>
      </c>
      <c r="C543" s="15">
        <v>45.591999999999999</v>
      </c>
      <c r="D543" s="13">
        <v>53.165088416111097</v>
      </c>
      <c r="E543" s="13">
        <v>49.536111111111097</v>
      </c>
      <c r="F543">
        <f t="shared" si="72"/>
        <v>6.2139095637778041</v>
      </c>
      <c r="G543">
        <f t="shared" si="73"/>
        <v>6.2139095637778041</v>
      </c>
      <c r="H543">
        <f t="shared" si="74"/>
        <v>621.39095637778041</v>
      </c>
      <c r="I543">
        <f t="shared" si="75"/>
        <v>7.5730884161110978</v>
      </c>
      <c r="J543">
        <f t="shared" si="76"/>
        <v>7.5730884161110978</v>
      </c>
      <c r="K543">
        <f t="shared" si="77"/>
        <v>757.30884161110976</v>
      </c>
      <c r="L543">
        <f t="shared" si="78"/>
        <v>3.6289773049999994</v>
      </c>
      <c r="M543">
        <f t="shared" si="79"/>
        <v>3.6289773049999994</v>
      </c>
      <c r="N543">
        <f t="shared" si="80"/>
        <v>362.89773049999997</v>
      </c>
    </row>
    <row r="544" spans="2:14" x14ac:dyDescent="0.25">
      <c r="B544" s="13">
        <v>44.4896904368889</v>
      </c>
      <c r="C544">
        <v>45.591999999999999</v>
      </c>
      <c r="D544" s="13">
        <v>45.717826919722199</v>
      </c>
      <c r="E544" s="13">
        <v>49.536111111111097</v>
      </c>
      <c r="F544">
        <f t="shared" si="72"/>
        <v>-1.1023095631110991</v>
      </c>
      <c r="G544">
        <f t="shared" si="73"/>
        <v>0</v>
      </c>
      <c r="H544">
        <f t="shared" si="74"/>
        <v>0</v>
      </c>
      <c r="I544">
        <f t="shared" si="75"/>
        <v>0.12582691972220061</v>
      </c>
      <c r="J544">
        <f t="shared" si="76"/>
        <v>0.12582691972220061</v>
      </c>
      <c r="K544">
        <f t="shared" si="77"/>
        <v>12.582691972220061</v>
      </c>
      <c r="L544">
        <f t="shared" si="78"/>
        <v>-3.8182841913888979</v>
      </c>
      <c r="M544">
        <f t="shared" si="79"/>
        <v>0</v>
      </c>
      <c r="N544">
        <f t="shared" si="80"/>
        <v>0</v>
      </c>
    </row>
    <row r="545" spans="2:14" x14ac:dyDescent="0.25">
      <c r="B545" s="13">
        <v>41.1945713568889</v>
      </c>
      <c r="C545" s="15">
        <v>45.591999999999999</v>
      </c>
      <c r="D545" s="13">
        <v>42.360278787166699</v>
      </c>
      <c r="E545" s="13">
        <v>49.536111111111097</v>
      </c>
      <c r="F545">
        <f t="shared" si="72"/>
        <v>-4.3974286431110983</v>
      </c>
      <c r="G545">
        <f t="shared" si="73"/>
        <v>0</v>
      </c>
      <c r="H545">
        <f t="shared" si="74"/>
        <v>0</v>
      </c>
      <c r="I545">
        <f t="shared" si="75"/>
        <v>-3.2317212128332997</v>
      </c>
      <c r="J545">
        <f t="shared" si="76"/>
        <v>0</v>
      </c>
      <c r="K545">
        <f t="shared" si="77"/>
        <v>0</v>
      </c>
      <c r="L545">
        <f t="shared" si="78"/>
        <v>-7.1758323239443982</v>
      </c>
      <c r="M545">
        <f t="shared" si="79"/>
        <v>0</v>
      </c>
      <c r="N545">
        <f t="shared" si="80"/>
        <v>0</v>
      </c>
    </row>
    <row r="546" spans="2:14" x14ac:dyDescent="0.25">
      <c r="B546" s="13">
        <v>37.888151873277799</v>
      </c>
      <c r="C546">
        <v>45.591999999999999</v>
      </c>
      <c r="D546" s="13">
        <v>38.988848823111098</v>
      </c>
      <c r="E546" s="13">
        <v>49.536111111111097</v>
      </c>
      <c r="F546">
        <f t="shared" si="72"/>
        <v>-7.7038481267221997</v>
      </c>
      <c r="G546">
        <f t="shared" si="73"/>
        <v>0</v>
      </c>
      <c r="H546">
        <f t="shared" si="74"/>
        <v>0</v>
      </c>
      <c r="I546">
        <f t="shared" si="75"/>
        <v>-6.6031511768889004</v>
      </c>
      <c r="J546">
        <f t="shared" si="76"/>
        <v>0</v>
      </c>
      <c r="K546">
        <f t="shared" si="77"/>
        <v>0</v>
      </c>
      <c r="L546">
        <f t="shared" si="78"/>
        <v>-10.547262287999999</v>
      </c>
      <c r="M546">
        <f t="shared" si="79"/>
        <v>0</v>
      </c>
      <c r="N546">
        <f t="shared" si="80"/>
        <v>0</v>
      </c>
    </row>
    <row r="547" spans="2:14" x14ac:dyDescent="0.25">
      <c r="B547" s="13">
        <v>35.290180753222202</v>
      </c>
      <c r="C547" s="15">
        <v>45.591999999999999</v>
      </c>
      <c r="D547" s="13">
        <v>36.337998092888903</v>
      </c>
      <c r="E547" s="13">
        <v>49.536111111111097</v>
      </c>
      <c r="F547">
        <f t="shared" si="72"/>
        <v>-10.301819246777796</v>
      </c>
      <c r="G547">
        <f t="shared" si="73"/>
        <v>0</v>
      </c>
      <c r="H547">
        <f t="shared" si="74"/>
        <v>0</v>
      </c>
      <c r="I547">
        <f t="shared" si="75"/>
        <v>-9.2540019071110962</v>
      </c>
      <c r="J547">
        <f t="shared" si="76"/>
        <v>0</v>
      </c>
      <c r="K547">
        <f t="shared" si="77"/>
        <v>0</v>
      </c>
      <c r="L547">
        <f t="shared" si="78"/>
        <v>-13.198113018222195</v>
      </c>
      <c r="M547">
        <f t="shared" si="79"/>
        <v>0</v>
      </c>
      <c r="N547">
        <f t="shared" si="80"/>
        <v>0</v>
      </c>
    </row>
    <row r="548" spans="2:14" x14ac:dyDescent="0.25">
      <c r="B548" s="13">
        <v>34.153701849666703</v>
      </c>
      <c r="C548">
        <v>45.591999999999999</v>
      </c>
      <c r="D548" s="13">
        <v>35.177856792222201</v>
      </c>
      <c r="E548" s="13">
        <v>49.536111111111097</v>
      </c>
      <c r="F548">
        <f t="shared" si="72"/>
        <v>-11.438298150333296</v>
      </c>
      <c r="G548">
        <f t="shared" si="73"/>
        <v>0</v>
      </c>
      <c r="H548">
        <f t="shared" si="74"/>
        <v>0</v>
      </c>
      <c r="I548">
        <f t="shared" si="75"/>
        <v>-10.414143207777798</v>
      </c>
      <c r="J548">
        <f t="shared" si="76"/>
        <v>0</v>
      </c>
      <c r="K548">
        <f t="shared" si="77"/>
        <v>0</v>
      </c>
      <c r="L548">
        <f t="shared" si="78"/>
        <v>-14.358254318888896</v>
      </c>
      <c r="M548">
        <f t="shared" si="79"/>
        <v>0</v>
      </c>
      <c r="N548">
        <f t="shared" si="80"/>
        <v>0</v>
      </c>
    </row>
    <row r="549" spans="2:14" x14ac:dyDescent="0.25">
      <c r="B549" s="13">
        <v>37.527539339444402</v>
      </c>
      <c r="C549" s="15">
        <v>45.591999999999999</v>
      </c>
      <c r="D549" s="13">
        <v>38.620993998611098</v>
      </c>
      <c r="E549" s="13">
        <v>49.536111111111097</v>
      </c>
      <c r="F549">
        <f t="shared" si="72"/>
        <v>-8.0644606605555964</v>
      </c>
      <c r="G549">
        <f t="shared" si="73"/>
        <v>0</v>
      </c>
      <c r="H549">
        <f t="shared" si="74"/>
        <v>0</v>
      </c>
      <c r="I549">
        <f t="shared" si="75"/>
        <v>-6.9710060013889006</v>
      </c>
      <c r="J549">
        <f t="shared" si="76"/>
        <v>0</v>
      </c>
      <c r="K549">
        <f t="shared" si="77"/>
        <v>0</v>
      </c>
      <c r="L549">
        <f t="shared" si="78"/>
        <v>-10.915117112499999</v>
      </c>
      <c r="M549">
        <f t="shared" si="79"/>
        <v>0</v>
      </c>
      <c r="N549">
        <f t="shared" si="80"/>
        <v>0</v>
      </c>
    </row>
    <row r="550" spans="2:14" x14ac:dyDescent="0.25">
      <c r="B550" s="13">
        <v>45.0098142719444</v>
      </c>
      <c r="C550">
        <v>45.591999999999999</v>
      </c>
      <c r="D550" s="13">
        <v>46.247601726777802</v>
      </c>
      <c r="E550" s="13">
        <v>49.536111111111097</v>
      </c>
      <c r="F550">
        <f t="shared" si="72"/>
        <v>-0.58218572805559887</v>
      </c>
      <c r="G550">
        <f t="shared" si="73"/>
        <v>0</v>
      </c>
      <c r="H550">
        <f t="shared" si="74"/>
        <v>0</v>
      </c>
      <c r="I550">
        <f t="shared" si="75"/>
        <v>0.65560172677780315</v>
      </c>
      <c r="J550">
        <f t="shared" si="76"/>
        <v>0.65560172677780315</v>
      </c>
      <c r="K550">
        <f t="shared" si="77"/>
        <v>65.560172677780315</v>
      </c>
      <c r="L550">
        <f t="shared" si="78"/>
        <v>-3.2885093843332953</v>
      </c>
      <c r="M550">
        <f t="shared" si="79"/>
        <v>0</v>
      </c>
      <c r="N550">
        <f t="shared" si="80"/>
        <v>0</v>
      </c>
    </row>
    <row r="551" spans="2:14" x14ac:dyDescent="0.25">
      <c r="B551" s="13">
        <v>54.474042717611098</v>
      </c>
      <c r="C551" s="15">
        <v>45.591999999999999</v>
      </c>
      <c r="D551" s="13">
        <v>55.878645404111097</v>
      </c>
      <c r="E551" s="13">
        <v>49.536111111111097</v>
      </c>
      <c r="F551">
        <f t="shared" si="72"/>
        <v>8.8820427176110996</v>
      </c>
      <c r="G551">
        <f t="shared" si="73"/>
        <v>8.8820427176110996</v>
      </c>
      <c r="H551">
        <f t="shared" si="74"/>
        <v>888.20427176111002</v>
      </c>
      <c r="I551">
        <f t="shared" si="75"/>
        <v>10.286645404111098</v>
      </c>
      <c r="J551">
        <f t="shared" si="76"/>
        <v>10.286645404111098</v>
      </c>
      <c r="K551">
        <f t="shared" si="77"/>
        <v>1028.6645404111098</v>
      </c>
      <c r="L551">
        <f t="shared" si="78"/>
        <v>6.3425342929999999</v>
      </c>
      <c r="M551">
        <f t="shared" si="79"/>
        <v>6.3425342929999999</v>
      </c>
      <c r="N551">
        <f t="shared" si="80"/>
        <v>634.25342929999999</v>
      </c>
    </row>
    <row r="552" spans="2:14" x14ac:dyDescent="0.25">
      <c r="B552" s="13">
        <v>65.364375234833304</v>
      </c>
      <c r="C552">
        <v>45.591999999999999</v>
      </c>
      <c r="D552" s="13">
        <v>66.942867612499995</v>
      </c>
      <c r="E552" s="13">
        <v>49.536111111111097</v>
      </c>
      <c r="F552">
        <f t="shared" si="72"/>
        <v>19.772375234833305</v>
      </c>
      <c r="G552">
        <f t="shared" si="73"/>
        <v>19.772375234833305</v>
      </c>
      <c r="H552">
        <f t="shared" si="74"/>
        <v>1977.2375234833305</v>
      </c>
      <c r="I552">
        <f t="shared" si="75"/>
        <v>21.350867612499997</v>
      </c>
      <c r="J552">
        <f t="shared" si="76"/>
        <v>21.350867612499997</v>
      </c>
      <c r="K552">
        <f t="shared" si="77"/>
        <v>2135.0867612499997</v>
      </c>
      <c r="L552">
        <f t="shared" si="78"/>
        <v>17.406756501388898</v>
      </c>
      <c r="M552">
        <f t="shared" si="79"/>
        <v>17.406756501388898</v>
      </c>
      <c r="N552">
        <f t="shared" si="80"/>
        <v>1740.6756501388898</v>
      </c>
    </row>
    <row r="553" spans="2:14" x14ac:dyDescent="0.25">
      <c r="B553" s="13">
        <v>85.781733877833304</v>
      </c>
      <c r="C553" s="15">
        <v>45.591999999999999</v>
      </c>
      <c r="D553" s="13">
        <v>87.4434987706111</v>
      </c>
      <c r="E553" s="13">
        <v>67.117000000000004</v>
      </c>
      <c r="F553">
        <f t="shared" si="72"/>
        <v>40.189733877833305</v>
      </c>
      <c r="G553">
        <f t="shared" si="73"/>
        <v>40.189733877833305</v>
      </c>
      <c r="H553">
        <f t="shared" si="74"/>
        <v>4018.9733877833305</v>
      </c>
      <c r="I553">
        <f t="shared" si="75"/>
        <v>41.851498770611101</v>
      </c>
      <c r="J553">
        <f t="shared" si="76"/>
        <v>41.851498770611101</v>
      </c>
      <c r="K553">
        <f t="shared" si="77"/>
        <v>4185.1498770611106</v>
      </c>
      <c r="L553">
        <f t="shared" si="78"/>
        <v>20.326498770611096</v>
      </c>
      <c r="M553">
        <f t="shared" si="79"/>
        <v>20.326498770611096</v>
      </c>
      <c r="N553">
        <f t="shared" si="80"/>
        <v>2032.6498770611097</v>
      </c>
    </row>
    <row r="554" spans="2:14" x14ac:dyDescent="0.25">
      <c r="B554" s="13">
        <v>84.780594403388903</v>
      </c>
      <c r="C554">
        <v>45.591999999999999</v>
      </c>
      <c r="D554" s="13">
        <v>86.431849291055599</v>
      </c>
      <c r="E554" s="13">
        <v>67.117000000000004</v>
      </c>
      <c r="F554">
        <f t="shared" si="72"/>
        <v>39.188594403388905</v>
      </c>
      <c r="G554">
        <f t="shared" si="73"/>
        <v>39.188594403388905</v>
      </c>
      <c r="H554">
        <f t="shared" si="74"/>
        <v>3918.8594403388906</v>
      </c>
      <c r="I554">
        <f t="shared" si="75"/>
        <v>40.8398492910556</v>
      </c>
      <c r="J554">
        <f t="shared" si="76"/>
        <v>40.8398492910556</v>
      </c>
      <c r="K554">
        <f t="shared" si="77"/>
        <v>4083.9849291055598</v>
      </c>
      <c r="L554">
        <f t="shared" si="78"/>
        <v>19.314849291055594</v>
      </c>
      <c r="M554">
        <f t="shared" si="79"/>
        <v>19.314849291055594</v>
      </c>
      <c r="N554">
        <f t="shared" si="80"/>
        <v>1931.4849291055593</v>
      </c>
    </row>
    <row r="555" spans="2:14" x14ac:dyDescent="0.25">
      <c r="B555" s="13">
        <v>85.035805248555604</v>
      </c>
      <c r="C555" s="15">
        <v>45.591999999999999</v>
      </c>
      <c r="D555" s="13">
        <v>86.689749235833304</v>
      </c>
      <c r="E555" s="13">
        <v>67.117000000000004</v>
      </c>
      <c r="F555">
        <f t="shared" si="72"/>
        <v>39.443805248555606</v>
      </c>
      <c r="G555">
        <f t="shared" si="73"/>
        <v>39.443805248555606</v>
      </c>
      <c r="H555">
        <f t="shared" si="74"/>
        <v>3944.3805248555605</v>
      </c>
      <c r="I555">
        <f t="shared" si="75"/>
        <v>41.097749235833305</v>
      </c>
      <c r="J555">
        <f t="shared" si="76"/>
        <v>41.097749235833305</v>
      </c>
      <c r="K555">
        <f t="shared" si="77"/>
        <v>4109.7749235833307</v>
      </c>
      <c r="L555">
        <f t="shared" si="78"/>
        <v>19.5727492358333</v>
      </c>
      <c r="M555">
        <f t="shared" si="79"/>
        <v>19.5727492358333</v>
      </c>
      <c r="N555">
        <f t="shared" si="80"/>
        <v>1957.2749235833298</v>
      </c>
    </row>
    <row r="556" spans="2:14" x14ac:dyDescent="0.25">
      <c r="B556" s="13">
        <v>84.498572350777806</v>
      </c>
      <c r="C556">
        <v>45.591999999999999</v>
      </c>
      <c r="D556" s="13">
        <v>86.146847727666696</v>
      </c>
      <c r="E556" s="13">
        <v>67.117000000000004</v>
      </c>
      <c r="F556">
        <f t="shared" si="72"/>
        <v>38.906572350777807</v>
      </c>
      <c r="G556">
        <f t="shared" si="73"/>
        <v>38.906572350777807</v>
      </c>
      <c r="H556">
        <f t="shared" si="74"/>
        <v>3890.6572350777806</v>
      </c>
      <c r="I556">
        <f t="shared" si="75"/>
        <v>40.554847727666697</v>
      </c>
      <c r="J556">
        <f t="shared" si="76"/>
        <v>40.554847727666697</v>
      </c>
      <c r="K556">
        <f t="shared" si="77"/>
        <v>4055.4847727666697</v>
      </c>
      <c r="L556">
        <f t="shared" si="78"/>
        <v>19.029847727666692</v>
      </c>
      <c r="M556">
        <f t="shared" si="79"/>
        <v>19.029847727666692</v>
      </c>
      <c r="N556">
        <f t="shared" si="80"/>
        <v>1902.9847727666693</v>
      </c>
    </row>
    <row r="557" spans="2:14" x14ac:dyDescent="0.25">
      <c r="B557" s="13">
        <v>79.652615354555607</v>
      </c>
      <c r="C557" s="15">
        <v>45.591999999999999</v>
      </c>
      <c r="D557" s="13">
        <v>81.248368591111102</v>
      </c>
      <c r="E557" s="13">
        <v>67.117000000000004</v>
      </c>
      <c r="F557">
        <f t="shared" si="72"/>
        <v>34.060615354555608</v>
      </c>
      <c r="G557">
        <f t="shared" si="73"/>
        <v>34.060615354555608</v>
      </c>
      <c r="H557">
        <f t="shared" si="74"/>
        <v>3406.0615354555607</v>
      </c>
      <c r="I557">
        <f t="shared" si="75"/>
        <v>35.656368591111104</v>
      </c>
      <c r="J557">
        <f t="shared" si="76"/>
        <v>35.656368591111104</v>
      </c>
      <c r="K557">
        <f t="shared" si="77"/>
        <v>3565.6368591111104</v>
      </c>
      <c r="L557">
        <f t="shared" si="78"/>
        <v>14.131368591111098</v>
      </c>
      <c r="M557">
        <f t="shared" si="79"/>
        <v>14.131368591111098</v>
      </c>
      <c r="N557">
        <f t="shared" si="80"/>
        <v>1413.1368591111097</v>
      </c>
    </row>
    <row r="558" spans="2:14" x14ac:dyDescent="0.25">
      <c r="B558" s="13">
        <v>79.205877690555596</v>
      </c>
      <c r="C558">
        <v>45.591999999999999</v>
      </c>
      <c r="D558" s="13">
        <v>80.796659994999999</v>
      </c>
      <c r="E558" s="13">
        <v>67.117000000000004</v>
      </c>
      <c r="F558">
        <f t="shared" si="72"/>
        <v>33.613877690555597</v>
      </c>
      <c r="G558">
        <f t="shared" si="73"/>
        <v>33.613877690555597</v>
      </c>
      <c r="H558">
        <f t="shared" si="74"/>
        <v>3361.3877690555596</v>
      </c>
      <c r="I558">
        <f t="shared" si="75"/>
        <v>35.204659995</v>
      </c>
      <c r="J558">
        <f t="shared" si="76"/>
        <v>35.204659995</v>
      </c>
      <c r="K558">
        <f t="shared" si="77"/>
        <v>3520.4659995000002</v>
      </c>
      <c r="L558">
        <f t="shared" si="78"/>
        <v>13.679659994999994</v>
      </c>
      <c r="M558">
        <f t="shared" si="79"/>
        <v>13.679659994999994</v>
      </c>
      <c r="N558">
        <f t="shared" si="80"/>
        <v>1367.9659994999995</v>
      </c>
    </row>
    <row r="559" spans="2:14" x14ac:dyDescent="0.25">
      <c r="B559" s="13">
        <v>76.490358308333299</v>
      </c>
      <c r="C559" s="15">
        <v>45.591999999999999</v>
      </c>
      <c r="D559" s="13">
        <v>78.050439875277803</v>
      </c>
      <c r="E559" s="13">
        <v>67.117000000000004</v>
      </c>
      <c r="F559">
        <f t="shared" si="72"/>
        <v>30.8983583083333</v>
      </c>
      <c r="G559">
        <f t="shared" si="73"/>
        <v>30.8983583083333</v>
      </c>
      <c r="H559">
        <f t="shared" si="74"/>
        <v>3089.83583083333</v>
      </c>
      <c r="I559">
        <f t="shared" si="75"/>
        <v>32.458439875277804</v>
      </c>
      <c r="J559">
        <f t="shared" si="76"/>
        <v>32.458439875277804</v>
      </c>
      <c r="K559">
        <f t="shared" si="77"/>
        <v>3245.8439875277804</v>
      </c>
      <c r="L559">
        <f t="shared" si="78"/>
        <v>10.933439875277799</v>
      </c>
      <c r="M559">
        <f t="shared" si="79"/>
        <v>10.933439875277799</v>
      </c>
      <c r="N559">
        <f t="shared" si="80"/>
        <v>1093.34398752778</v>
      </c>
    </row>
    <row r="560" spans="2:14" x14ac:dyDescent="0.25">
      <c r="B560" s="13">
        <v>73.714407331333305</v>
      </c>
      <c r="C560">
        <v>45.591999999999999</v>
      </c>
      <c r="D560" s="13">
        <v>75.242221988833293</v>
      </c>
      <c r="E560" s="13">
        <v>67.117000000000004</v>
      </c>
      <c r="F560">
        <f t="shared" si="72"/>
        <v>28.122407331333307</v>
      </c>
      <c r="G560">
        <f t="shared" si="73"/>
        <v>28.122407331333307</v>
      </c>
      <c r="H560">
        <f t="shared" si="74"/>
        <v>2812.2407331333307</v>
      </c>
      <c r="I560">
        <f t="shared" si="75"/>
        <v>29.650221988833295</v>
      </c>
      <c r="J560">
        <f t="shared" si="76"/>
        <v>29.650221988833295</v>
      </c>
      <c r="K560">
        <f t="shared" si="77"/>
        <v>2965.0221988833296</v>
      </c>
      <c r="L560">
        <f t="shared" si="78"/>
        <v>8.1252219888332888</v>
      </c>
      <c r="M560">
        <f t="shared" si="79"/>
        <v>8.1252219888332888</v>
      </c>
      <c r="N560">
        <f t="shared" si="80"/>
        <v>812.52219888332888</v>
      </c>
    </row>
    <row r="561" spans="2:14" x14ac:dyDescent="0.25">
      <c r="B561" s="13">
        <v>70.563179452833296</v>
      </c>
      <c r="C561" s="15">
        <v>45.591999999999999</v>
      </c>
      <c r="D561" s="13">
        <v>72.053240443833303</v>
      </c>
      <c r="E561" s="13">
        <v>67.117000000000004</v>
      </c>
      <c r="F561">
        <f t="shared" si="72"/>
        <v>24.971179452833297</v>
      </c>
      <c r="G561">
        <f t="shared" si="73"/>
        <v>24.971179452833297</v>
      </c>
      <c r="H561">
        <f t="shared" si="74"/>
        <v>2497.1179452833298</v>
      </c>
      <c r="I561">
        <f t="shared" si="75"/>
        <v>26.461240443833304</v>
      </c>
      <c r="J561">
        <f t="shared" si="76"/>
        <v>26.461240443833304</v>
      </c>
      <c r="K561">
        <f t="shared" si="77"/>
        <v>2646.1240443833303</v>
      </c>
      <c r="L561">
        <f t="shared" si="78"/>
        <v>4.9362404438332987</v>
      </c>
      <c r="M561">
        <f t="shared" si="79"/>
        <v>4.9362404438332987</v>
      </c>
      <c r="N561">
        <f t="shared" si="80"/>
        <v>493.62404438332987</v>
      </c>
    </row>
    <row r="562" spans="2:14" x14ac:dyDescent="0.25">
      <c r="B562" s="13">
        <v>71.817699563166698</v>
      </c>
      <c r="C562">
        <v>45.591999999999999</v>
      </c>
      <c r="D562" s="13">
        <v>73.322936853833298</v>
      </c>
      <c r="E562" s="13">
        <v>67.117000000000004</v>
      </c>
      <c r="F562">
        <f t="shared" si="72"/>
        <v>26.2256995631667</v>
      </c>
      <c r="G562">
        <f t="shared" si="73"/>
        <v>26.2256995631667</v>
      </c>
      <c r="H562">
        <f t="shared" si="74"/>
        <v>2622.56995631667</v>
      </c>
      <c r="I562">
        <f t="shared" si="75"/>
        <v>27.730936853833299</v>
      </c>
      <c r="J562">
        <f t="shared" si="76"/>
        <v>27.730936853833299</v>
      </c>
      <c r="K562">
        <f t="shared" si="77"/>
        <v>2773.09368538333</v>
      </c>
      <c r="L562">
        <f t="shared" si="78"/>
        <v>6.2059368538332933</v>
      </c>
      <c r="M562">
        <f t="shared" si="79"/>
        <v>6.2059368538332933</v>
      </c>
      <c r="N562">
        <f t="shared" si="80"/>
        <v>620.59368538332933</v>
      </c>
    </row>
    <row r="563" spans="2:14" x14ac:dyDescent="0.25">
      <c r="B563" s="13">
        <v>72.392212534333297</v>
      </c>
      <c r="C563" s="15">
        <v>45.591999999999999</v>
      </c>
      <c r="D563" s="13">
        <v>73.904334840777807</v>
      </c>
      <c r="E563" s="13">
        <v>67.117000000000004</v>
      </c>
      <c r="F563">
        <f t="shared" si="72"/>
        <v>26.800212534333298</v>
      </c>
      <c r="G563">
        <f t="shared" si="73"/>
        <v>26.800212534333298</v>
      </c>
      <c r="H563">
        <f t="shared" si="74"/>
        <v>2680.0212534333295</v>
      </c>
      <c r="I563">
        <f t="shared" si="75"/>
        <v>28.312334840777808</v>
      </c>
      <c r="J563">
        <f t="shared" si="76"/>
        <v>28.312334840777808</v>
      </c>
      <c r="K563">
        <f t="shared" si="77"/>
        <v>2831.2334840777808</v>
      </c>
      <c r="L563">
        <f t="shared" si="78"/>
        <v>6.7873348407778025</v>
      </c>
      <c r="M563">
        <f t="shared" si="79"/>
        <v>6.7873348407778025</v>
      </c>
      <c r="N563">
        <f t="shared" si="80"/>
        <v>678.7334840777803</v>
      </c>
    </row>
    <row r="564" spans="2:14" x14ac:dyDescent="0.25">
      <c r="B564" s="13">
        <v>84.528290995777795</v>
      </c>
      <c r="C564">
        <v>45.591999999999999</v>
      </c>
      <c r="D564" s="13">
        <v>86.176880736777804</v>
      </c>
      <c r="E564" s="13">
        <v>67.117000000000004</v>
      </c>
      <c r="F564">
        <f t="shared" si="72"/>
        <v>38.936290995777796</v>
      </c>
      <c r="G564">
        <f t="shared" si="73"/>
        <v>38.936290995777796</v>
      </c>
      <c r="H564">
        <f t="shared" si="74"/>
        <v>3893.6290995777795</v>
      </c>
      <c r="I564">
        <f t="shared" si="75"/>
        <v>40.584880736777805</v>
      </c>
      <c r="J564">
        <f t="shared" si="76"/>
        <v>40.584880736777805</v>
      </c>
      <c r="K564">
        <f t="shared" si="77"/>
        <v>4058.4880736777804</v>
      </c>
      <c r="L564">
        <f t="shared" si="78"/>
        <v>19.059880736777799</v>
      </c>
      <c r="M564">
        <f t="shared" si="79"/>
        <v>19.059880736777799</v>
      </c>
      <c r="N564">
        <f t="shared" si="80"/>
        <v>1905.98807367778</v>
      </c>
    </row>
    <row r="565" spans="2:14" x14ac:dyDescent="0.25">
      <c r="B565" s="13">
        <v>71.218051814777795</v>
      </c>
      <c r="C565" s="15">
        <v>45.591999999999999</v>
      </c>
      <c r="D565" s="13">
        <v>72.883148955333297</v>
      </c>
      <c r="E565" s="13">
        <v>49.536111111111097</v>
      </c>
      <c r="F565">
        <f t="shared" si="72"/>
        <v>25.626051814777796</v>
      </c>
      <c r="G565">
        <f t="shared" si="73"/>
        <v>25.626051814777796</v>
      </c>
      <c r="H565">
        <f t="shared" si="74"/>
        <v>2562.6051814777798</v>
      </c>
      <c r="I565">
        <f t="shared" si="75"/>
        <v>27.291148955333298</v>
      </c>
      <c r="J565">
        <f t="shared" si="76"/>
        <v>27.291148955333298</v>
      </c>
      <c r="K565">
        <f t="shared" si="77"/>
        <v>2729.1148955333297</v>
      </c>
      <c r="L565">
        <f t="shared" si="78"/>
        <v>23.3470378442222</v>
      </c>
      <c r="M565">
        <f t="shared" si="79"/>
        <v>23.3470378442222</v>
      </c>
      <c r="N565">
        <f t="shared" si="80"/>
        <v>2334.70378442222</v>
      </c>
    </row>
    <row r="566" spans="2:14" x14ac:dyDescent="0.25">
      <c r="B566" s="13">
        <v>57.4053926452222</v>
      </c>
      <c r="C566">
        <v>45.591999999999999</v>
      </c>
      <c r="D566" s="13">
        <v>58.858560533444397</v>
      </c>
      <c r="E566" s="13">
        <v>49.536111111111097</v>
      </c>
      <c r="F566">
        <f t="shared" si="72"/>
        <v>11.813392645222201</v>
      </c>
      <c r="G566">
        <f t="shared" si="73"/>
        <v>11.813392645222201</v>
      </c>
      <c r="H566">
        <f t="shared" si="74"/>
        <v>1181.3392645222202</v>
      </c>
      <c r="I566">
        <f t="shared" si="75"/>
        <v>13.266560533444398</v>
      </c>
      <c r="J566">
        <f t="shared" si="76"/>
        <v>13.266560533444398</v>
      </c>
      <c r="K566">
        <f t="shared" si="77"/>
        <v>1326.6560533444399</v>
      </c>
      <c r="L566">
        <f t="shared" si="78"/>
        <v>9.3224494223332997</v>
      </c>
      <c r="M566">
        <f t="shared" si="79"/>
        <v>9.3224494223332997</v>
      </c>
      <c r="N566">
        <f t="shared" si="80"/>
        <v>932.24494223332999</v>
      </c>
    </row>
    <row r="567" spans="2:14" x14ac:dyDescent="0.25">
      <c r="B567" s="13">
        <v>51.538494364999998</v>
      </c>
      <c r="C567" s="15">
        <v>45.591999999999999</v>
      </c>
      <c r="D567" s="13">
        <v>52.893054126833299</v>
      </c>
      <c r="E567" s="13">
        <v>49.536111111111097</v>
      </c>
      <c r="F567">
        <f t="shared" si="72"/>
        <v>5.9464943649999995</v>
      </c>
      <c r="G567">
        <f t="shared" si="73"/>
        <v>5.9464943649999995</v>
      </c>
      <c r="H567">
        <f t="shared" si="74"/>
        <v>594.64943649999998</v>
      </c>
      <c r="I567">
        <f t="shared" si="75"/>
        <v>7.3010541268333</v>
      </c>
      <c r="J567">
        <f t="shared" si="76"/>
        <v>7.3010541268333</v>
      </c>
      <c r="K567">
        <f t="shared" si="77"/>
        <v>730.10541268332997</v>
      </c>
      <c r="L567">
        <f t="shared" si="78"/>
        <v>3.3569430157222016</v>
      </c>
      <c r="M567">
        <f t="shared" si="79"/>
        <v>3.3569430157222016</v>
      </c>
      <c r="N567">
        <f t="shared" si="80"/>
        <v>335.69430157222018</v>
      </c>
    </row>
    <row r="568" spans="2:14" x14ac:dyDescent="0.25">
      <c r="B568" s="13">
        <v>44.756528533055601</v>
      </c>
      <c r="C568">
        <v>45.591999999999999</v>
      </c>
      <c r="D568" s="13">
        <v>45.989622969555597</v>
      </c>
      <c r="E568" s="13">
        <v>49.536111111111097</v>
      </c>
      <c r="F568">
        <f t="shared" si="72"/>
        <v>-0.83547146694439789</v>
      </c>
      <c r="G568">
        <f t="shared" si="73"/>
        <v>0</v>
      </c>
      <c r="H568">
        <f t="shared" si="74"/>
        <v>0</v>
      </c>
      <c r="I568">
        <f t="shared" si="75"/>
        <v>0.39762296955559862</v>
      </c>
      <c r="J568">
        <f t="shared" si="76"/>
        <v>0.39762296955559862</v>
      </c>
      <c r="K568">
        <f t="shared" si="77"/>
        <v>39.762296955559862</v>
      </c>
      <c r="L568">
        <f t="shared" si="78"/>
        <v>-3.5464881415554999</v>
      </c>
      <c r="M568">
        <f t="shared" si="79"/>
        <v>0</v>
      </c>
      <c r="N568">
        <f t="shared" si="80"/>
        <v>0</v>
      </c>
    </row>
    <row r="569" spans="2:14" x14ac:dyDescent="0.25">
      <c r="B569" s="13">
        <v>42.746332648611101</v>
      </c>
      <c r="C569" s="15">
        <v>45.591999999999999</v>
      </c>
      <c r="D569" s="13">
        <v>43.941721594500002</v>
      </c>
      <c r="E569" s="13">
        <v>49.536111111111097</v>
      </c>
      <c r="F569">
        <f t="shared" si="72"/>
        <v>-2.8456673513888973</v>
      </c>
      <c r="G569">
        <f t="shared" si="73"/>
        <v>0</v>
      </c>
      <c r="H569">
        <f t="shared" si="74"/>
        <v>0</v>
      </c>
      <c r="I569">
        <f t="shared" si="75"/>
        <v>-1.6502784054999964</v>
      </c>
      <c r="J569">
        <f t="shared" si="76"/>
        <v>0</v>
      </c>
      <c r="K569">
        <f t="shared" si="77"/>
        <v>0</v>
      </c>
      <c r="L569">
        <f t="shared" si="78"/>
        <v>-5.5943895166110948</v>
      </c>
      <c r="M569">
        <f t="shared" si="79"/>
        <v>0</v>
      </c>
      <c r="N569">
        <f t="shared" si="80"/>
        <v>0</v>
      </c>
    </row>
    <row r="570" spans="2:14" x14ac:dyDescent="0.25">
      <c r="B570" s="13">
        <v>38.9431049758333</v>
      </c>
      <c r="C570">
        <v>45.591999999999999</v>
      </c>
      <c r="D570" s="13">
        <v>40.064813915388903</v>
      </c>
      <c r="E570" s="13">
        <v>49.536111111111097</v>
      </c>
      <c r="F570">
        <f t="shared" si="72"/>
        <v>-6.6488950241666984</v>
      </c>
      <c r="G570">
        <f t="shared" si="73"/>
        <v>0</v>
      </c>
      <c r="H570">
        <f t="shared" si="74"/>
        <v>0</v>
      </c>
      <c r="I570">
        <f t="shared" si="75"/>
        <v>-5.5271860846110954</v>
      </c>
      <c r="J570">
        <f t="shared" si="76"/>
        <v>0</v>
      </c>
      <c r="K570">
        <f t="shared" si="77"/>
        <v>0</v>
      </c>
      <c r="L570">
        <f t="shared" si="78"/>
        <v>-9.4712971957221939</v>
      </c>
      <c r="M570">
        <f t="shared" si="79"/>
        <v>0</v>
      </c>
      <c r="N570">
        <f t="shared" si="80"/>
        <v>0</v>
      </c>
    </row>
    <row r="571" spans="2:14" x14ac:dyDescent="0.25">
      <c r="B571" s="13">
        <v>36.356653703888902</v>
      </c>
      <c r="C571" s="15">
        <v>45.591999999999999</v>
      </c>
      <c r="D571" s="13">
        <v>37.426378122555597</v>
      </c>
      <c r="E571" s="13">
        <v>49.536111111111097</v>
      </c>
      <c r="F571">
        <f t="shared" si="72"/>
        <v>-9.2353462961110964</v>
      </c>
      <c r="G571">
        <f t="shared" si="73"/>
        <v>0</v>
      </c>
      <c r="H571">
        <f t="shared" si="74"/>
        <v>0</v>
      </c>
      <c r="I571">
        <f t="shared" si="75"/>
        <v>-8.1656218774444014</v>
      </c>
      <c r="J571">
        <f t="shared" si="76"/>
        <v>0</v>
      </c>
      <c r="K571">
        <f t="shared" si="77"/>
        <v>0</v>
      </c>
      <c r="L571">
        <f t="shared" si="78"/>
        <v>-12.1097329885555</v>
      </c>
      <c r="M571">
        <f t="shared" si="79"/>
        <v>0</v>
      </c>
      <c r="N571">
        <f t="shared" si="80"/>
        <v>0</v>
      </c>
    </row>
    <row r="572" spans="2:14" x14ac:dyDescent="0.25">
      <c r="B572" s="13">
        <v>36.324335596277798</v>
      </c>
      <c r="C572">
        <v>45.591999999999999</v>
      </c>
      <c r="D572" s="13">
        <v>37.393400297888903</v>
      </c>
      <c r="E572" s="13">
        <v>49.536111111111097</v>
      </c>
      <c r="F572">
        <f t="shared" si="72"/>
        <v>-9.2676644037222005</v>
      </c>
      <c r="G572">
        <f t="shared" si="73"/>
        <v>0</v>
      </c>
      <c r="H572">
        <f t="shared" si="74"/>
        <v>0</v>
      </c>
      <c r="I572">
        <f t="shared" si="75"/>
        <v>-8.1985997021110961</v>
      </c>
      <c r="J572">
        <f t="shared" si="76"/>
        <v>0</v>
      </c>
      <c r="K572">
        <f t="shared" si="77"/>
        <v>0</v>
      </c>
      <c r="L572">
        <f t="shared" si="78"/>
        <v>-12.142710813222195</v>
      </c>
      <c r="M572">
        <f t="shared" si="79"/>
        <v>0</v>
      </c>
      <c r="N572">
        <f t="shared" si="80"/>
        <v>0</v>
      </c>
    </row>
    <row r="573" spans="2:14" x14ac:dyDescent="0.25">
      <c r="B573" s="13">
        <v>39.534466950833298</v>
      </c>
      <c r="C573" s="15">
        <v>45.591999999999999</v>
      </c>
      <c r="D573" s="13">
        <v>40.667842245666698</v>
      </c>
      <c r="E573" s="13">
        <v>49.536111111111097</v>
      </c>
      <c r="F573">
        <f t="shared" si="72"/>
        <v>-6.0575330491667003</v>
      </c>
      <c r="G573">
        <f t="shared" si="73"/>
        <v>0</v>
      </c>
      <c r="H573">
        <f t="shared" si="74"/>
        <v>0</v>
      </c>
      <c r="I573">
        <f t="shared" si="75"/>
        <v>-4.9241577543333008</v>
      </c>
      <c r="J573">
        <f t="shared" si="76"/>
        <v>0</v>
      </c>
      <c r="K573">
        <f t="shared" si="77"/>
        <v>0</v>
      </c>
      <c r="L573">
        <f t="shared" si="78"/>
        <v>-8.8682688654443993</v>
      </c>
      <c r="M573">
        <f t="shared" si="79"/>
        <v>0</v>
      </c>
      <c r="N573">
        <f t="shared" si="80"/>
        <v>0</v>
      </c>
    </row>
    <row r="574" spans="2:14" x14ac:dyDescent="0.25">
      <c r="B574" s="13">
        <v>45.310752545277801</v>
      </c>
      <c r="C574">
        <v>45.591999999999999</v>
      </c>
      <c r="D574" s="13">
        <v>46.554099433222198</v>
      </c>
      <c r="E574" s="13">
        <v>49.536111111111097</v>
      </c>
      <c r="F574">
        <f t="shared" si="72"/>
        <v>-0.28124745472219814</v>
      </c>
      <c r="G574">
        <f t="shared" si="73"/>
        <v>0</v>
      </c>
      <c r="H574">
        <f t="shared" si="74"/>
        <v>0</v>
      </c>
      <c r="I574">
        <f t="shared" si="75"/>
        <v>0.96209943322219971</v>
      </c>
      <c r="J574">
        <f t="shared" si="76"/>
        <v>0.96209943322219971</v>
      </c>
      <c r="K574">
        <f t="shared" si="77"/>
        <v>96.209943322219971</v>
      </c>
      <c r="L574">
        <f t="shared" si="78"/>
        <v>-2.9820116778888988</v>
      </c>
      <c r="M574">
        <f t="shared" si="79"/>
        <v>0</v>
      </c>
      <c r="N574">
        <f t="shared" si="80"/>
        <v>0</v>
      </c>
    </row>
    <row r="575" spans="2:14" x14ac:dyDescent="0.25">
      <c r="B575" s="13">
        <v>54.224236212166701</v>
      </c>
      <c r="C575" s="15">
        <v>45.591999999999999</v>
      </c>
      <c r="D575" s="13">
        <v>55.624636329499999</v>
      </c>
      <c r="E575" s="13">
        <v>49.536111111111097</v>
      </c>
      <c r="F575">
        <f t="shared" si="72"/>
        <v>8.6322362121667027</v>
      </c>
      <c r="G575">
        <f t="shared" si="73"/>
        <v>8.6322362121667027</v>
      </c>
      <c r="H575">
        <f t="shared" si="74"/>
        <v>863.22362121667027</v>
      </c>
      <c r="I575">
        <f t="shared" si="75"/>
        <v>10.032636329500001</v>
      </c>
      <c r="J575">
        <f t="shared" si="76"/>
        <v>10.032636329500001</v>
      </c>
      <c r="K575">
        <f t="shared" si="77"/>
        <v>1003.2636329500001</v>
      </c>
      <c r="L575">
        <f t="shared" si="78"/>
        <v>6.0885252183889023</v>
      </c>
      <c r="M575">
        <f t="shared" si="79"/>
        <v>6.0885252183889023</v>
      </c>
      <c r="N575">
        <f t="shared" si="80"/>
        <v>608.8525218388902</v>
      </c>
    </row>
    <row r="576" spans="2:14" x14ac:dyDescent="0.25">
      <c r="B576" s="13">
        <v>77.372283869333302</v>
      </c>
      <c r="C576">
        <v>45.591999999999999</v>
      </c>
      <c r="D576" s="13">
        <v>79.123825048777803</v>
      </c>
      <c r="E576" s="13">
        <v>49.536111111111097</v>
      </c>
      <c r="F576">
        <f t="shared" si="72"/>
        <v>31.780283869333303</v>
      </c>
      <c r="G576">
        <f t="shared" si="73"/>
        <v>31.780283869333303</v>
      </c>
      <c r="H576">
        <f t="shared" si="74"/>
        <v>3178.0283869333302</v>
      </c>
      <c r="I576">
        <f t="shared" si="75"/>
        <v>33.531825048777804</v>
      </c>
      <c r="J576">
        <f t="shared" si="76"/>
        <v>33.531825048777804</v>
      </c>
      <c r="K576">
        <f t="shared" si="77"/>
        <v>3353.1825048777805</v>
      </c>
      <c r="L576">
        <f t="shared" si="78"/>
        <v>29.587713937666706</v>
      </c>
      <c r="M576">
        <f t="shared" si="79"/>
        <v>29.587713937666706</v>
      </c>
      <c r="N576">
        <f t="shared" si="80"/>
        <v>2958.7713937666704</v>
      </c>
    </row>
    <row r="577" spans="2:14" x14ac:dyDescent="0.25">
      <c r="B577" s="13">
        <v>96.968764772499995</v>
      </c>
      <c r="C577" s="15">
        <v>45.591999999999999</v>
      </c>
      <c r="D577" s="13">
        <v>98.741203502666707</v>
      </c>
      <c r="E577" s="13">
        <v>67.117000000000004</v>
      </c>
      <c r="F577">
        <f t="shared" si="72"/>
        <v>51.376764772499996</v>
      </c>
      <c r="G577">
        <f t="shared" si="73"/>
        <v>51.376764772499996</v>
      </c>
      <c r="H577">
        <f t="shared" si="74"/>
        <v>5137.6764772499992</v>
      </c>
      <c r="I577">
        <f t="shared" si="75"/>
        <v>53.149203502666708</v>
      </c>
      <c r="J577">
        <f t="shared" si="76"/>
        <v>53.149203502666708</v>
      </c>
      <c r="K577">
        <f t="shared" si="77"/>
        <v>5314.9203502666705</v>
      </c>
      <c r="L577">
        <f t="shared" si="78"/>
        <v>31.624203502666703</v>
      </c>
      <c r="M577">
        <f t="shared" si="79"/>
        <v>31.624203502666703</v>
      </c>
      <c r="N577">
        <f t="shared" si="80"/>
        <v>3162.4203502666701</v>
      </c>
    </row>
    <row r="578" spans="2:14" x14ac:dyDescent="0.25">
      <c r="B578" s="13">
        <v>91.011272877111097</v>
      </c>
      <c r="C578">
        <v>45.591999999999999</v>
      </c>
      <c r="D578" s="13">
        <v>92.726284327944398</v>
      </c>
      <c r="E578" s="13">
        <v>67.117000000000004</v>
      </c>
      <c r="F578">
        <f t="shared" si="72"/>
        <v>45.419272877111098</v>
      </c>
      <c r="G578">
        <f t="shared" si="73"/>
        <v>45.419272877111098</v>
      </c>
      <c r="H578">
        <f t="shared" si="74"/>
        <v>4541.9272877111098</v>
      </c>
      <c r="I578">
        <f t="shared" si="75"/>
        <v>47.1342843279444</v>
      </c>
      <c r="J578">
        <f t="shared" si="76"/>
        <v>47.1342843279444</v>
      </c>
      <c r="K578">
        <f t="shared" si="77"/>
        <v>4713.4284327944397</v>
      </c>
      <c r="L578">
        <f t="shared" si="78"/>
        <v>25.609284327944394</v>
      </c>
      <c r="M578">
        <f t="shared" si="79"/>
        <v>25.609284327944394</v>
      </c>
      <c r="N578">
        <f t="shared" si="80"/>
        <v>2560.9284327944392</v>
      </c>
    </row>
    <row r="579" spans="2:14" x14ac:dyDescent="0.25">
      <c r="B579" s="13">
        <v>95.914612155055593</v>
      </c>
      <c r="C579" s="15">
        <v>45.591999999999999</v>
      </c>
      <c r="D579" s="13">
        <v>97.6771308468889</v>
      </c>
      <c r="E579" s="13">
        <v>67.117000000000004</v>
      </c>
      <c r="F579">
        <f t="shared" si="72"/>
        <v>50.322612155055594</v>
      </c>
      <c r="G579">
        <f t="shared" si="73"/>
        <v>50.322612155055594</v>
      </c>
      <c r="H579">
        <f t="shared" si="74"/>
        <v>5032.2612155055594</v>
      </c>
      <c r="I579">
        <f t="shared" si="75"/>
        <v>52.085130846888902</v>
      </c>
      <c r="J579">
        <f t="shared" si="76"/>
        <v>52.085130846888902</v>
      </c>
      <c r="K579">
        <f t="shared" si="77"/>
        <v>5208.5130846888906</v>
      </c>
      <c r="L579">
        <f t="shared" si="78"/>
        <v>30.560130846888896</v>
      </c>
      <c r="M579">
        <f t="shared" si="79"/>
        <v>30.560130846888896</v>
      </c>
      <c r="N579">
        <f t="shared" si="80"/>
        <v>3056.0130846888896</v>
      </c>
    </row>
    <row r="580" spans="2:14" x14ac:dyDescent="0.25">
      <c r="B580" s="13">
        <v>87.573692477666697</v>
      </c>
      <c r="C580">
        <v>45.591999999999999</v>
      </c>
      <c r="D580" s="13">
        <v>89.254012097222201</v>
      </c>
      <c r="E580" s="13">
        <v>67.117000000000004</v>
      </c>
      <c r="F580">
        <f t="shared" si="72"/>
        <v>41.981692477666698</v>
      </c>
      <c r="G580">
        <f t="shared" si="73"/>
        <v>41.981692477666698</v>
      </c>
      <c r="H580">
        <f t="shared" si="74"/>
        <v>4198.1692477666702</v>
      </c>
      <c r="I580">
        <f t="shared" si="75"/>
        <v>43.662012097222203</v>
      </c>
      <c r="J580">
        <f t="shared" si="76"/>
        <v>43.662012097222203</v>
      </c>
      <c r="K580">
        <f t="shared" si="77"/>
        <v>4366.2012097222205</v>
      </c>
      <c r="L580">
        <f t="shared" si="78"/>
        <v>22.137012097222197</v>
      </c>
      <c r="M580">
        <f t="shared" si="79"/>
        <v>22.137012097222197</v>
      </c>
      <c r="N580">
        <f t="shared" si="80"/>
        <v>2213.7012097222196</v>
      </c>
    </row>
    <row r="581" spans="2:14" x14ac:dyDescent="0.25">
      <c r="B581" s="13">
        <v>76.710468273611099</v>
      </c>
      <c r="C581" s="15">
        <v>45.591999999999999</v>
      </c>
      <c r="D581" s="13">
        <v>78.273069724388904</v>
      </c>
      <c r="E581" s="13">
        <v>67.117000000000004</v>
      </c>
      <c r="F581">
        <f t="shared" si="72"/>
        <v>31.1184682736111</v>
      </c>
      <c r="G581">
        <f t="shared" si="73"/>
        <v>31.1184682736111</v>
      </c>
      <c r="H581">
        <f t="shared" si="74"/>
        <v>3111.8468273611102</v>
      </c>
      <c r="I581">
        <f t="shared" si="75"/>
        <v>32.681069724388905</v>
      </c>
      <c r="J581">
        <f t="shared" si="76"/>
        <v>32.681069724388905</v>
      </c>
      <c r="K581">
        <f t="shared" si="77"/>
        <v>3268.1069724388904</v>
      </c>
      <c r="L581">
        <f t="shared" si="78"/>
        <v>11.1560697243889</v>
      </c>
      <c r="M581">
        <f t="shared" si="79"/>
        <v>11.1560697243889</v>
      </c>
      <c r="N581">
        <f t="shared" si="80"/>
        <v>1115.6069724388899</v>
      </c>
    </row>
    <row r="582" spans="2:14" x14ac:dyDescent="0.25">
      <c r="B582" s="13">
        <v>70.791648826333301</v>
      </c>
      <c r="C582">
        <v>45.591999999999999</v>
      </c>
      <c r="D582" s="13">
        <v>72.284488297333297</v>
      </c>
      <c r="E582" s="13">
        <v>67.117000000000004</v>
      </c>
      <c r="F582">
        <f t="shared" si="72"/>
        <v>25.199648826333302</v>
      </c>
      <c r="G582">
        <f t="shared" si="73"/>
        <v>25.199648826333302</v>
      </c>
      <c r="H582">
        <f t="shared" si="74"/>
        <v>2519.96488263333</v>
      </c>
      <c r="I582">
        <f t="shared" si="75"/>
        <v>26.692488297333298</v>
      </c>
      <c r="J582">
        <f t="shared" si="76"/>
        <v>26.692488297333298</v>
      </c>
      <c r="K582">
        <f t="shared" si="77"/>
        <v>2669.2488297333298</v>
      </c>
      <c r="L582">
        <f t="shared" si="78"/>
        <v>5.1674882973332927</v>
      </c>
      <c r="M582">
        <f t="shared" si="79"/>
        <v>5.1674882973332927</v>
      </c>
      <c r="N582">
        <f t="shared" si="80"/>
        <v>516.74882973332933</v>
      </c>
    </row>
    <row r="583" spans="2:14" x14ac:dyDescent="0.25">
      <c r="B583" s="13">
        <v>67.017469863888905</v>
      </c>
      <c r="C583" s="15">
        <v>45.591999999999999</v>
      </c>
      <c r="D583" s="13">
        <v>68.463556451777805</v>
      </c>
      <c r="E583" s="13">
        <v>67.117000000000004</v>
      </c>
      <c r="F583">
        <f t="shared" si="72"/>
        <v>21.425469863888907</v>
      </c>
      <c r="G583">
        <f t="shared" si="73"/>
        <v>21.425469863888907</v>
      </c>
      <c r="H583">
        <f t="shared" si="74"/>
        <v>2142.5469863888907</v>
      </c>
      <c r="I583">
        <f t="shared" si="75"/>
        <v>22.871556451777806</v>
      </c>
      <c r="J583">
        <f t="shared" si="76"/>
        <v>22.871556451777806</v>
      </c>
      <c r="K583">
        <f t="shared" si="77"/>
        <v>2287.1556451777806</v>
      </c>
      <c r="L583">
        <f t="shared" si="78"/>
        <v>1.3465564517778006</v>
      </c>
      <c r="M583">
        <f t="shared" si="79"/>
        <v>1.3465564517778006</v>
      </c>
      <c r="N583">
        <f t="shared" si="80"/>
        <v>134.65564517778006</v>
      </c>
    </row>
    <row r="584" spans="2:14" x14ac:dyDescent="0.25">
      <c r="B584" s="13">
        <v>64.555495524944405</v>
      </c>
      <c r="C584">
        <v>45.591999999999999</v>
      </c>
      <c r="D584" s="13">
        <v>65.970074862277798</v>
      </c>
      <c r="E584" s="13">
        <v>67.117000000000004</v>
      </c>
      <c r="F584">
        <f t="shared" si="72"/>
        <v>18.963495524944406</v>
      </c>
      <c r="G584">
        <f t="shared" si="73"/>
        <v>18.963495524944406</v>
      </c>
      <c r="H584">
        <f t="shared" si="74"/>
        <v>1896.3495524944406</v>
      </c>
      <c r="I584">
        <f t="shared" si="75"/>
        <v>20.378074862277799</v>
      </c>
      <c r="J584">
        <f t="shared" si="76"/>
        <v>20.378074862277799</v>
      </c>
      <c r="K584">
        <f t="shared" si="77"/>
        <v>2037.8074862277799</v>
      </c>
      <c r="L584">
        <f t="shared" si="78"/>
        <v>-1.1469251377222065</v>
      </c>
      <c r="M584">
        <f t="shared" si="79"/>
        <v>0</v>
      </c>
      <c r="N584">
        <f t="shared" si="80"/>
        <v>0</v>
      </c>
    </row>
    <row r="585" spans="2:14" x14ac:dyDescent="0.25">
      <c r="B585" s="13">
        <v>62.806866907888903</v>
      </c>
      <c r="C585" s="15">
        <v>45.591999999999999</v>
      </c>
      <c r="D585" s="13">
        <v>64.198564047222206</v>
      </c>
      <c r="E585" s="13">
        <v>67.117000000000004</v>
      </c>
      <c r="F585">
        <f t="shared" si="72"/>
        <v>17.214866907888904</v>
      </c>
      <c r="G585">
        <f t="shared" si="73"/>
        <v>17.214866907888904</v>
      </c>
      <c r="H585">
        <f t="shared" si="74"/>
        <v>1721.4866907888904</v>
      </c>
      <c r="I585">
        <f t="shared" si="75"/>
        <v>18.606564047222207</v>
      </c>
      <c r="J585">
        <f t="shared" si="76"/>
        <v>18.606564047222207</v>
      </c>
      <c r="K585">
        <f t="shared" si="77"/>
        <v>1860.6564047222207</v>
      </c>
      <c r="L585">
        <f t="shared" si="78"/>
        <v>-2.9184359527777985</v>
      </c>
      <c r="M585">
        <f t="shared" si="79"/>
        <v>0</v>
      </c>
      <c r="N585">
        <f t="shared" si="80"/>
        <v>0</v>
      </c>
    </row>
    <row r="586" spans="2:14" x14ac:dyDescent="0.25">
      <c r="B586" s="13">
        <v>63.140551148444402</v>
      </c>
      <c r="C586">
        <v>45.591999999999999</v>
      </c>
      <c r="D586" s="13">
        <v>64.536647791888896</v>
      </c>
      <c r="E586" s="13">
        <v>67.117000000000004</v>
      </c>
      <c r="F586">
        <f t="shared" si="72"/>
        <v>17.548551148444403</v>
      </c>
      <c r="G586">
        <f t="shared" si="73"/>
        <v>17.548551148444403</v>
      </c>
      <c r="H586">
        <f t="shared" si="74"/>
        <v>1754.8551148444403</v>
      </c>
      <c r="I586">
        <f t="shared" si="75"/>
        <v>18.944647791888897</v>
      </c>
      <c r="J586">
        <f t="shared" si="76"/>
        <v>18.944647791888897</v>
      </c>
      <c r="K586">
        <f t="shared" si="77"/>
        <v>1894.4647791888897</v>
      </c>
      <c r="L586">
        <f t="shared" si="78"/>
        <v>-2.5803522081111083</v>
      </c>
      <c r="M586">
        <f t="shared" si="79"/>
        <v>0</v>
      </c>
      <c r="N586">
        <f t="shared" si="80"/>
        <v>0</v>
      </c>
    </row>
    <row r="587" spans="2:14" x14ac:dyDescent="0.25">
      <c r="B587" s="13">
        <v>64.878025580722195</v>
      </c>
      <c r="C587" s="15">
        <v>45.591999999999999</v>
      </c>
      <c r="D587" s="13">
        <v>66.296779243777806</v>
      </c>
      <c r="E587" s="13">
        <v>67.117000000000004</v>
      </c>
      <c r="F587">
        <f t="shared" si="72"/>
        <v>19.286025580722196</v>
      </c>
      <c r="G587">
        <f t="shared" si="73"/>
        <v>19.286025580722196</v>
      </c>
      <c r="H587">
        <f t="shared" si="74"/>
        <v>1928.6025580722196</v>
      </c>
      <c r="I587">
        <f t="shared" si="75"/>
        <v>20.704779243777807</v>
      </c>
      <c r="J587">
        <f t="shared" si="76"/>
        <v>20.704779243777807</v>
      </c>
      <c r="K587">
        <f t="shared" si="77"/>
        <v>2070.4779243777807</v>
      </c>
      <c r="L587">
        <f t="shared" si="78"/>
        <v>-0.82022075622219859</v>
      </c>
      <c r="M587">
        <f t="shared" si="79"/>
        <v>0</v>
      </c>
      <c r="N587">
        <f t="shared" si="80"/>
        <v>0</v>
      </c>
    </row>
    <row r="588" spans="2:14" x14ac:dyDescent="0.25">
      <c r="B588" s="13">
        <v>69.575878062111101</v>
      </c>
      <c r="C588">
        <v>45.591999999999999</v>
      </c>
      <c r="D588" s="13">
        <v>71.053856548388893</v>
      </c>
      <c r="E588" s="13">
        <v>67.117000000000004</v>
      </c>
      <c r="F588">
        <f t="shared" si="72"/>
        <v>23.983878062111103</v>
      </c>
      <c r="G588">
        <f t="shared" si="73"/>
        <v>23.983878062111103</v>
      </c>
      <c r="H588">
        <f t="shared" si="74"/>
        <v>2398.3878062111103</v>
      </c>
      <c r="I588">
        <f t="shared" si="75"/>
        <v>25.461856548388894</v>
      </c>
      <c r="J588">
        <f t="shared" si="76"/>
        <v>25.461856548388894</v>
      </c>
      <c r="K588">
        <f t="shared" si="77"/>
        <v>2546.1856548388896</v>
      </c>
      <c r="L588">
        <f t="shared" si="78"/>
        <v>3.9368565483888887</v>
      </c>
      <c r="M588">
        <f t="shared" si="79"/>
        <v>3.9368565483888887</v>
      </c>
      <c r="N588">
        <f t="shared" si="80"/>
        <v>393.68565483888887</v>
      </c>
    </row>
    <row r="589" spans="2:14" x14ac:dyDescent="0.25">
      <c r="B589" s="13">
        <v>55.207327653833303</v>
      </c>
      <c r="C589" s="15">
        <v>45.591999999999999</v>
      </c>
      <c r="D589" s="13">
        <v>56.624207874277801</v>
      </c>
      <c r="E589" s="13">
        <v>49.536111111111097</v>
      </c>
      <c r="F589">
        <f t="shared" si="72"/>
        <v>9.6153276538333046</v>
      </c>
      <c r="G589">
        <f t="shared" si="73"/>
        <v>9.6153276538333046</v>
      </c>
      <c r="H589">
        <f t="shared" si="74"/>
        <v>961.53276538333046</v>
      </c>
      <c r="I589">
        <f t="shared" si="75"/>
        <v>11.032207874277802</v>
      </c>
      <c r="J589">
        <f t="shared" si="76"/>
        <v>11.032207874277802</v>
      </c>
      <c r="K589">
        <f t="shared" si="77"/>
        <v>1103.2207874277801</v>
      </c>
      <c r="L589">
        <f t="shared" si="78"/>
        <v>7.0880967631667033</v>
      </c>
      <c r="M589">
        <f t="shared" si="79"/>
        <v>7.0880967631667033</v>
      </c>
      <c r="N589">
        <f t="shared" si="80"/>
        <v>708.80967631667033</v>
      </c>
    </row>
    <row r="590" spans="2:14" x14ac:dyDescent="0.25">
      <c r="B590" s="13">
        <v>50.519955119777798</v>
      </c>
      <c r="C590">
        <v>45.591999999999999</v>
      </c>
      <c r="D590" s="13">
        <v>51.856807797666697</v>
      </c>
      <c r="E590" s="13">
        <v>49.536111111111097</v>
      </c>
      <c r="F590">
        <f t="shared" si="72"/>
        <v>4.9279551197777991</v>
      </c>
      <c r="G590">
        <f t="shared" si="73"/>
        <v>4.9279551197777991</v>
      </c>
      <c r="H590">
        <f t="shared" si="74"/>
        <v>492.79551197777994</v>
      </c>
      <c r="I590">
        <f t="shared" si="75"/>
        <v>6.2648077976666983</v>
      </c>
      <c r="J590">
        <f t="shared" si="76"/>
        <v>6.2648077976666983</v>
      </c>
      <c r="K590">
        <f t="shared" si="77"/>
        <v>626.4807797666698</v>
      </c>
      <c r="L590">
        <f t="shared" si="78"/>
        <v>2.3206966865555998</v>
      </c>
      <c r="M590">
        <f t="shared" si="79"/>
        <v>2.3206966865555998</v>
      </c>
      <c r="N590">
        <f t="shared" si="80"/>
        <v>232.06966865555998</v>
      </c>
    </row>
    <row r="591" spans="2:14" x14ac:dyDescent="0.25">
      <c r="B591" s="13">
        <v>47.220990295500002</v>
      </c>
      <c r="C591" s="15">
        <v>45.591999999999999</v>
      </c>
      <c r="D591" s="13">
        <v>48.499215482611099</v>
      </c>
      <c r="E591" s="13">
        <v>49.536111111111097</v>
      </c>
      <c r="F591">
        <f t="shared" si="72"/>
        <v>1.6289902955000031</v>
      </c>
      <c r="G591">
        <f t="shared" si="73"/>
        <v>1.6289902955000031</v>
      </c>
      <c r="H591">
        <f t="shared" si="74"/>
        <v>162.89902955000031</v>
      </c>
      <c r="I591">
        <f t="shared" si="75"/>
        <v>2.9072154826111003</v>
      </c>
      <c r="J591">
        <f t="shared" si="76"/>
        <v>2.9072154826111003</v>
      </c>
      <c r="K591">
        <f t="shared" si="77"/>
        <v>290.72154826111</v>
      </c>
      <c r="L591">
        <f t="shared" si="78"/>
        <v>-1.0368956284999982</v>
      </c>
      <c r="M591">
        <f t="shared" si="79"/>
        <v>0</v>
      </c>
      <c r="N591">
        <f t="shared" si="80"/>
        <v>0</v>
      </c>
    </row>
    <row r="592" spans="2:14" x14ac:dyDescent="0.25">
      <c r="B592" s="13">
        <v>41.612778398388897</v>
      </c>
      <c r="C592">
        <v>45.591999999999999</v>
      </c>
      <c r="D592" s="13">
        <v>42.786535682944397</v>
      </c>
      <c r="E592" s="13">
        <v>49.536111111111097</v>
      </c>
      <c r="F592">
        <f t="shared" si="72"/>
        <v>-3.9792216016111013</v>
      </c>
      <c r="G592">
        <f t="shared" si="73"/>
        <v>0</v>
      </c>
      <c r="H592">
        <f t="shared" si="74"/>
        <v>0</v>
      </c>
      <c r="I592">
        <f t="shared" si="75"/>
        <v>-2.805464317055602</v>
      </c>
      <c r="J592">
        <f t="shared" si="76"/>
        <v>0</v>
      </c>
      <c r="K592">
        <f t="shared" si="77"/>
        <v>0</v>
      </c>
      <c r="L592">
        <f t="shared" si="78"/>
        <v>-6.7495754281667004</v>
      </c>
      <c r="M592">
        <f t="shared" si="79"/>
        <v>0</v>
      </c>
      <c r="N592">
        <f t="shared" si="80"/>
        <v>0</v>
      </c>
    </row>
    <row r="593" spans="2:14" x14ac:dyDescent="0.25">
      <c r="B593" s="13">
        <v>40.1232003605</v>
      </c>
      <c r="C593" s="15">
        <v>45.591999999999999</v>
      </c>
      <c r="D593" s="13">
        <v>41.2681116984444</v>
      </c>
      <c r="E593" s="13">
        <v>49.536111111111097</v>
      </c>
      <c r="F593">
        <f t="shared" ref="F593:F656" si="81">B593-C593</f>
        <v>-5.4687996394999985</v>
      </c>
      <c r="G593">
        <f t="shared" si="73"/>
        <v>0</v>
      </c>
      <c r="H593">
        <f t="shared" si="74"/>
        <v>0</v>
      </c>
      <c r="I593">
        <f t="shared" si="75"/>
        <v>-4.3238883015555984</v>
      </c>
      <c r="J593">
        <f t="shared" si="76"/>
        <v>0</v>
      </c>
      <c r="K593">
        <f t="shared" si="77"/>
        <v>0</v>
      </c>
      <c r="L593">
        <f t="shared" si="78"/>
        <v>-8.2679994126666969</v>
      </c>
      <c r="M593">
        <f t="shared" si="79"/>
        <v>0</v>
      </c>
      <c r="N593">
        <f t="shared" si="80"/>
        <v>0</v>
      </c>
    </row>
    <row r="594" spans="2:14" x14ac:dyDescent="0.25">
      <c r="B594" s="13">
        <v>36.927164360833302</v>
      </c>
      <c r="C594">
        <v>45.591999999999999</v>
      </c>
      <c r="D594" s="13">
        <v>38.008492693777796</v>
      </c>
      <c r="E594" s="13">
        <v>49.536111111111097</v>
      </c>
      <c r="F594">
        <f t="shared" si="81"/>
        <v>-8.6648356391666965</v>
      </c>
      <c r="G594">
        <f t="shared" ref="G594:G657" si="82">MAX(F594,0)</f>
        <v>0</v>
      </c>
      <c r="H594">
        <f t="shared" ref="H594:H657" si="83">$B$7*G594</f>
        <v>0</v>
      </c>
      <c r="I594">
        <f t="shared" ref="I594:I657" si="84">D594-C594</f>
        <v>-7.5835073062222023</v>
      </c>
      <c r="J594">
        <f t="shared" ref="J594:J657" si="85">MAX(I594,0)</f>
        <v>0</v>
      </c>
      <c r="K594">
        <f t="shared" ref="K594:K657" si="86">$B$7*J594</f>
        <v>0</v>
      </c>
      <c r="L594">
        <f t="shared" ref="L594:L657" si="87">D594-E594</f>
        <v>-11.527618417333301</v>
      </c>
      <c r="M594">
        <f t="shared" ref="M594:M657" si="88">MAX(L594,0)</f>
        <v>0</v>
      </c>
      <c r="N594">
        <f t="shared" ref="N594:N657" si="89">$B$7*M594</f>
        <v>0</v>
      </c>
    </row>
    <row r="595" spans="2:14" x14ac:dyDescent="0.25">
      <c r="B595" s="13">
        <v>34.322240087388899</v>
      </c>
      <c r="C595" s="15">
        <v>45.591999999999999</v>
      </c>
      <c r="D595" s="13">
        <v>35.349925211166699</v>
      </c>
      <c r="E595" s="13">
        <v>49.536111111111097</v>
      </c>
      <c r="F595">
        <f t="shared" si="81"/>
        <v>-11.2697599126111</v>
      </c>
      <c r="G595">
        <f t="shared" si="82"/>
        <v>0</v>
      </c>
      <c r="H595">
        <f t="shared" si="83"/>
        <v>0</v>
      </c>
      <c r="I595">
        <f t="shared" si="84"/>
        <v>-10.2420747888333</v>
      </c>
      <c r="J595">
        <f t="shared" si="85"/>
        <v>0</v>
      </c>
      <c r="K595">
        <f t="shared" si="86"/>
        <v>0</v>
      </c>
      <c r="L595">
        <f t="shared" si="87"/>
        <v>-14.186185899944398</v>
      </c>
      <c r="M595">
        <f t="shared" si="88"/>
        <v>0</v>
      </c>
      <c r="N595">
        <f t="shared" si="89"/>
        <v>0</v>
      </c>
    </row>
    <row r="596" spans="2:14" x14ac:dyDescent="0.25">
      <c r="B596" s="13">
        <v>31.814595954222199</v>
      </c>
      <c r="C596">
        <v>45.591999999999999</v>
      </c>
      <c r="D596" s="13">
        <v>32.788971605666703</v>
      </c>
      <c r="E596" s="13">
        <v>49.536111111111097</v>
      </c>
      <c r="F596">
        <f t="shared" si="81"/>
        <v>-13.7774040457778</v>
      </c>
      <c r="G596">
        <f t="shared" si="82"/>
        <v>0</v>
      </c>
      <c r="H596">
        <f t="shared" si="83"/>
        <v>0</v>
      </c>
      <c r="I596">
        <f t="shared" si="84"/>
        <v>-12.803028394333296</v>
      </c>
      <c r="J596">
        <f t="shared" si="85"/>
        <v>0</v>
      </c>
      <c r="K596">
        <f t="shared" si="86"/>
        <v>0</v>
      </c>
      <c r="L596">
        <f t="shared" si="87"/>
        <v>-16.747139505444395</v>
      </c>
      <c r="M596">
        <f t="shared" si="88"/>
        <v>0</v>
      </c>
      <c r="N596">
        <f t="shared" si="89"/>
        <v>0</v>
      </c>
    </row>
    <row r="597" spans="2:14" x14ac:dyDescent="0.25">
      <c r="B597" s="13">
        <v>31.1760843929444</v>
      </c>
      <c r="C597" s="15">
        <v>45.591999999999999</v>
      </c>
      <c r="D597" s="13">
        <v>32.136608997000003</v>
      </c>
      <c r="E597" s="13">
        <v>49.536111111111097</v>
      </c>
      <c r="F597">
        <f t="shared" si="81"/>
        <v>-14.415915607055599</v>
      </c>
      <c r="G597">
        <f t="shared" si="82"/>
        <v>0</v>
      </c>
      <c r="H597">
        <f t="shared" si="83"/>
        <v>0</v>
      </c>
      <c r="I597">
        <f t="shared" si="84"/>
        <v>-13.455391002999995</v>
      </c>
      <c r="J597">
        <f t="shared" si="85"/>
        <v>0</v>
      </c>
      <c r="K597">
        <f t="shared" si="86"/>
        <v>0</v>
      </c>
      <c r="L597">
        <f t="shared" si="87"/>
        <v>-17.399502114111094</v>
      </c>
      <c r="M597">
        <f t="shared" si="88"/>
        <v>0</v>
      </c>
      <c r="N597">
        <f t="shared" si="89"/>
        <v>0</v>
      </c>
    </row>
    <row r="598" spans="2:14" x14ac:dyDescent="0.25">
      <c r="B598" s="13">
        <v>33.235125776055597</v>
      </c>
      <c r="C598">
        <v>45.591999999999999</v>
      </c>
      <c r="D598" s="13">
        <v>34.239908666388899</v>
      </c>
      <c r="E598" s="13">
        <v>49.536111111111097</v>
      </c>
      <c r="F598">
        <f t="shared" si="81"/>
        <v>-12.356874223944402</v>
      </c>
      <c r="G598">
        <f t="shared" si="82"/>
        <v>0</v>
      </c>
      <c r="H598">
        <f t="shared" si="83"/>
        <v>0</v>
      </c>
      <c r="I598">
        <f t="shared" si="84"/>
        <v>-11.352091333611099</v>
      </c>
      <c r="J598">
        <f t="shared" si="85"/>
        <v>0</v>
      </c>
      <c r="K598">
        <f t="shared" si="86"/>
        <v>0</v>
      </c>
      <c r="L598">
        <f t="shared" si="87"/>
        <v>-15.296202444722198</v>
      </c>
      <c r="M598">
        <f t="shared" si="88"/>
        <v>0</v>
      </c>
      <c r="N598">
        <f t="shared" si="89"/>
        <v>0</v>
      </c>
    </row>
    <row r="599" spans="2:14" x14ac:dyDescent="0.25">
      <c r="B599" s="13">
        <v>35.291516027277801</v>
      </c>
      <c r="C599" s="15">
        <v>45.591999999999999</v>
      </c>
      <c r="D599" s="13">
        <v>36.339360973833301</v>
      </c>
      <c r="E599" s="13">
        <v>49.536111111111097</v>
      </c>
      <c r="F599">
        <f t="shared" si="81"/>
        <v>-10.300483972722198</v>
      </c>
      <c r="G599">
        <f t="shared" si="82"/>
        <v>0</v>
      </c>
      <c r="H599">
        <f t="shared" si="83"/>
        <v>0</v>
      </c>
      <c r="I599">
        <f t="shared" si="84"/>
        <v>-9.2526390261666975</v>
      </c>
      <c r="J599">
        <f t="shared" si="85"/>
        <v>0</v>
      </c>
      <c r="K599">
        <f t="shared" si="86"/>
        <v>0</v>
      </c>
      <c r="L599">
        <f t="shared" si="87"/>
        <v>-13.196750137277796</v>
      </c>
      <c r="M599">
        <f t="shared" si="88"/>
        <v>0</v>
      </c>
      <c r="N599">
        <f t="shared" si="89"/>
        <v>0</v>
      </c>
    </row>
    <row r="600" spans="2:14" x14ac:dyDescent="0.25">
      <c r="B600" s="13">
        <v>38.647823119944398</v>
      </c>
      <c r="C600">
        <v>45.591999999999999</v>
      </c>
      <c r="D600" s="13">
        <v>39.763676815777799</v>
      </c>
      <c r="E600" s="13">
        <v>49.536111111111097</v>
      </c>
      <c r="F600">
        <f t="shared" si="81"/>
        <v>-6.9441768800556005</v>
      </c>
      <c r="G600">
        <f t="shared" si="82"/>
        <v>0</v>
      </c>
      <c r="H600">
        <f t="shared" si="83"/>
        <v>0</v>
      </c>
      <c r="I600">
        <f t="shared" si="84"/>
        <v>-5.8283231842221994</v>
      </c>
      <c r="J600">
        <f t="shared" si="85"/>
        <v>0</v>
      </c>
      <c r="K600">
        <f t="shared" si="86"/>
        <v>0</v>
      </c>
      <c r="L600">
        <f t="shared" si="87"/>
        <v>-9.7724342953332979</v>
      </c>
      <c r="M600">
        <f t="shared" si="88"/>
        <v>0</v>
      </c>
      <c r="N600">
        <f t="shared" si="89"/>
        <v>0</v>
      </c>
    </row>
    <row r="601" spans="2:14" x14ac:dyDescent="0.25">
      <c r="B601" s="13">
        <v>54.9228657813333</v>
      </c>
      <c r="C601" s="15">
        <v>45.591999999999999</v>
      </c>
      <c r="D601" s="13">
        <v>56.205841792888897</v>
      </c>
      <c r="E601" s="13">
        <v>67.117000000000004</v>
      </c>
      <c r="F601">
        <f t="shared" si="81"/>
        <v>9.3308657813333014</v>
      </c>
      <c r="G601">
        <f t="shared" si="82"/>
        <v>9.3308657813333014</v>
      </c>
      <c r="H601">
        <f t="shared" si="83"/>
        <v>933.08657813333014</v>
      </c>
      <c r="I601">
        <f t="shared" si="84"/>
        <v>10.613841792888898</v>
      </c>
      <c r="J601">
        <f t="shared" si="85"/>
        <v>10.613841792888898</v>
      </c>
      <c r="K601">
        <f t="shared" si="86"/>
        <v>1061.3841792888898</v>
      </c>
      <c r="L601">
        <f t="shared" si="87"/>
        <v>-10.911158207111107</v>
      </c>
      <c r="M601">
        <f t="shared" si="88"/>
        <v>0</v>
      </c>
      <c r="N601">
        <f t="shared" si="89"/>
        <v>0</v>
      </c>
    </row>
    <row r="602" spans="2:14" x14ac:dyDescent="0.25">
      <c r="B602" s="13">
        <v>60.106156412111098</v>
      </c>
      <c r="C602">
        <v>45.591999999999999</v>
      </c>
      <c r="D602" s="13">
        <v>61.461659378500002</v>
      </c>
      <c r="E602" s="13">
        <v>67.117000000000004</v>
      </c>
      <c r="F602">
        <f t="shared" si="81"/>
        <v>14.514156412111099</v>
      </c>
      <c r="G602">
        <f t="shared" si="82"/>
        <v>14.514156412111099</v>
      </c>
      <c r="H602">
        <f t="shared" si="83"/>
        <v>1451.4156412111099</v>
      </c>
      <c r="I602">
        <f t="shared" si="84"/>
        <v>15.869659378500003</v>
      </c>
      <c r="J602">
        <f t="shared" si="85"/>
        <v>15.869659378500003</v>
      </c>
      <c r="K602">
        <f t="shared" si="86"/>
        <v>1586.9659378500003</v>
      </c>
      <c r="L602">
        <f t="shared" si="87"/>
        <v>-5.6553406215000024</v>
      </c>
      <c r="M602">
        <f t="shared" si="88"/>
        <v>0</v>
      </c>
      <c r="N602">
        <f t="shared" si="89"/>
        <v>0</v>
      </c>
    </row>
    <row r="603" spans="2:14" x14ac:dyDescent="0.25">
      <c r="B603" s="13">
        <v>62.205178752499997</v>
      </c>
      <c r="C603" s="15">
        <v>45.591999999999999</v>
      </c>
      <c r="D603" s="13">
        <v>63.588903047499997</v>
      </c>
      <c r="E603" s="13">
        <v>67.117000000000004</v>
      </c>
      <c r="F603">
        <f t="shared" si="81"/>
        <v>16.613178752499998</v>
      </c>
      <c r="G603">
        <f t="shared" si="82"/>
        <v>16.613178752499998</v>
      </c>
      <c r="H603">
        <f t="shared" si="83"/>
        <v>1661.3178752499998</v>
      </c>
      <c r="I603">
        <f t="shared" si="84"/>
        <v>17.996903047499998</v>
      </c>
      <c r="J603">
        <f t="shared" si="85"/>
        <v>17.996903047499998</v>
      </c>
      <c r="K603">
        <f t="shared" si="86"/>
        <v>1799.6903047499998</v>
      </c>
      <c r="L603">
        <f t="shared" si="87"/>
        <v>-3.5280969525000074</v>
      </c>
      <c r="M603">
        <f t="shared" si="88"/>
        <v>0</v>
      </c>
      <c r="N603">
        <f t="shared" si="89"/>
        <v>0</v>
      </c>
    </row>
    <row r="604" spans="2:14" x14ac:dyDescent="0.25">
      <c r="B604" s="13">
        <v>61.595880069333298</v>
      </c>
      <c r="C604">
        <v>45.591999999999999</v>
      </c>
      <c r="D604" s="13">
        <v>62.971478049944402</v>
      </c>
      <c r="E604" s="13">
        <v>67.117000000000004</v>
      </c>
      <c r="F604">
        <f t="shared" si="81"/>
        <v>16.003880069333299</v>
      </c>
      <c r="G604">
        <f t="shared" si="82"/>
        <v>16.003880069333299</v>
      </c>
      <c r="H604">
        <f t="shared" si="83"/>
        <v>1600.38800693333</v>
      </c>
      <c r="I604">
        <f t="shared" si="84"/>
        <v>17.379478049944403</v>
      </c>
      <c r="J604">
        <f t="shared" si="85"/>
        <v>17.379478049944403</v>
      </c>
      <c r="K604">
        <f t="shared" si="86"/>
        <v>1737.9478049944403</v>
      </c>
      <c r="L604">
        <f t="shared" si="87"/>
        <v>-4.1455219500556026</v>
      </c>
      <c r="M604">
        <f t="shared" si="88"/>
        <v>0</v>
      </c>
      <c r="N604">
        <f t="shared" si="89"/>
        <v>0</v>
      </c>
    </row>
    <row r="605" spans="2:14" x14ac:dyDescent="0.25">
      <c r="B605" s="13">
        <v>59.6731953713333</v>
      </c>
      <c r="C605" s="15">
        <v>45.591999999999999</v>
      </c>
      <c r="D605" s="13">
        <v>61.022796986833299</v>
      </c>
      <c r="E605" s="13">
        <v>67.117000000000004</v>
      </c>
      <c r="F605">
        <f t="shared" si="81"/>
        <v>14.081195371333301</v>
      </c>
      <c r="G605">
        <f t="shared" si="82"/>
        <v>14.081195371333301</v>
      </c>
      <c r="H605">
        <f t="shared" si="83"/>
        <v>1408.1195371333301</v>
      </c>
      <c r="I605">
        <f t="shared" si="84"/>
        <v>15.4307969868333</v>
      </c>
      <c r="J605">
        <f t="shared" si="85"/>
        <v>15.4307969868333</v>
      </c>
      <c r="K605">
        <f t="shared" si="86"/>
        <v>1543.07969868333</v>
      </c>
      <c r="L605">
        <f t="shared" si="87"/>
        <v>-6.0942030131667053</v>
      </c>
      <c r="M605">
        <f t="shared" si="88"/>
        <v>0</v>
      </c>
      <c r="N605">
        <f t="shared" si="89"/>
        <v>0</v>
      </c>
    </row>
    <row r="606" spans="2:14" x14ac:dyDescent="0.25">
      <c r="B606" s="13">
        <v>56.245861396388896</v>
      </c>
      <c r="C606">
        <v>45.591999999999999</v>
      </c>
      <c r="D606" s="13">
        <v>57.547746659388899</v>
      </c>
      <c r="E606" s="13">
        <v>67.117000000000004</v>
      </c>
      <c r="F606">
        <f t="shared" si="81"/>
        <v>10.653861396388898</v>
      </c>
      <c r="G606">
        <f t="shared" si="82"/>
        <v>10.653861396388898</v>
      </c>
      <c r="H606">
        <f t="shared" si="83"/>
        <v>1065.3861396388897</v>
      </c>
      <c r="I606">
        <f t="shared" si="84"/>
        <v>11.9557466593889</v>
      </c>
      <c r="J606">
        <f t="shared" si="85"/>
        <v>11.9557466593889</v>
      </c>
      <c r="K606">
        <f t="shared" si="86"/>
        <v>1195.5746659388901</v>
      </c>
      <c r="L606">
        <f t="shared" si="87"/>
        <v>-9.5692533406111053</v>
      </c>
      <c r="M606">
        <f t="shared" si="88"/>
        <v>0</v>
      </c>
      <c r="N606">
        <f t="shared" si="89"/>
        <v>0</v>
      </c>
    </row>
    <row r="607" spans="2:14" x14ac:dyDescent="0.25">
      <c r="B607" s="13">
        <v>53.885205411166702</v>
      </c>
      <c r="C607" s="15">
        <v>45.591999999999999</v>
      </c>
      <c r="D607" s="13">
        <v>55.153152653555601</v>
      </c>
      <c r="E607" s="13">
        <v>67.117000000000004</v>
      </c>
      <c r="F607">
        <f t="shared" si="81"/>
        <v>8.2932054111667028</v>
      </c>
      <c r="G607">
        <f t="shared" si="82"/>
        <v>8.2932054111667028</v>
      </c>
      <c r="H607">
        <f t="shared" si="83"/>
        <v>829.32054111667026</v>
      </c>
      <c r="I607">
        <f t="shared" si="84"/>
        <v>9.5611526535556024</v>
      </c>
      <c r="J607">
        <f t="shared" si="85"/>
        <v>9.5611526535556024</v>
      </c>
      <c r="K607">
        <f t="shared" si="86"/>
        <v>956.11526535556027</v>
      </c>
      <c r="L607">
        <f t="shared" si="87"/>
        <v>-11.963847346444403</v>
      </c>
      <c r="M607">
        <f t="shared" si="88"/>
        <v>0</v>
      </c>
      <c r="N607">
        <f t="shared" si="89"/>
        <v>0</v>
      </c>
    </row>
    <row r="608" spans="2:14" x14ac:dyDescent="0.25">
      <c r="B608" s="13">
        <v>53.401336943166697</v>
      </c>
      <c r="C608">
        <v>45.591999999999999</v>
      </c>
      <c r="D608" s="13">
        <v>54.662215681555601</v>
      </c>
      <c r="E608" s="13">
        <v>67.117000000000004</v>
      </c>
      <c r="F608">
        <f t="shared" si="81"/>
        <v>7.8093369431666986</v>
      </c>
      <c r="G608">
        <f t="shared" si="82"/>
        <v>7.8093369431666986</v>
      </c>
      <c r="H608">
        <f t="shared" si="83"/>
        <v>780.93369431666986</v>
      </c>
      <c r="I608">
        <f t="shared" si="84"/>
        <v>9.0702156815556023</v>
      </c>
      <c r="J608">
        <f t="shared" si="85"/>
        <v>9.0702156815556023</v>
      </c>
      <c r="K608">
        <f t="shared" si="86"/>
        <v>907.0215681555602</v>
      </c>
      <c r="L608">
        <f t="shared" si="87"/>
        <v>-12.454784318444403</v>
      </c>
      <c r="M608">
        <f t="shared" si="88"/>
        <v>0</v>
      </c>
      <c r="N608">
        <f t="shared" si="89"/>
        <v>0</v>
      </c>
    </row>
    <row r="609" spans="2:14" x14ac:dyDescent="0.25">
      <c r="B609" s="13">
        <v>54.2234901393889</v>
      </c>
      <c r="C609" s="15">
        <v>45.591999999999999</v>
      </c>
      <c r="D609" s="13">
        <v>55.496356205166698</v>
      </c>
      <c r="E609" s="13">
        <v>67.117000000000004</v>
      </c>
      <c r="F609">
        <f t="shared" si="81"/>
        <v>8.6314901393889016</v>
      </c>
      <c r="G609">
        <f t="shared" si="82"/>
        <v>8.6314901393889016</v>
      </c>
      <c r="H609">
        <f t="shared" si="83"/>
        <v>863.14901393889022</v>
      </c>
      <c r="I609">
        <f t="shared" si="84"/>
        <v>9.9043562051666996</v>
      </c>
      <c r="J609">
        <f t="shared" si="85"/>
        <v>9.9043562051666996</v>
      </c>
      <c r="K609">
        <f t="shared" si="86"/>
        <v>990.43562051666993</v>
      </c>
      <c r="L609">
        <f t="shared" si="87"/>
        <v>-11.620643794833306</v>
      </c>
      <c r="M609">
        <f t="shared" si="88"/>
        <v>0</v>
      </c>
      <c r="N609">
        <f t="shared" si="89"/>
        <v>0</v>
      </c>
    </row>
    <row r="610" spans="2:14" x14ac:dyDescent="0.25">
      <c r="B610" s="13">
        <v>57.009294724611102</v>
      </c>
      <c r="C610">
        <v>45.591999999999999</v>
      </c>
      <c r="D610" s="13">
        <v>58.321965379111099</v>
      </c>
      <c r="E610" s="13">
        <v>67.117000000000004</v>
      </c>
      <c r="F610">
        <f t="shared" si="81"/>
        <v>11.417294724611104</v>
      </c>
      <c r="G610">
        <f t="shared" si="82"/>
        <v>11.417294724611104</v>
      </c>
      <c r="H610">
        <f t="shared" si="83"/>
        <v>1141.7294724611104</v>
      </c>
      <c r="I610">
        <f t="shared" si="84"/>
        <v>12.7299653791111</v>
      </c>
      <c r="J610">
        <f t="shared" si="85"/>
        <v>12.7299653791111</v>
      </c>
      <c r="K610">
        <f t="shared" si="86"/>
        <v>1272.99653791111</v>
      </c>
      <c r="L610">
        <f t="shared" si="87"/>
        <v>-8.7950346208889059</v>
      </c>
      <c r="M610">
        <f t="shared" si="88"/>
        <v>0</v>
      </c>
      <c r="N610">
        <f t="shared" si="89"/>
        <v>0</v>
      </c>
    </row>
    <row r="611" spans="2:14" x14ac:dyDescent="0.25">
      <c r="B611" s="13">
        <v>59.924264394388899</v>
      </c>
      <c r="C611" s="15">
        <v>45.591999999999999</v>
      </c>
      <c r="D611" s="13">
        <v>61.277291517166702</v>
      </c>
      <c r="E611" s="13">
        <v>67.117000000000004</v>
      </c>
      <c r="F611">
        <f t="shared" si="81"/>
        <v>14.332264394388901</v>
      </c>
      <c r="G611">
        <f t="shared" si="82"/>
        <v>14.332264394388901</v>
      </c>
      <c r="H611">
        <f t="shared" si="83"/>
        <v>1433.2264394388901</v>
      </c>
      <c r="I611">
        <f t="shared" si="84"/>
        <v>15.685291517166704</v>
      </c>
      <c r="J611">
        <f t="shared" si="85"/>
        <v>15.685291517166704</v>
      </c>
      <c r="K611">
        <f t="shared" si="86"/>
        <v>1568.5291517166704</v>
      </c>
      <c r="L611">
        <f t="shared" si="87"/>
        <v>-5.8397084828333021</v>
      </c>
      <c r="M611">
        <f t="shared" si="88"/>
        <v>0</v>
      </c>
      <c r="N611">
        <f t="shared" si="89"/>
        <v>0</v>
      </c>
    </row>
    <row r="612" spans="2:14" x14ac:dyDescent="0.25">
      <c r="B612" s="13">
        <v>62.458452418944397</v>
      </c>
      <c r="C612">
        <v>45.591999999999999</v>
      </c>
      <c r="D612" s="13">
        <v>63.845539054888903</v>
      </c>
      <c r="E612" s="13">
        <v>67.117000000000004</v>
      </c>
      <c r="F612">
        <f t="shared" si="81"/>
        <v>16.866452418944398</v>
      </c>
      <c r="G612">
        <f t="shared" si="82"/>
        <v>16.866452418944398</v>
      </c>
      <c r="H612">
        <f t="shared" si="83"/>
        <v>1686.6452418944398</v>
      </c>
      <c r="I612">
        <f t="shared" si="84"/>
        <v>18.253539054888904</v>
      </c>
      <c r="J612">
        <f t="shared" si="85"/>
        <v>18.253539054888904</v>
      </c>
      <c r="K612">
        <f t="shared" si="86"/>
        <v>1825.3539054888904</v>
      </c>
      <c r="L612">
        <f t="shared" si="87"/>
        <v>-3.2714609451111016</v>
      </c>
      <c r="M612">
        <f t="shared" si="88"/>
        <v>0</v>
      </c>
      <c r="N612">
        <f t="shared" si="89"/>
        <v>0</v>
      </c>
    </row>
    <row r="613" spans="2:14" x14ac:dyDescent="0.25">
      <c r="B613" s="13">
        <v>51.607224064833296</v>
      </c>
      <c r="C613" s="15">
        <v>45.591999999999999</v>
      </c>
      <c r="D613" s="13">
        <v>52.962972179333299</v>
      </c>
      <c r="E613" s="13">
        <v>49.536111111111097</v>
      </c>
      <c r="F613">
        <f t="shared" si="81"/>
        <v>6.0152240648332977</v>
      </c>
      <c r="G613">
        <f t="shared" si="82"/>
        <v>6.0152240648332977</v>
      </c>
      <c r="H613">
        <f t="shared" si="83"/>
        <v>601.52240648332975</v>
      </c>
      <c r="I613">
        <f t="shared" si="84"/>
        <v>7.3709721793333003</v>
      </c>
      <c r="J613">
        <f t="shared" si="85"/>
        <v>7.3709721793333003</v>
      </c>
      <c r="K613">
        <f t="shared" si="86"/>
        <v>737.09721793333006</v>
      </c>
      <c r="L613">
        <f t="shared" si="87"/>
        <v>3.4268610682222018</v>
      </c>
      <c r="M613">
        <f t="shared" si="88"/>
        <v>3.4268610682222018</v>
      </c>
      <c r="N613">
        <f t="shared" si="89"/>
        <v>342.68610682222015</v>
      </c>
    </row>
    <row r="614" spans="2:14" x14ac:dyDescent="0.25">
      <c r="B614" s="13">
        <v>48.682085411277797</v>
      </c>
      <c r="C614">
        <v>45.591999999999999</v>
      </c>
      <c r="D614" s="13">
        <v>49.986521626888901</v>
      </c>
      <c r="E614" s="13">
        <v>49.536111111111097</v>
      </c>
      <c r="F614">
        <f t="shared" si="81"/>
        <v>3.0900854112777978</v>
      </c>
      <c r="G614">
        <f t="shared" si="82"/>
        <v>3.0900854112777978</v>
      </c>
      <c r="H614">
        <f t="shared" si="83"/>
        <v>309.00854112777978</v>
      </c>
      <c r="I614">
        <f t="shared" si="84"/>
        <v>4.3945216268889027</v>
      </c>
      <c r="J614">
        <f t="shared" si="85"/>
        <v>4.3945216268889027</v>
      </c>
      <c r="K614">
        <f t="shared" si="86"/>
        <v>439.45216268889027</v>
      </c>
      <c r="L614">
        <f t="shared" si="87"/>
        <v>0.45041051577780422</v>
      </c>
      <c r="M614">
        <f t="shared" si="88"/>
        <v>0.45041051577780422</v>
      </c>
      <c r="N614">
        <f t="shared" si="89"/>
        <v>45.041051577780422</v>
      </c>
    </row>
    <row r="615" spans="2:14" x14ac:dyDescent="0.25">
      <c r="B615" s="13">
        <v>46.024323799222202</v>
      </c>
      <c r="C615" s="15">
        <v>45.591999999999999</v>
      </c>
      <c r="D615" s="13">
        <v>47.280781941722203</v>
      </c>
      <c r="E615" s="13">
        <v>49.536111111111097</v>
      </c>
      <c r="F615">
        <f t="shared" si="81"/>
        <v>0.43232379922220332</v>
      </c>
      <c r="G615">
        <f t="shared" si="82"/>
        <v>0.43232379922220332</v>
      </c>
      <c r="H615">
        <f t="shared" si="83"/>
        <v>43.232379922220332</v>
      </c>
      <c r="I615">
        <f t="shared" si="84"/>
        <v>1.6887819417222047</v>
      </c>
      <c r="J615">
        <f t="shared" si="85"/>
        <v>1.6887819417222047</v>
      </c>
      <c r="K615">
        <f t="shared" si="86"/>
        <v>168.87819417222047</v>
      </c>
      <c r="L615">
        <f t="shared" si="87"/>
        <v>-2.2553291693888937</v>
      </c>
      <c r="M615">
        <f t="shared" si="88"/>
        <v>0</v>
      </c>
      <c r="N615">
        <f t="shared" si="89"/>
        <v>0</v>
      </c>
    </row>
    <row r="616" spans="2:14" x14ac:dyDescent="0.25">
      <c r="B616" s="13">
        <v>39.874767289222198</v>
      </c>
      <c r="C616">
        <v>45.591999999999999</v>
      </c>
      <c r="D616" s="13">
        <v>41.014820132055597</v>
      </c>
      <c r="E616" s="13">
        <v>49.536111111111097</v>
      </c>
      <c r="F616">
        <f t="shared" si="81"/>
        <v>-5.7172327107778003</v>
      </c>
      <c r="G616">
        <f t="shared" si="82"/>
        <v>0</v>
      </c>
      <c r="H616">
        <f t="shared" si="83"/>
        <v>0</v>
      </c>
      <c r="I616">
        <f t="shared" si="84"/>
        <v>-4.5771798679444018</v>
      </c>
      <c r="J616">
        <f t="shared" si="85"/>
        <v>0</v>
      </c>
      <c r="K616">
        <f t="shared" si="86"/>
        <v>0</v>
      </c>
      <c r="L616">
        <f t="shared" si="87"/>
        <v>-8.5212909790555003</v>
      </c>
      <c r="M616">
        <f t="shared" si="88"/>
        <v>0</v>
      </c>
      <c r="N616">
        <f t="shared" si="89"/>
        <v>0</v>
      </c>
    </row>
    <row r="617" spans="2:14" x14ac:dyDescent="0.25">
      <c r="B617" s="13">
        <v>37.3051645556667</v>
      </c>
      <c r="C617" s="15">
        <v>45.591999999999999</v>
      </c>
      <c r="D617" s="13">
        <v>38.394137784777797</v>
      </c>
      <c r="E617" s="13">
        <v>49.536111111111097</v>
      </c>
      <c r="F617">
        <f t="shared" si="81"/>
        <v>-8.286835444333299</v>
      </c>
      <c r="G617">
        <f t="shared" si="82"/>
        <v>0</v>
      </c>
      <c r="H617">
        <f t="shared" si="83"/>
        <v>0</v>
      </c>
      <c r="I617">
        <f t="shared" si="84"/>
        <v>-7.1978622152222016</v>
      </c>
      <c r="J617">
        <f t="shared" si="85"/>
        <v>0</v>
      </c>
      <c r="K617">
        <f t="shared" si="86"/>
        <v>0</v>
      </c>
      <c r="L617">
        <f t="shared" si="87"/>
        <v>-11.1419733263333</v>
      </c>
      <c r="M617">
        <f t="shared" si="88"/>
        <v>0</v>
      </c>
      <c r="N617">
        <f t="shared" si="89"/>
        <v>0</v>
      </c>
    </row>
    <row r="618" spans="2:14" x14ac:dyDescent="0.25">
      <c r="B618" s="13">
        <v>33.115638573888901</v>
      </c>
      <c r="C618">
        <v>45.591999999999999</v>
      </c>
      <c r="D618" s="13">
        <v>34.117885019555601</v>
      </c>
      <c r="E618" s="13">
        <v>49.536111111111097</v>
      </c>
      <c r="F618">
        <f t="shared" si="81"/>
        <v>-12.476361426111097</v>
      </c>
      <c r="G618">
        <f t="shared" si="82"/>
        <v>0</v>
      </c>
      <c r="H618">
        <f t="shared" si="83"/>
        <v>0</v>
      </c>
      <c r="I618">
        <f t="shared" si="84"/>
        <v>-11.474114980444398</v>
      </c>
      <c r="J618">
        <f t="shared" si="85"/>
        <v>0</v>
      </c>
      <c r="K618">
        <f t="shared" si="86"/>
        <v>0</v>
      </c>
      <c r="L618">
        <f t="shared" si="87"/>
        <v>-15.418226091555496</v>
      </c>
      <c r="M618">
        <f t="shared" si="88"/>
        <v>0</v>
      </c>
      <c r="N618">
        <f t="shared" si="89"/>
        <v>0</v>
      </c>
    </row>
    <row r="619" spans="2:14" x14ac:dyDescent="0.25">
      <c r="B619" s="13">
        <v>29.655097408333301</v>
      </c>
      <c r="C619" s="15">
        <v>45.591999999999999</v>
      </c>
      <c r="D619" s="13">
        <v>30.582151743444399</v>
      </c>
      <c r="E619" s="13">
        <v>49.536111111111097</v>
      </c>
      <c r="F619">
        <f t="shared" si="81"/>
        <v>-15.936902591666698</v>
      </c>
      <c r="G619">
        <f t="shared" si="82"/>
        <v>0</v>
      </c>
      <c r="H619">
        <f t="shared" si="83"/>
        <v>0</v>
      </c>
      <c r="I619">
        <f t="shared" si="84"/>
        <v>-15.0098482565556</v>
      </c>
      <c r="J619">
        <f t="shared" si="85"/>
        <v>0</v>
      </c>
      <c r="K619">
        <f t="shared" si="86"/>
        <v>0</v>
      </c>
      <c r="L619">
        <f t="shared" si="87"/>
        <v>-18.953959367666698</v>
      </c>
      <c r="M619">
        <f t="shared" si="88"/>
        <v>0</v>
      </c>
      <c r="N619">
        <f t="shared" si="89"/>
        <v>0</v>
      </c>
    </row>
    <row r="620" spans="2:14" x14ac:dyDescent="0.25">
      <c r="B620" s="13">
        <v>27.585442039444398</v>
      </c>
      <c r="C620">
        <v>45.591999999999999</v>
      </c>
      <c r="D620" s="13">
        <v>28.465823064055598</v>
      </c>
      <c r="E620" s="13">
        <v>49.536111111111097</v>
      </c>
      <c r="F620">
        <f t="shared" si="81"/>
        <v>-18.0065579605556</v>
      </c>
      <c r="G620">
        <f t="shared" si="82"/>
        <v>0</v>
      </c>
      <c r="H620">
        <f t="shared" si="83"/>
        <v>0</v>
      </c>
      <c r="I620">
        <f t="shared" si="84"/>
        <v>-17.1261769359444</v>
      </c>
      <c r="J620">
        <f t="shared" si="85"/>
        <v>0</v>
      </c>
      <c r="K620">
        <f t="shared" si="86"/>
        <v>0</v>
      </c>
      <c r="L620">
        <f t="shared" si="87"/>
        <v>-21.070288047055499</v>
      </c>
      <c r="M620">
        <f t="shared" si="88"/>
        <v>0</v>
      </c>
      <c r="N620">
        <f t="shared" si="89"/>
        <v>0</v>
      </c>
    </row>
    <row r="621" spans="2:14" x14ac:dyDescent="0.25">
      <c r="B621" s="13">
        <v>27.026738534555601</v>
      </c>
      <c r="C621" s="15">
        <v>45.591999999999999</v>
      </c>
      <c r="D621" s="13">
        <v>27.8942859206667</v>
      </c>
      <c r="E621" s="13">
        <v>49.536111111111097</v>
      </c>
      <c r="F621">
        <f t="shared" si="81"/>
        <v>-18.565261465444397</v>
      </c>
      <c r="G621">
        <f t="shared" si="82"/>
        <v>0</v>
      </c>
      <c r="H621">
        <f t="shared" si="83"/>
        <v>0</v>
      </c>
      <c r="I621">
        <f t="shared" si="84"/>
        <v>-17.697714079333299</v>
      </c>
      <c r="J621">
        <f t="shared" si="85"/>
        <v>0</v>
      </c>
      <c r="K621">
        <f t="shared" si="86"/>
        <v>0</v>
      </c>
      <c r="L621">
        <f t="shared" si="87"/>
        <v>-21.641825190444397</v>
      </c>
      <c r="M621">
        <f t="shared" si="88"/>
        <v>0</v>
      </c>
      <c r="N621">
        <f t="shared" si="89"/>
        <v>0</v>
      </c>
    </row>
    <row r="622" spans="2:14" x14ac:dyDescent="0.25">
      <c r="B622" s="13">
        <v>27.376673682833299</v>
      </c>
      <c r="C622">
        <v>45.591999999999999</v>
      </c>
      <c r="D622" s="13">
        <v>28.2522711885556</v>
      </c>
      <c r="E622" s="13">
        <v>49.536111111111097</v>
      </c>
      <c r="F622">
        <f t="shared" si="81"/>
        <v>-18.215326317166699</v>
      </c>
      <c r="G622">
        <f t="shared" si="82"/>
        <v>0</v>
      </c>
      <c r="H622">
        <f t="shared" si="83"/>
        <v>0</v>
      </c>
      <c r="I622">
        <f t="shared" si="84"/>
        <v>-17.339728811444399</v>
      </c>
      <c r="J622">
        <f t="shared" si="85"/>
        <v>0</v>
      </c>
      <c r="K622">
        <f t="shared" si="86"/>
        <v>0</v>
      </c>
      <c r="L622">
        <f t="shared" si="87"/>
        <v>-21.283839922555497</v>
      </c>
      <c r="M622">
        <f t="shared" si="88"/>
        <v>0</v>
      </c>
      <c r="N622">
        <f t="shared" si="89"/>
        <v>0</v>
      </c>
    </row>
    <row r="623" spans="2:14" x14ac:dyDescent="0.25">
      <c r="B623" s="13">
        <v>25.672260161444399</v>
      </c>
      <c r="C623" s="15">
        <v>45.591999999999999</v>
      </c>
      <c r="D623" s="13">
        <v>26.508260795833301</v>
      </c>
      <c r="E623" s="13">
        <v>49.536111111111097</v>
      </c>
      <c r="F623">
        <f t="shared" si="81"/>
        <v>-19.9197398385556</v>
      </c>
      <c r="G623">
        <f t="shared" si="82"/>
        <v>0</v>
      </c>
      <c r="H623">
        <f t="shared" si="83"/>
        <v>0</v>
      </c>
      <c r="I623">
        <f t="shared" si="84"/>
        <v>-19.083739204166697</v>
      </c>
      <c r="J623">
        <f t="shared" si="85"/>
        <v>0</v>
      </c>
      <c r="K623">
        <f t="shared" si="86"/>
        <v>0</v>
      </c>
      <c r="L623">
        <f t="shared" si="87"/>
        <v>-23.027850315277796</v>
      </c>
      <c r="M623">
        <f t="shared" si="88"/>
        <v>0</v>
      </c>
      <c r="N623">
        <f t="shared" si="89"/>
        <v>0</v>
      </c>
    </row>
    <row r="624" spans="2:14" x14ac:dyDescent="0.25">
      <c r="B624" s="13">
        <v>28.101235439</v>
      </c>
      <c r="C624">
        <v>45.591999999999999</v>
      </c>
      <c r="D624" s="13">
        <v>28.993374414777801</v>
      </c>
      <c r="E624" s="13">
        <v>49.536111111111097</v>
      </c>
      <c r="F624">
        <f t="shared" si="81"/>
        <v>-17.490764560999999</v>
      </c>
      <c r="G624">
        <f t="shared" si="82"/>
        <v>0</v>
      </c>
      <c r="H624">
        <f t="shared" si="83"/>
        <v>0</v>
      </c>
      <c r="I624">
        <f t="shared" si="84"/>
        <v>-16.598625585222198</v>
      </c>
      <c r="J624">
        <f t="shared" si="85"/>
        <v>0</v>
      </c>
      <c r="K624">
        <f t="shared" si="86"/>
        <v>0</v>
      </c>
      <c r="L624">
        <f t="shared" si="87"/>
        <v>-20.542736696333296</v>
      </c>
      <c r="M624">
        <f t="shared" si="88"/>
        <v>0</v>
      </c>
      <c r="N624">
        <f t="shared" si="89"/>
        <v>0</v>
      </c>
    </row>
    <row r="625" spans="2:14" x14ac:dyDescent="0.25">
      <c r="B625" s="13">
        <v>42.117833003833297</v>
      </c>
      <c r="C625" s="15">
        <v>45.591999999999999</v>
      </c>
      <c r="D625" s="13">
        <v>43.201990801444403</v>
      </c>
      <c r="E625" s="13">
        <v>67.117000000000004</v>
      </c>
      <c r="F625">
        <f t="shared" si="81"/>
        <v>-3.4741669961667014</v>
      </c>
      <c r="G625">
        <f t="shared" si="82"/>
        <v>0</v>
      </c>
      <c r="H625">
        <f t="shared" si="83"/>
        <v>0</v>
      </c>
      <c r="I625">
        <f t="shared" si="84"/>
        <v>-2.390009198555596</v>
      </c>
      <c r="J625">
        <f t="shared" si="85"/>
        <v>0</v>
      </c>
      <c r="K625">
        <f t="shared" si="86"/>
        <v>0</v>
      </c>
      <c r="L625">
        <f t="shared" si="87"/>
        <v>-23.915009198555602</v>
      </c>
      <c r="M625">
        <f t="shared" si="88"/>
        <v>0</v>
      </c>
      <c r="N625">
        <f t="shared" si="89"/>
        <v>0</v>
      </c>
    </row>
    <row r="626" spans="2:14" x14ac:dyDescent="0.25">
      <c r="B626" s="13">
        <v>48.808819821388902</v>
      </c>
      <c r="C626">
        <v>45.591999999999999</v>
      </c>
      <c r="D626" s="13">
        <v>50.000617788888903</v>
      </c>
      <c r="E626" s="13">
        <v>67.117000000000004</v>
      </c>
      <c r="F626">
        <f t="shared" si="81"/>
        <v>3.2168198213889028</v>
      </c>
      <c r="G626">
        <f t="shared" si="82"/>
        <v>3.2168198213889028</v>
      </c>
      <c r="H626">
        <f t="shared" si="83"/>
        <v>321.68198213889025</v>
      </c>
      <c r="I626">
        <f t="shared" si="84"/>
        <v>4.408617788888904</v>
      </c>
      <c r="J626">
        <f t="shared" si="85"/>
        <v>4.408617788888904</v>
      </c>
      <c r="K626">
        <f t="shared" si="86"/>
        <v>440.8617788888904</v>
      </c>
      <c r="L626">
        <f t="shared" si="87"/>
        <v>-17.116382211111102</v>
      </c>
      <c r="M626">
        <f t="shared" si="88"/>
        <v>0</v>
      </c>
      <c r="N626">
        <f t="shared" si="89"/>
        <v>0</v>
      </c>
    </row>
    <row r="627" spans="2:14" x14ac:dyDescent="0.25">
      <c r="B627" s="13">
        <v>54.007108801666703</v>
      </c>
      <c r="C627" s="15">
        <v>45.591999999999999</v>
      </c>
      <c r="D627" s="13">
        <v>55.276830746388903</v>
      </c>
      <c r="E627" s="13">
        <v>67.117000000000004</v>
      </c>
      <c r="F627">
        <f t="shared" si="81"/>
        <v>8.4151088016667046</v>
      </c>
      <c r="G627">
        <f t="shared" si="82"/>
        <v>8.4151088016667046</v>
      </c>
      <c r="H627">
        <f t="shared" si="83"/>
        <v>841.5108801666704</v>
      </c>
      <c r="I627">
        <f t="shared" si="84"/>
        <v>9.6848307463889043</v>
      </c>
      <c r="J627">
        <f t="shared" si="85"/>
        <v>9.6848307463889043</v>
      </c>
      <c r="K627">
        <f t="shared" si="86"/>
        <v>968.48307463889046</v>
      </c>
      <c r="L627">
        <f t="shared" si="87"/>
        <v>-11.840169253611101</v>
      </c>
      <c r="M627">
        <f t="shared" si="88"/>
        <v>0</v>
      </c>
      <c r="N627">
        <f t="shared" si="89"/>
        <v>0</v>
      </c>
    </row>
    <row r="628" spans="2:14" x14ac:dyDescent="0.25">
      <c r="B628" s="13">
        <v>56.953583309555597</v>
      </c>
      <c r="C628">
        <v>45.591999999999999</v>
      </c>
      <c r="D628" s="13">
        <v>58.265469987444398</v>
      </c>
      <c r="E628" s="13">
        <v>67.117000000000004</v>
      </c>
      <c r="F628">
        <f t="shared" si="81"/>
        <v>11.361583309555598</v>
      </c>
      <c r="G628">
        <f t="shared" si="82"/>
        <v>11.361583309555598</v>
      </c>
      <c r="H628">
        <f t="shared" si="83"/>
        <v>1136.1583309555599</v>
      </c>
      <c r="I628">
        <f t="shared" si="84"/>
        <v>12.673469987444399</v>
      </c>
      <c r="J628">
        <f t="shared" si="85"/>
        <v>12.673469987444399</v>
      </c>
      <c r="K628">
        <f t="shared" si="86"/>
        <v>1267.3469987444398</v>
      </c>
      <c r="L628">
        <f t="shared" si="87"/>
        <v>-8.8515300125556067</v>
      </c>
      <c r="M628">
        <f t="shared" si="88"/>
        <v>0</v>
      </c>
      <c r="N628">
        <f t="shared" si="89"/>
        <v>0</v>
      </c>
    </row>
    <row r="629" spans="2:14" x14ac:dyDescent="0.25">
      <c r="B629" s="13">
        <v>55.148639384722202</v>
      </c>
      <c r="C629" s="15">
        <v>45.591999999999999</v>
      </c>
      <c r="D629" s="13">
        <v>56.434862166555597</v>
      </c>
      <c r="E629" s="13">
        <v>67.117000000000004</v>
      </c>
      <c r="F629">
        <f t="shared" si="81"/>
        <v>9.5566393847222031</v>
      </c>
      <c r="G629">
        <f t="shared" si="82"/>
        <v>9.5566393847222031</v>
      </c>
      <c r="H629">
        <f t="shared" si="83"/>
        <v>955.66393847222025</v>
      </c>
      <c r="I629">
        <f t="shared" si="84"/>
        <v>10.842862166555598</v>
      </c>
      <c r="J629">
        <f t="shared" si="85"/>
        <v>10.842862166555598</v>
      </c>
      <c r="K629">
        <f t="shared" si="86"/>
        <v>1084.2862166555599</v>
      </c>
      <c r="L629">
        <f t="shared" si="87"/>
        <v>-10.682137833444408</v>
      </c>
      <c r="M629">
        <f t="shared" si="88"/>
        <v>0</v>
      </c>
      <c r="N629">
        <f t="shared" si="89"/>
        <v>0</v>
      </c>
    </row>
    <row r="630" spans="2:14" x14ac:dyDescent="0.25">
      <c r="B630" s="13">
        <v>51.645099195333302</v>
      </c>
      <c r="C630">
        <v>45.591999999999999</v>
      </c>
      <c r="D630" s="13">
        <v>52.879992319666698</v>
      </c>
      <c r="E630" s="13">
        <v>67.117000000000004</v>
      </c>
      <c r="F630">
        <f t="shared" si="81"/>
        <v>6.0530991953333029</v>
      </c>
      <c r="G630">
        <f t="shared" si="82"/>
        <v>6.0530991953333029</v>
      </c>
      <c r="H630">
        <f t="shared" si="83"/>
        <v>605.30991953333023</v>
      </c>
      <c r="I630">
        <f t="shared" si="84"/>
        <v>7.2879923196666994</v>
      </c>
      <c r="J630">
        <f t="shared" si="85"/>
        <v>7.2879923196666994</v>
      </c>
      <c r="K630">
        <f t="shared" si="86"/>
        <v>728.79923196666994</v>
      </c>
      <c r="L630">
        <f t="shared" si="87"/>
        <v>-14.237007680333306</v>
      </c>
      <c r="M630">
        <f t="shared" si="88"/>
        <v>0</v>
      </c>
      <c r="N630">
        <f t="shared" si="89"/>
        <v>0</v>
      </c>
    </row>
    <row r="631" spans="2:14" x14ac:dyDescent="0.25">
      <c r="B631" s="13">
        <v>48.781280225777799</v>
      </c>
      <c r="C631" s="15">
        <v>45.591999999999999</v>
      </c>
      <c r="D631" s="13">
        <v>49.972652700944401</v>
      </c>
      <c r="E631" s="13">
        <v>67.117000000000004</v>
      </c>
      <c r="F631">
        <f t="shared" si="81"/>
        <v>3.1892802257778001</v>
      </c>
      <c r="G631">
        <f t="shared" si="82"/>
        <v>3.1892802257778001</v>
      </c>
      <c r="H631">
        <f t="shared" si="83"/>
        <v>318.92802257777998</v>
      </c>
      <c r="I631">
        <f t="shared" si="84"/>
        <v>4.3806527009444025</v>
      </c>
      <c r="J631">
        <f t="shared" si="85"/>
        <v>4.3806527009444025</v>
      </c>
      <c r="K631">
        <f t="shared" si="86"/>
        <v>438.06527009444028</v>
      </c>
      <c r="L631">
        <f t="shared" si="87"/>
        <v>-17.144347299055603</v>
      </c>
      <c r="M631">
        <f t="shared" si="88"/>
        <v>0</v>
      </c>
      <c r="N631">
        <f t="shared" si="89"/>
        <v>0</v>
      </c>
    </row>
    <row r="632" spans="2:14" x14ac:dyDescent="0.25">
      <c r="B632" s="13">
        <v>47.366082879666699</v>
      </c>
      <c r="C632">
        <v>45.591999999999999</v>
      </c>
      <c r="D632" s="13">
        <v>48.535402387222199</v>
      </c>
      <c r="E632" s="13">
        <v>67.117000000000004</v>
      </c>
      <c r="F632">
        <f t="shared" si="81"/>
        <v>1.7740828796667003</v>
      </c>
      <c r="G632">
        <f t="shared" si="82"/>
        <v>1.7740828796667003</v>
      </c>
      <c r="H632">
        <f t="shared" si="83"/>
        <v>177.40828796667003</v>
      </c>
      <c r="I632">
        <f t="shared" si="84"/>
        <v>2.9434023872221999</v>
      </c>
      <c r="J632">
        <f t="shared" si="85"/>
        <v>2.9434023872221999</v>
      </c>
      <c r="K632">
        <f t="shared" si="86"/>
        <v>294.34023872221996</v>
      </c>
      <c r="L632">
        <f t="shared" si="87"/>
        <v>-18.581597612777806</v>
      </c>
      <c r="M632">
        <f t="shared" si="88"/>
        <v>0</v>
      </c>
      <c r="N632">
        <f t="shared" si="89"/>
        <v>0</v>
      </c>
    </row>
    <row r="633" spans="2:14" x14ac:dyDescent="0.25">
      <c r="B633" s="13">
        <v>48.203212602277802</v>
      </c>
      <c r="C633" s="15">
        <v>45.591999999999999</v>
      </c>
      <c r="D633" s="13">
        <v>49.3856217896667</v>
      </c>
      <c r="E633" s="13">
        <v>67.117000000000004</v>
      </c>
      <c r="F633">
        <f t="shared" si="81"/>
        <v>2.6112126022778028</v>
      </c>
      <c r="G633">
        <f t="shared" si="82"/>
        <v>2.6112126022778028</v>
      </c>
      <c r="H633">
        <f t="shared" si="83"/>
        <v>261.12126022778028</v>
      </c>
      <c r="I633">
        <f t="shared" si="84"/>
        <v>3.7936217896667017</v>
      </c>
      <c r="J633">
        <f t="shared" si="85"/>
        <v>3.7936217896667017</v>
      </c>
      <c r="K633">
        <f t="shared" si="86"/>
        <v>379.36217896667017</v>
      </c>
      <c r="L633">
        <f t="shared" si="87"/>
        <v>-17.731378210333304</v>
      </c>
      <c r="M633">
        <f t="shared" si="88"/>
        <v>0</v>
      </c>
      <c r="N633">
        <f t="shared" si="89"/>
        <v>0</v>
      </c>
    </row>
    <row r="634" spans="2:14" x14ac:dyDescent="0.25">
      <c r="B634" s="13">
        <v>52.338318910111099</v>
      </c>
      <c r="C634">
        <v>45.591999999999999</v>
      </c>
      <c r="D634" s="13">
        <v>53.583531450444397</v>
      </c>
      <c r="E634" s="13">
        <v>67.117000000000004</v>
      </c>
      <c r="F634">
        <f t="shared" si="81"/>
        <v>6.7463189101110999</v>
      </c>
      <c r="G634">
        <f t="shared" si="82"/>
        <v>6.7463189101110999</v>
      </c>
      <c r="H634">
        <f t="shared" si="83"/>
        <v>674.63189101110993</v>
      </c>
      <c r="I634">
        <f t="shared" si="84"/>
        <v>7.9915314504443984</v>
      </c>
      <c r="J634">
        <f t="shared" si="85"/>
        <v>7.9915314504443984</v>
      </c>
      <c r="K634">
        <f t="shared" si="86"/>
        <v>799.15314504443984</v>
      </c>
      <c r="L634">
        <f t="shared" si="87"/>
        <v>-13.533468549555607</v>
      </c>
      <c r="M634">
        <f t="shared" si="88"/>
        <v>0</v>
      </c>
      <c r="N634">
        <f t="shared" si="89"/>
        <v>0</v>
      </c>
    </row>
    <row r="635" spans="2:14" x14ac:dyDescent="0.25">
      <c r="B635" s="13">
        <v>57.3398172588889</v>
      </c>
      <c r="C635" s="15">
        <v>45.591999999999999</v>
      </c>
      <c r="D635" s="13">
        <v>58.657129134055602</v>
      </c>
      <c r="E635" s="13">
        <v>67.117000000000004</v>
      </c>
      <c r="F635">
        <f t="shared" si="81"/>
        <v>11.747817258888901</v>
      </c>
      <c r="G635">
        <f t="shared" si="82"/>
        <v>11.747817258888901</v>
      </c>
      <c r="H635">
        <f t="shared" si="83"/>
        <v>1174.7817258888902</v>
      </c>
      <c r="I635">
        <f t="shared" si="84"/>
        <v>13.065129134055603</v>
      </c>
      <c r="J635">
        <f t="shared" si="85"/>
        <v>13.065129134055603</v>
      </c>
      <c r="K635">
        <f t="shared" si="86"/>
        <v>1306.5129134055603</v>
      </c>
      <c r="L635">
        <f t="shared" si="87"/>
        <v>-8.4598708659444029</v>
      </c>
      <c r="M635">
        <f t="shared" si="88"/>
        <v>0</v>
      </c>
      <c r="N635">
        <f t="shared" si="89"/>
        <v>0</v>
      </c>
    </row>
    <row r="636" spans="2:14" x14ac:dyDescent="0.25">
      <c r="B636" s="13">
        <v>64.639688928833294</v>
      </c>
      <c r="C636">
        <v>45.591999999999999</v>
      </c>
      <c r="D636" s="13">
        <v>66.0553593098889</v>
      </c>
      <c r="E636" s="13">
        <v>67.117000000000004</v>
      </c>
      <c r="F636">
        <f t="shared" si="81"/>
        <v>19.047688928833296</v>
      </c>
      <c r="G636">
        <f t="shared" si="82"/>
        <v>19.047688928833296</v>
      </c>
      <c r="H636">
        <f t="shared" si="83"/>
        <v>1904.7688928833295</v>
      </c>
      <c r="I636">
        <f t="shared" si="84"/>
        <v>20.463359309888901</v>
      </c>
      <c r="J636">
        <f t="shared" si="85"/>
        <v>20.463359309888901</v>
      </c>
      <c r="K636">
        <f t="shared" si="86"/>
        <v>2046.3359309888901</v>
      </c>
      <c r="L636">
        <f t="shared" si="87"/>
        <v>-1.0616406901111048</v>
      </c>
      <c r="M636">
        <f t="shared" si="88"/>
        <v>0</v>
      </c>
      <c r="N636">
        <f t="shared" si="89"/>
        <v>0</v>
      </c>
    </row>
    <row r="637" spans="2:14" x14ac:dyDescent="0.25">
      <c r="B637" s="13">
        <v>55.218243799611102</v>
      </c>
      <c r="C637" s="15">
        <v>45.591999999999999</v>
      </c>
      <c r="D637" s="13">
        <v>56.635306133388902</v>
      </c>
      <c r="E637" s="13">
        <v>49.536111111111097</v>
      </c>
      <c r="F637">
        <f t="shared" si="81"/>
        <v>9.6262437996111032</v>
      </c>
      <c r="G637">
        <f t="shared" si="82"/>
        <v>9.6262437996111032</v>
      </c>
      <c r="H637">
        <f t="shared" si="83"/>
        <v>962.62437996111032</v>
      </c>
      <c r="I637">
        <f t="shared" si="84"/>
        <v>11.043306133388903</v>
      </c>
      <c r="J637">
        <f t="shared" si="85"/>
        <v>11.043306133388903</v>
      </c>
      <c r="K637">
        <f t="shared" si="86"/>
        <v>1104.3306133388903</v>
      </c>
      <c r="L637">
        <f t="shared" si="87"/>
        <v>7.0991950222778044</v>
      </c>
      <c r="M637">
        <f t="shared" si="88"/>
        <v>7.0991950222778044</v>
      </c>
      <c r="N637">
        <f t="shared" si="89"/>
        <v>709.91950222778041</v>
      </c>
    </row>
    <row r="638" spans="2:14" x14ac:dyDescent="0.25">
      <c r="B638" s="13">
        <v>51.526788174611099</v>
      </c>
      <c r="C638">
        <v>45.591999999999999</v>
      </c>
      <c r="D638" s="13">
        <v>52.881145452277799</v>
      </c>
      <c r="E638" s="13">
        <v>49.536111111111097</v>
      </c>
      <c r="F638">
        <f t="shared" si="81"/>
        <v>5.9347881746111</v>
      </c>
      <c r="G638">
        <f t="shared" si="82"/>
        <v>5.9347881746111</v>
      </c>
      <c r="H638">
        <f t="shared" si="83"/>
        <v>593.47881746111</v>
      </c>
      <c r="I638">
        <f t="shared" si="84"/>
        <v>7.2891454522778005</v>
      </c>
      <c r="J638">
        <f t="shared" si="85"/>
        <v>7.2891454522778005</v>
      </c>
      <c r="K638">
        <f t="shared" si="86"/>
        <v>728.91454522778008</v>
      </c>
      <c r="L638">
        <f t="shared" si="87"/>
        <v>3.3450343411667021</v>
      </c>
      <c r="M638">
        <f t="shared" si="88"/>
        <v>3.3450343411667021</v>
      </c>
      <c r="N638">
        <f t="shared" si="89"/>
        <v>334.50343411667018</v>
      </c>
    </row>
    <row r="639" spans="2:14" x14ac:dyDescent="0.25">
      <c r="B639" s="13">
        <v>46.375888404222202</v>
      </c>
      <c r="C639" s="15">
        <v>45.591999999999999</v>
      </c>
      <c r="D639" s="13">
        <v>47.638769871944397</v>
      </c>
      <c r="E639" s="13">
        <v>49.536111111111097</v>
      </c>
      <c r="F639">
        <f t="shared" si="81"/>
        <v>0.78388840422220341</v>
      </c>
      <c r="G639">
        <f t="shared" si="82"/>
        <v>0.78388840422220341</v>
      </c>
      <c r="H639">
        <f t="shared" si="83"/>
        <v>78.388840422220341</v>
      </c>
      <c r="I639">
        <f t="shared" si="84"/>
        <v>2.0467698719443987</v>
      </c>
      <c r="J639">
        <f t="shared" si="85"/>
        <v>2.0467698719443987</v>
      </c>
      <c r="K639">
        <f t="shared" si="86"/>
        <v>204.67698719443987</v>
      </c>
      <c r="L639">
        <f t="shared" si="87"/>
        <v>-1.8973412391666997</v>
      </c>
      <c r="M639">
        <f t="shared" si="88"/>
        <v>0</v>
      </c>
      <c r="N639">
        <f t="shared" si="89"/>
        <v>0</v>
      </c>
    </row>
    <row r="640" spans="2:14" x14ac:dyDescent="0.25">
      <c r="B640" s="13">
        <v>38.980495049722201</v>
      </c>
      <c r="C640">
        <v>45.591999999999999</v>
      </c>
      <c r="D640" s="13">
        <v>40.102943980444401</v>
      </c>
      <c r="E640" s="13">
        <v>49.536111111111097</v>
      </c>
      <c r="F640">
        <f t="shared" si="81"/>
        <v>-6.6115049502777978</v>
      </c>
      <c r="G640">
        <f t="shared" si="82"/>
        <v>0</v>
      </c>
      <c r="H640">
        <f t="shared" si="83"/>
        <v>0</v>
      </c>
      <c r="I640">
        <f t="shared" si="84"/>
        <v>-5.4890560195555977</v>
      </c>
      <c r="J640">
        <f t="shared" si="85"/>
        <v>0</v>
      </c>
      <c r="K640">
        <f t="shared" si="86"/>
        <v>0</v>
      </c>
      <c r="L640">
        <f t="shared" si="87"/>
        <v>-9.4331671306666962</v>
      </c>
      <c r="M640">
        <f t="shared" si="88"/>
        <v>0</v>
      </c>
      <c r="N640">
        <f t="shared" si="89"/>
        <v>0</v>
      </c>
    </row>
    <row r="641" spans="2:14" x14ac:dyDescent="0.25">
      <c r="B641" s="13">
        <v>36.7484342746667</v>
      </c>
      <c r="C641" s="15">
        <v>45.591999999999999</v>
      </c>
      <c r="D641" s="13">
        <v>37.928368380333303</v>
      </c>
      <c r="E641" s="13">
        <v>49.536111111111097</v>
      </c>
      <c r="F641">
        <f t="shared" si="81"/>
        <v>-8.8435657253332991</v>
      </c>
      <c r="G641">
        <f t="shared" si="82"/>
        <v>0</v>
      </c>
      <c r="H641">
        <f t="shared" si="83"/>
        <v>0</v>
      </c>
      <c r="I641">
        <f t="shared" si="84"/>
        <v>-7.6636316196666954</v>
      </c>
      <c r="J641">
        <f t="shared" si="85"/>
        <v>0</v>
      </c>
      <c r="K641">
        <f t="shared" si="86"/>
        <v>0</v>
      </c>
      <c r="L641">
        <f t="shared" si="87"/>
        <v>-11.607742730777794</v>
      </c>
      <c r="M641">
        <f t="shared" si="88"/>
        <v>0</v>
      </c>
      <c r="N641">
        <f t="shared" si="89"/>
        <v>0</v>
      </c>
    </row>
    <row r="642" spans="2:14" x14ac:dyDescent="0.25">
      <c r="B642" s="13">
        <v>32.819526809388897</v>
      </c>
      <c r="C642">
        <v>45.591999999999999</v>
      </c>
      <c r="D642" s="13">
        <v>33.930025732111098</v>
      </c>
      <c r="E642" s="13">
        <v>49.536111111111097</v>
      </c>
      <c r="F642">
        <f t="shared" si="81"/>
        <v>-12.772473190611102</v>
      </c>
      <c r="G642">
        <f t="shared" si="82"/>
        <v>0</v>
      </c>
      <c r="H642">
        <f t="shared" si="83"/>
        <v>0</v>
      </c>
      <c r="I642">
        <f t="shared" si="84"/>
        <v>-11.661974267888901</v>
      </c>
      <c r="J642">
        <f t="shared" si="85"/>
        <v>0</v>
      </c>
      <c r="K642">
        <f t="shared" si="86"/>
        <v>0</v>
      </c>
      <c r="L642">
        <f t="shared" si="87"/>
        <v>-15.606085379</v>
      </c>
      <c r="M642">
        <f t="shared" si="88"/>
        <v>0</v>
      </c>
      <c r="N642">
        <f t="shared" si="89"/>
        <v>0</v>
      </c>
    </row>
    <row r="643" spans="2:14" x14ac:dyDescent="0.25">
      <c r="B643" s="13">
        <v>30.2212216713333</v>
      </c>
      <c r="C643" s="15">
        <v>45.591999999999999</v>
      </c>
      <c r="D643" s="13">
        <v>31.281953633333298</v>
      </c>
      <c r="E643" s="13">
        <v>49.536111111111097</v>
      </c>
      <c r="F643">
        <f t="shared" si="81"/>
        <v>-15.370778328666699</v>
      </c>
      <c r="G643">
        <f t="shared" si="82"/>
        <v>0</v>
      </c>
      <c r="H643">
        <f t="shared" si="83"/>
        <v>0</v>
      </c>
      <c r="I643">
        <f t="shared" si="84"/>
        <v>-14.3100463666667</v>
      </c>
      <c r="J643">
        <f t="shared" si="85"/>
        <v>0</v>
      </c>
      <c r="K643">
        <f t="shared" si="86"/>
        <v>0</v>
      </c>
      <c r="L643">
        <f t="shared" si="87"/>
        <v>-18.254157477777799</v>
      </c>
      <c r="M643">
        <f t="shared" si="88"/>
        <v>0</v>
      </c>
      <c r="N643">
        <f t="shared" si="89"/>
        <v>0</v>
      </c>
    </row>
    <row r="644" spans="2:14" x14ac:dyDescent="0.25">
      <c r="B644" s="13">
        <v>30.353209324833301</v>
      </c>
      <c r="C644">
        <v>45.591999999999999</v>
      </c>
      <c r="D644" s="13">
        <v>31.416548207999998</v>
      </c>
      <c r="E644" s="13">
        <v>49.536111111111097</v>
      </c>
      <c r="F644">
        <f t="shared" si="81"/>
        <v>-15.238790675166697</v>
      </c>
      <c r="G644">
        <f t="shared" si="82"/>
        <v>0</v>
      </c>
      <c r="H644">
        <f t="shared" si="83"/>
        <v>0</v>
      </c>
      <c r="I644">
        <f t="shared" si="84"/>
        <v>-14.175451792</v>
      </c>
      <c r="J644">
        <f t="shared" si="85"/>
        <v>0</v>
      </c>
      <c r="K644">
        <f t="shared" si="86"/>
        <v>0</v>
      </c>
      <c r="L644">
        <f t="shared" si="87"/>
        <v>-18.119562903111099</v>
      </c>
      <c r="M644">
        <f t="shared" si="88"/>
        <v>0</v>
      </c>
      <c r="N644">
        <f t="shared" si="89"/>
        <v>0</v>
      </c>
    </row>
    <row r="645" spans="2:14" x14ac:dyDescent="0.25">
      <c r="B645" s="13">
        <v>35.315782691111103</v>
      </c>
      <c r="C645" s="15">
        <v>45.591999999999999</v>
      </c>
      <c r="D645" s="13">
        <v>36.471168157999998</v>
      </c>
      <c r="E645" s="13">
        <v>49.536111111111097</v>
      </c>
      <c r="F645">
        <f t="shared" si="81"/>
        <v>-10.276217308888896</v>
      </c>
      <c r="G645">
        <f t="shared" si="82"/>
        <v>0</v>
      </c>
      <c r="H645">
        <f t="shared" si="83"/>
        <v>0</v>
      </c>
      <c r="I645">
        <f t="shared" si="84"/>
        <v>-9.1208318420000012</v>
      </c>
      <c r="J645">
        <f t="shared" si="85"/>
        <v>0</v>
      </c>
      <c r="K645">
        <f t="shared" si="86"/>
        <v>0</v>
      </c>
      <c r="L645">
        <f t="shared" si="87"/>
        <v>-13.0649429531111</v>
      </c>
      <c r="M645">
        <f t="shared" si="88"/>
        <v>0</v>
      </c>
      <c r="N645">
        <f t="shared" si="89"/>
        <v>0</v>
      </c>
    </row>
    <row r="646" spans="2:14" x14ac:dyDescent="0.25">
      <c r="B646" s="13">
        <v>45.033955838166698</v>
      </c>
      <c r="C646">
        <v>45.591999999999999</v>
      </c>
      <c r="D646" s="13">
        <v>46.340312757333301</v>
      </c>
      <c r="E646" s="13">
        <v>49.536111111111097</v>
      </c>
      <c r="F646">
        <f t="shared" si="81"/>
        <v>-0.55804416183330119</v>
      </c>
      <c r="G646">
        <f t="shared" si="82"/>
        <v>0</v>
      </c>
      <c r="H646">
        <f t="shared" si="83"/>
        <v>0</v>
      </c>
      <c r="I646">
        <f t="shared" si="84"/>
        <v>0.74831275733330216</v>
      </c>
      <c r="J646">
        <f t="shared" si="85"/>
        <v>0.74831275733330216</v>
      </c>
      <c r="K646">
        <f t="shared" si="86"/>
        <v>74.831275733330216</v>
      </c>
      <c r="L646">
        <f t="shared" si="87"/>
        <v>-3.1957983537777963</v>
      </c>
      <c r="M646">
        <f t="shared" si="88"/>
        <v>0</v>
      </c>
      <c r="N646">
        <f t="shared" si="89"/>
        <v>0</v>
      </c>
    </row>
    <row r="647" spans="2:14" x14ac:dyDescent="0.25">
      <c r="B647" s="13">
        <v>58.159914851222197</v>
      </c>
      <c r="C647" s="15">
        <v>45.591999999999999</v>
      </c>
      <c r="D647" s="13">
        <v>59.620977407888901</v>
      </c>
      <c r="E647" s="13">
        <v>49.536111111111097</v>
      </c>
      <c r="F647">
        <f t="shared" si="81"/>
        <v>12.567914851222199</v>
      </c>
      <c r="G647">
        <f t="shared" si="82"/>
        <v>12.567914851222199</v>
      </c>
      <c r="H647">
        <f t="shared" si="83"/>
        <v>1256.7914851222199</v>
      </c>
      <c r="I647">
        <f t="shared" si="84"/>
        <v>14.028977407888902</v>
      </c>
      <c r="J647">
        <f t="shared" si="85"/>
        <v>14.028977407888902</v>
      </c>
      <c r="K647">
        <f t="shared" si="86"/>
        <v>1402.8977407888901</v>
      </c>
      <c r="L647">
        <f t="shared" si="87"/>
        <v>10.084866296777804</v>
      </c>
      <c r="M647">
        <f t="shared" si="88"/>
        <v>10.084866296777804</v>
      </c>
      <c r="N647">
        <f t="shared" si="89"/>
        <v>1008.4866296777805</v>
      </c>
    </row>
    <row r="648" spans="2:14" x14ac:dyDescent="0.25">
      <c r="B648" s="13">
        <v>68.035425535388896</v>
      </c>
      <c r="C648">
        <v>45.591999999999999</v>
      </c>
      <c r="D648" s="13">
        <v>69.582927496833307</v>
      </c>
      <c r="E648" s="13">
        <v>49.536111111111097</v>
      </c>
      <c r="F648">
        <f t="shared" si="81"/>
        <v>22.443425535388897</v>
      </c>
      <c r="G648">
        <f t="shared" si="82"/>
        <v>22.443425535388897</v>
      </c>
      <c r="H648">
        <f t="shared" si="83"/>
        <v>2244.3425535388897</v>
      </c>
      <c r="I648">
        <f t="shared" si="84"/>
        <v>23.990927496833308</v>
      </c>
      <c r="J648">
        <f t="shared" si="85"/>
        <v>23.990927496833308</v>
      </c>
      <c r="K648">
        <f t="shared" si="86"/>
        <v>2399.092749683331</v>
      </c>
      <c r="L648">
        <f t="shared" si="87"/>
        <v>20.046816385722209</v>
      </c>
      <c r="M648">
        <f t="shared" si="88"/>
        <v>20.046816385722209</v>
      </c>
      <c r="N648">
        <f t="shared" si="89"/>
        <v>2004.6816385722209</v>
      </c>
    </row>
    <row r="649" spans="2:14" x14ac:dyDescent="0.25">
      <c r="B649" s="13">
        <v>72.361013276388903</v>
      </c>
      <c r="C649" s="15">
        <v>45.591999999999999</v>
      </c>
      <c r="D649" s="13">
        <v>73.939441051499998</v>
      </c>
      <c r="E649" s="13">
        <v>49.536111111111097</v>
      </c>
      <c r="F649">
        <f t="shared" si="81"/>
        <v>26.769013276388904</v>
      </c>
      <c r="G649">
        <f t="shared" si="82"/>
        <v>26.769013276388904</v>
      </c>
      <c r="H649">
        <f t="shared" si="83"/>
        <v>2676.9013276388905</v>
      </c>
      <c r="I649">
        <f t="shared" si="84"/>
        <v>28.347441051499999</v>
      </c>
      <c r="J649">
        <f t="shared" si="85"/>
        <v>28.347441051499999</v>
      </c>
      <c r="K649">
        <f t="shared" si="86"/>
        <v>2834.74410515</v>
      </c>
      <c r="L649">
        <f t="shared" si="87"/>
        <v>24.4033299403889</v>
      </c>
      <c r="M649">
        <f t="shared" si="88"/>
        <v>24.4033299403889</v>
      </c>
      <c r="N649">
        <f t="shared" si="89"/>
        <v>2440.3329940388899</v>
      </c>
    </row>
    <row r="650" spans="2:14" x14ac:dyDescent="0.25">
      <c r="B650" s="13">
        <v>70.119945352555604</v>
      </c>
      <c r="C650">
        <v>45.591999999999999</v>
      </c>
      <c r="D650" s="13">
        <v>71.682846689944398</v>
      </c>
      <c r="E650" s="13">
        <v>49.536111111111097</v>
      </c>
      <c r="F650">
        <f t="shared" si="81"/>
        <v>24.527945352555605</v>
      </c>
      <c r="G650">
        <f t="shared" si="82"/>
        <v>24.527945352555605</v>
      </c>
      <c r="H650">
        <f t="shared" si="83"/>
        <v>2452.7945352555607</v>
      </c>
      <c r="I650">
        <f t="shared" si="84"/>
        <v>26.090846689944399</v>
      </c>
      <c r="J650">
        <f t="shared" si="85"/>
        <v>26.090846689944399</v>
      </c>
      <c r="K650">
        <f t="shared" si="86"/>
        <v>2609.0846689944401</v>
      </c>
      <c r="L650">
        <f t="shared" si="87"/>
        <v>22.146735578833301</v>
      </c>
      <c r="M650">
        <f t="shared" si="88"/>
        <v>22.146735578833301</v>
      </c>
      <c r="N650">
        <f t="shared" si="89"/>
        <v>2214.67355788333</v>
      </c>
    </row>
    <row r="651" spans="2:14" x14ac:dyDescent="0.25">
      <c r="B651" s="13">
        <v>68.602228759555601</v>
      </c>
      <c r="C651" s="15">
        <v>45.591999999999999</v>
      </c>
      <c r="D651" s="13">
        <v>70.154011003222195</v>
      </c>
      <c r="E651" s="13">
        <v>49.536111111111097</v>
      </c>
      <c r="F651">
        <f t="shared" si="81"/>
        <v>23.010228759555602</v>
      </c>
      <c r="G651">
        <f t="shared" si="82"/>
        <v>23.010228759555602</v>
      </c>
      <c r="H651">
        <f t="shared" si="83"/>
        <v>2301.0228759555603</v>
      </c>
      <c r="I651">
        <f t="shared" si="84"/>
        <v>24.562011003222196</v>
      </c>
      <c r="J651">
        <f t="shared" si="85"/>
        <v>24.562011003222196</v>
      </c>
      <c r="K651">
        <f t="shared" si="86"/>
        <v>2456.2011003222196</v>
      </c>
      <c r="L651">
        <f t="shared" si="87"/>
        <v>20.617899892111097</v>
      </c>
      <c r="M651">
        <f t="shared" si="88"/>
        <v>20.617899892111097</v>
      </c>
      <c r="N651">
        <f t="shared" si="89"/>
        <v>2061.78998921111</v>
      </c>
    </row>
    <row r="652" spans="2:14" x14ac:dyDescent="0.25">
      <c r="B652" s="13">
        <v>65.856466862944401</v>
      </c>
      <c r="C652">
        <v>45.591999999999999</v>
      </c>
      <c r="D652" s="13">
        <v>67.386853314722202</v>
      </c>
      <c r="E652" s="13">
        <v>49.536111111111097</v>
      </c>
      <c r="F652">
        <f t="shared" si="81"/>
        <v>20.264466862944403</v>
      </c>
      <c r="G652">
        <f t="shared" si="82"/>
        <v>20.264466862944403</v>
      </c>
      <c r="H652">
        <f t="shared" si="83"/>
        <v>2026.4466862944403</v>
      </c>
      <c r="I652">
        <f t="shared" si="84"/>
        <v>21.794853314722204</v>
      </c>
      <c r="J652">
        <f t="shared" si="85"/>
        <v>21.794853314722204</v>
      </c>
      <c r="K652">
        <f t="shared" si="86"/>
        <v>2179.4853314722204</v>
      </c>
      <c r="L652">
        <f t="shared" si="87"/>
        <v>17.850742203611105</v>
      </c>
      <c r="M652">
        <f t="shared" si="88"/>
        <v>17.850742203611105</v>
      </c>
      <c r="N652">
        <f t="shared" si="89"/>
        <v>1785.0742203611105</v>
      </c>
    </row>
    <row r="653" spans="2:14" x14ac:dyDescent="0.25">
      <c r="B653" s="13">
        <v>63.6036400043333</v>
      </c>
      <c r="C653" s="15">
        <v>45.591999999999999</v>
      </c>
      <c r="D653" s="13">
        <v>65.115199469611099</v>
      </c>
      <c r="E653" s="13">
        <v>49.536111111111097</v>
      </c>
      <c r="F653">
        <f t="shared" si="81"/>
        <v>18.011640004333302</v>
      </c>
      <c r="G653">
        <f t="shared" si="82"/>
        <v>18.011640004333302</v>
      </c>
      <c r="H653">
        <f t="shared" si="83"/>
        <v>1801.1640004333301</v>
      </c>
      <c r="I653">
        <f t="shared" si="84"/>
        <v>19.5231994696111</v>
      </c>
      <c r="J653">
        <f t="shared" si="85"/>
        <v>19.5231994696111</v>
      </c>
      <c r="K653">
        <f t="shared" si="86"/>
        <v>1952.31994696111</v>
      </c>
      <c r="L653">
        <f t="shared" si="87"/>
        <v>15.579088358500002</v>
      </c>
      <c r="M653">
        <f t="shared" si="88"/>
        <v>15.579088358500002</v>
      </c>
      <c r="N653">
        <f t="shared" si="89"/>
        <v>1557.9088358500003</v>
      </c>
    </row>
    <row r="654" spans="2:14" x14ac:dyDescent="0.25">
      <c r="B654" s="13">
        <v>62.979376031277802</v>
      </c>
      <c r="C654">
        <v>45.591999999999999</v>
      </c>
      <c r="D654" s="13">
        <v>64.485509580722194</v>
      </c>
      <c r="E654" s="13">
        <v>49.536111111111097</v>
      </c>
      <c r="F654">
        <f t="shared" si="81"/>
        <v>17.387376031277803</v>
      </c>
      <c r="G654">
        <f t="shared" si="82"/>
        <v>17.387376031277803</v>
      </c>
      <c r="H654">
        <f t="shared" si="83"/>
        <v>1738.7376031277804</v>
      </c>
      <c r="I654">
        <f t="shared" si="84"/>
        <v>18.893509580722196</v>
      </c>
      <c r="J654">
        <f t="shared" si="85"/>
        <v>18.893509580722196</v>
      </c>
      <c r="K654">
        <f t="shared" si="86"/>
        <v>1889.3509580722196</v>
      </c>
      <c r="L654">
        <f t="shared" si="87"/>
        <v>14.949398469611097</v>
      </c>
      <c r="M654">
        <f t="shared" si="88"/>
        <v>14.949398469611097</v>
      </c>
      <c r="N654">
        <f t="shared" si="89"/>
        <v>1494.9398469611097</v>
      </c>
    </row>
    <row r="655" spans="2:14" x14ac:dyDescent="0.25">
      <c r="B655" s="13">
        <v>60.876831995555598</v>
      </c>
      <c r="C655" s="15">
        <v>45.591999999999999</v>
      </c>
      <c r="D655" s="13">
        <v>62.3640060186667</v>
      </c>
      <c r="E655" s="13">
        <v>49.536111111111097</v>
      </c>
      <c r="F655">
        <f t="shared" si="81"/>
        <v>15.284831995555599</v>
      </c>
      <c r="G655">
        <f t="shared" si="82"/>
        <v>15.284831995555599</v>
      </c>
      <c r="H655">
        <f t="shared" si="83"/>
        <v>1528.4831995555598</v>
      </c>
      <c r="I655">
        <f t="shared" si="84"/>
        <v>16.772006018666701</v>
      </c>
      <c r="J655">
        <f t="shared" si="85"/>
        <v>16.772006018666701</v>
      </c>
      <c r="K655">
        <f t="shared" si="86"/>
        <v>1677.2006018666702</v>
      </c>
      <c r="L655">
        <f t="shared" si="87"/>
        <v>12.827894907555603</v>
      </c>
      <c r="M655">
        <f t="shared" si="88"/>
        <v>12.827894907555603</v>
      </c>
      <c r="N655">
        <f t="shared" si="89"/>
        <v>1282.7894907555603</v>
      </c>
    </row>
    <row r="656" spans="2:14" x14ac:dyDescent="0.25">
      <c r="B656" s="13">
        <v>58.852310410000001</v>
      </c>
      <c r="C656">
        <v>45.591999999999999</v>
      </c>
      <c r="D656" s="13">
        <v>60.320203960444402</v>
      </c>
      <c r="E656" s="13">
        <v>49.536111111111097</v>
      </c>
      <c r="F656">
        <f t="shared" si="81"/>
        <v>13.260310410000002</v>
      </c>
      <c r="G656">
        <f t="shared" si="82"/>
        <v>13.260310410000002</v>
      </c>
      <c r="H656">
        <f t="shared" si="83"/>
        <v>1326.0310410000002</v>
      </c>
      <c r="I656">
        <f t="shared" si="84"/>
        <v>14.728203960444404</v>
      </c>
      <c r="J656">
        <f t="shared" si="85"/>
        <v>14.728203960444404</v>
      </c>
      <c r="K656">
        <f t="shared" si="86"/>
        <v>1472.8203960444403</v>
      </c>
      <c r="L656">
        <f t="shared" si="87"/>
        <v>10.784092849333305</v>
      </c>
      <c r="M656">
        <f t="shared" si="88"/>
        <v>10.784092849333305</v>
      </c>
      <c r="N656">
        <f t="shared" si="89"/>
        <v>1078.4092849333306</v>
      </c>
    </row>
    <row r="657" spans="2:14" x14ac:dyDescent="0.25">
      <c r="B657" s="13">
        <v>57.034189286944397</v>
      </c>
      <c r="C657" s="15">
        <v>45.591999999999999</v>
      </c>
      <c r="D657" s="13">
        <v>58.4838821287778</v>
      </c>
      <c r="E657" s="13">
        <v>49.536111111111097</v>
      </c>
      <c r="F657">
        <f t="shared" ref="F657:F720" si="90">B657-C657</f>
        <v>11.442189286944398</v>
      </c>
      <c r="G657">
        <f t="shared" si="82"/>
        <v>11.442189286944398</v>
      </c>
      <c r="H657">
        <f t="shared" si="83"/>
        <v>1144.2189286944399</v>
      </c>
      <c r="I657">
        <f t="shared" si="84"/>
        <v>12.891882128777802</v>
      </c>
      <c r="J657">
        <f t="shared" si="85"/>
        <v>12.891882128777802</v>
      </c>
      <c r="K657">
        <f t="shared" si="86"/>
        <v>1289.1882128777802</v>
      </c>
      <c r="L657">
        <f t="shared" si="87"/>
        <v>8.9477710176667031</v>
      </c>
      <c r="M657">
        <f t="shared" si="88"/>
        <v>8.9477710176667031</v>
      </c>
      <c r="N657">
        <f t="shared" si="89"/>
        <v>894.77710176667028</v>
      </c>
    </row>
    <row r="658" spans="2:14" x14ac:dyDescent="0.25">
      <c r="B658" s="13">
        <v>60.950207988388897</v>
      </c>
      <c r="C658">
        <v>45.591999999999999</v>
      </c>
      <c r="D658" s="13">
        <v>62.4380617178333</v>
      </c>
      <c r="E658" s="13">
        <v>49.536111111111097</v>
      </c>
      <c r="F658">
        <f t="shared" si="90"/>
        <v>15.358207988388898</v>
      </c>
      <c r="G658">
        <f t="shared" ref="G658:G721" si="91">MAX(F658,0)</f>
        <v>15.358207988388898</v>
      </c>
      <c r="H658">
        <f t="shared" ref="H658:H721" si="92">$B$7*G658</f>
        <v>1535.8207988388899</v>
      </c>
      <c r="I658">
        <f t="shared" ref="I658:I721" si="93">D658-C658</f>
        <v>16.846061717833301</v>
      </c>
      <c r="J658">
        <f t="shared" ref="J658:J721" si="94">MAX(I658,0)</f>
        <v>16.846061717833301</v>
      </c>
      <c r="K658">
        <f t="shared" ref="K658:K721" si="95">$B$7*J658</f>
        <v>1684.6061717833302</v>
      </c>
      <c r="L658">
        <f t="shared" ref="L658:L721" si="96">D658-E658</f>
        <v>12.901950606722203</v>
      </c>
      <c r="M658">
        <f t="shared" ref="M658:M721" si="97">MAX(L658,0)</f>
        <v>12.901950606722203</v>
      </c>
      <c r="N658">
        <f t="shared" ref="N658:N721" si="98">$B$7*M658</f>
        <v>1290.1950606722203</v>
      </c>
    </row>
    <row r="659" spans="2:14" x14ac:dyDescent="0.25">
      <c r="B659" s="13">
        <v>69.599307505444401</v>
      </c>
      <c r="C659" s="15">
        <v>45.591999999999999</v>
      </c>
      <c r="D659" s="13">
        <v>71.158450255055598</v>
      </c>
      <c r="E659" s="13">
        <v>49.536111111111097</v>
      </c>
      <c r="F659">
        <f t="shared" si="90"/>
        <v>24.007307505444402</v>
      </c>
      <c r="G659">
        <f t="shared" si="91"/>
        <v>24.007307505444402</v>
      </c>
      <c r="H659">
        <f t="shared" si="92"/>
        <v>2400.7307505444401</v>
      </c>
      <c r="I659">
        <f t="shared" si="93"/>
        <v>25.566450255055599</v>
      </c>
      <c r="J659">
        <f t="shared" si="94"/>
        <v>25.566450255055599</v>
      </c>
      <c r="K659">
        <f t="shared" si="95"/>
        <v>2556.6450255055597</v>
      </c>
      <c r="L659">
        <f t="shared" si="96"/>
        <v>21.622339143944501</v>
      </c>
      <c r="M659">
        <f t="shared" si="97"/>
        <v>21.622339143944501</v>
      </c>
      <c r="N659">
        <f t="shared" si="98"/>
        <v>2162.23391439445</v>
      </c>
    </row>
    <row r="660" spans="2:14" x14ac:dyDescent="0.25">
      <c r="B660" s="13">
        <v>74.232249862888906</v>
      </c>
      <c r="C660">
        <v>45.591999999999999</v>
      </c>
      <c r="D660" s="13">
        <v>75.822848385666703</v>
      </c>
      <c r="E660" s="13">
        <v>49.536111111111097</v>
      </c>
      <c r="F660">
        <f t="shared" si="90"/>
        <v>28.640249862888908</v>
      </c>
      <c r="G660">
        <f t="shared" si="91"/>
        <v>28.640249862888908</v>
      </c>
      <c r="H660">
        <f t="shared" si="92"/>
        <v>2864.0249862888909</v>
      </c>
      <c r="I660">
        <f t="shared" si="93"/>
        <v>30.230848385666704</v>
      </c>
      <c r="J660">
        <f t="shared" si="94"/>
        <v>30.230848385666704</v>
      </c>
      <c r="K660">
        <f t="shared" si="95"/>
        <v>3023.0848385666704</v>
      </c>
      <c r="L660">
        <f t="shared" si="96"/>
        <v>26.286737274555605</v>
      </c>
      <c r="M660">
        <f t="shared" si="97"/>
        <v>26.286737274555605</v>
      </c>
      <c r="N660">
        <f t="shared" si="98"/>
        <v>2628.6737274555608</v>
      </c>
    </row>
    <row r="661" spans="2:14" x14ac:dyDescent="0.25">
      <c r="B661" s="13">
        <v>61.646587386222201</v>
      </c>
      <c r="C661" s="15">
        <v>45.591999999999999</v>
      </c>
      <c r="D661" s="13">
        <v>63.140826473222198</v>
      </c>
      <c r="E661" s="13">
        <v>49.536111111111097</v>
      </c>
      <c r="F661">
        <f t="shared" si="90"/>
        <v>16.054587386222202</v>
      </c>
      <c r="G661">
        <f t="shared" si="91"/>
        <v>16.054587386222202</v>
      </c>
      <c r="H661">
        <f t="shared" si="92"/>
        <v>1605.4587386222202</v>
      </c>
      <c r="I661">
        <f t="shared" si="93"/>
        <v>17.548826473222199</v>
      </c>
      <c r="J661">
        <f t="shared" si="94"/>
        <v>17.548826473222199</v>
      </c>
      <c r="K661">
        <f t="shared" si="95"/>
        <v>1754.88264732222</v>
      </c>
      <c r="L661">
        <f t="shared" si="96"/>
        <v>13.604715362111101</v>
      </c>
      <c r="M661">
        <f t="shared" si="97"/>
        <v>13.604715362111101</v>
      </c>
      <c r="N661">
        <f t="shared" si="98"/>
        <v>1360.4715362111101</v>
      </c>
    </row>
    <row r="662" spans="2:14" x14ac:dyDescent="0.25">
      <c r="B662" s="13">
        <v>55.252239120111099</v>
      </c>
      <c r="C662">
        <v>45.591999999999999</v>
      </c>
      <c r="D662" s="13">
        <v>56.683252773666702</v>
      </c>
      <c r="E662" s="13">
        <v>49.536111111111097</v>
      </c>
      <c r="F662">
        <f t="shared" si="90"/>
        <v>9.6602391201111004</v>
      </c>
      <c r="G662">
        <f t="shared" si="91"/>
        <v>9.6602391201111004</v>
      </c>
      <c r="H662">
        <f t="shared" si="92"/>
        <v>966.02391201111004</v>
      </c>
      <c r="I662">
        <f t="shared" si="93"/>
        <v>11.091252773666703</v>
      </c>
      <c r="J662">
        <f t="shared" si="94"/>
        <v>11.091252773666703</v>
      </c>
      <c r="K662">
        <f t="shared" si="95"/>
        <v>1109.1252773666704</v>
      </c>
      <c r="L662">
        <f t="shared" si="96"/>
        <v>7.1471416625556046</v>
      </c>
      <c r="M662">
        <f t="shared" si="97"/>
        <v>7.1471416625556046</v>
      </c>
      <c r="N662">
        <f t="shared" si="98"/>
        <v>714.71416625556049</v>
      </c>
    </row>
    <row r="663" spans="2:14" x14ac:dyDescent="0.25">
      <c r="B663" s="13">
        <v>50.237059229888899</v>
      </c>
      <c r="C663" s="15">
        <v>45.591999999999999</v>
      </c>
      <c r="D663" s="13">
        <v>51.6107918837222</v>
      </c>
      <c r="E663" s="13">
        <v>49.536111111111097</v>
      </c>
      <c r="F663">
        <f t="shared" si="90"/>
        <v>4.6450592298889006</v>
      </c>
      <c r="G663">
        <f t="shared" si="91"/>
        <v>4.6450592298889006</v>
      </c>
      <c r="H663">
        <f t="shared" si="92"/>
        <v>464.50592298889006</v>
      </c>
      <c r="I663">
        <f t="shared" si="93"/>
        <v>6.0187918837222014</v>
      </c>
      <c r="J663">
        <f t="shared" si="94"/>
        <v>6.0187918837222014</v>
      </c>
      <c r="K663">
        <f t="shared" si="95"/>
        <v>601.87918837222014</v>
      </c>
      <c r="L663">
        <f t="shared" si="96"/>
        <v>2.074680772611103</v>
      </c>
      <c r="M663">
        <f t="shared" si="97"/>
        <v>2.074680772611103</v>
      </c>
      <c r="N663">
        <f t="shared" si="98"/>
        <v>207.4680772611103</v>
      </c>
    </row>
    <row r="664" spans="2:14" x14ac:dyDescent="0.25">
      <c r="B664" s="13">
        <v>41.914659888499997</v>
      </c>
      <c r="C664">
        <v>45.591999999999999</v>
      </c>
      <c r="D664" s="13">
        <v>43.176361897611102</v>
      </c>
      <c r="E664" s="13">
        <v>49.536111111111097</v>
      </c>
      <c r="F664">
        <f t="shared" si="90"/>
        <v>-3.6773401115000013</v>
      </c>
      <c r="G664">
        <f t="shared" si="91"/>
        <v>0</v>
      </c>
      <c r="H664">
        <f t="shared" si="92"/>
        <v>0</v>
      </c>
      <c r="I664">
        <f t="shared" si="93"/>
        <v>-2.4156381023888969</v>
      </c>
      <c r="J664">
        <f t="shared" si="94"/>
        <v>0</v>
      </c>
      <c r="K664">
        <f t="shared" si="95"/>
        <v>0</v>
      </c>
      <c r="L664">
        <f t="shared" si="96"/>
        <v>-6.3597492134999953</v>
      </c>
      <c r="M664">
        <f t="shared" si="97"/>
        <v>0</v>
      </c>
      <c r="N664">
        <f t="shared" si="98"/>
        <v>0</v>
      </c>
    </row>
    <row r="665" spans="2:14" x14ac:dyDescent="0.25">
      <c r="B665" s="13">
        <v>39.129250234555599</v>
      </c>
      <c r="C665" s="15">
        <v>45.591999999999999</v>
      </c>
      <c r="D665" s="13">
        <v>40.348136637000003</v>
      </c>
      <c r="E665" s="13">
        <v>49.536111111111097</v>
      </c>
      <c r="F665">
        <f t="shared" si="90"/>
        <v>-6.4627497654443999</v>
      </c>
      <c r="G665">
        <f t="shared" si="91"/>
        <v>0</v>
      </c>
      <c r="H665">
        <f t="shared" si="92"/>
        <v>0</v>
      </c>
      <c r="I665">
        <f t="shared" si="93"/>
        <v>-5.2438633629999956</v>
      </c>
      <c r="J665">
        <f t="shared" si="94"/>
        <v>0</v>
      </c>
      <c r="K665">
        <f t="shared" si="95"/>
        <v>0</v>
      </c>
      <c r="L665">
        <f t="shared" si="96"/>
        <v>-9.187974474111094</v>
      </c>
      <c r="M665">
        <f t="shared" si="97"/>
        <v>0</v>
      </c>
      <c r="N665">
        <f t="shared" si="98"/>
        <v>0</v>
      </c>
    </row>
    <row r="666" spans="2:14" x14ac:dyDescent="0.25">
      <c r="B666" s="13">
        <v>34.778390424500003</v>
      </c>
      <c r="C666">
        <v>45.591999999999999</v>
      </c>
      <c r="D666" s="13">
        <v>35.924343870888897</v>
      </c>
      <c r="E666" s="13">
        <v>49.536111111111097</v>
      </c>
      <c r="F666">
        <f t="shared" si="90"/>
        <v>-10.813609575499996</v>
      </c>
      <c r="G666">
        <f t="shared" si="91"/>
        <v>0</v>
      </c>
      <c r="H666">
        <f t="shared" si="92"/>
        <v>0</v>
      </c>
      <c r="I666">
        <f t="shared" si="93"/>
        <v>-9.6676561291111014</v>
      </c>
      <c r="J666">
        <f t="shared" si="94"/>
        <v>0</v>
      </c>
      <c r="K666">
        <f t="shared" si="95"/>
        <v>0</v>
      </c>
      <c r="L666">
        <f t="shared" si="96"/>
        <v>-13.6117672402222</v>
      </c>
      <c r="M666">
        <f t="shared" si="97"/>
        <v>0</v>
      </c>
      <c r="N666">
        <f t="shared" si="98"/>
        <v>0</v>
      </c>
    </row>
    <row r="667" spans="2:14" x14ac:dyDescent="0.25">
      <c r="B667" s="13">
        <v>30.874793015277799</v>
      </c>
      <c r="C667" s="15">
        <v>45.591999999999999</v>
      </c>
      <c r="D667" s="13">
        <v>31.9483494718333</v>
      </c>
      <c r="E667" s="13">
        <v>49.536111111111097</v>
      </c>
      <c r="F667">
        <f t="shared" si="90"/>
        <v>-14.7172069847222</v>
      </c>
      <c r="G667">
        <f t="shared" si="91"/>
        <v>0</v>
      </c>
      <c r="H667">
        <f t="shared" si="92"/>
        <v>0</v>
      </c>
      <c r="I667">
        <f t="shared" si="93"/>
        <v>-13.643650528166699</v>
      </c>
      <c r="J667">
        <f t="shared" si="94"/>
        <v>0</v>
      </c>
      <c r="K667">
        <f t="shared" si="95"/>
        <v>0</v>
      </c>
      <c r="L667">
        <f t="shared" si="96"/>
        <v>-17.587761639277797</v>
      </c>
      <c r="M667">
        <f t="shared" si="97"/>
        <v>0</v>
      </c>
      <c r="N667">
        <f t="shared" si="98"/>
        <v>0</v>
      </c>
    </row>
    <row r="668" spans="2:14" x14ac:dyDescent="0.25">
      <c r="B668" s="13">
        <v>30.874793015277799</v>
      </c>
      <c r="C668">
        <v>45.591999999999999</v>
      </c>
      <c r="D668" s="13">
        <v>31.9483494718333</v>
      </c>
      <c r="E668" s="13">
        <v>49.536111111111097</v>
      </c>
      <c r="F668">
        <f t="shared" si="90"/>
        <v>-14.7172069847222</v>
      </c>
      <c r="G668">
        <f t="shared" si="91"/>
        <v>0</v>
      </c>
      <c r="H668">
        <f t="shared" si="92"/>
        <v>0</v>
      </c>
      <c r="I668">
        <f t="shared" si="93"/>
        <v>-13.643650528166699</v>
      </c>
      <c r="J668">
        <f t="shared" si="94"/>
        <v>0</v>
      </c>
      <c r="K668">
        <f t="shared" si="95"/>
        <v>0</v>
      </c>
      <c r="L668">
        <f t="shared" si="96"/>
        <v>-17.587761639277797</v>
      </c>
      <c r="M668">
        <f t="shared" si="97"/>
        <v>0</v>
      </c>
      <c r="N668">
        <f t="shared" si="98"/>
        <v>0</v>
      </c>
    </row>
    <row r="669" spans="2:14" x14ac:dyDescent="0.25">
      <c r="B669" s="13">
        <v>29.620394923666701</v>
      </c>
      <c r="C669" s="15">
        <v>45.591999999999999</v>
      </c>
      <c r="D669" s="13">
        <v>30.669149313111099</v>
      </c>
      <c r="E669" s="13">
        <v>49.536111111111097</v>
      </c>
      <c r="F669">
        <f t="shared" si="90"/>
        <v>-15.971605076333297</v>
      </c>
      <c r="G669">
        <f t="shared" si="91"/>
        <v>0</v>
      </c>
      <c r="H669">
        <f t="shared" si="92"/>
        <v>0</v>
      </c>
      <c r="I669">
        <f t="shared" si="93"/>
        <v>-14.9228506868889</v>
      </c>
      <c r="J669">
        <f t="shared" si="94"/>
        <v>0</v>
      </c>
      <c r="K669">
        <f t="shared" si="95"/>
        <v>0</v>
      </c>
      <c r="L669">
        <f t="shared" si="96"/>
        <v>-18.866961797999998</v>
      </c>
      <c r="M669">
        <f t="shared" si="97"/>
        <v>0</v>
      </c>
      <c r="N669">
        <f t="shared" si="98"/>
        <v>0</v>
      </c>
    </row>
    <row r="670" spans="2:14" x14ac:dyDescent="0.25">
      <c r="B670" s="13">
        <v>35.375618465555597</v>
      </c>
      <c r="C670">
        <v>45.591999999999999</v>
      </c>
      <c r="D670" s="13">
        <v>36.5320464865556</v>
      </c>
      <c r="E670" s="13">
        <v>49.536111111111097</v>
      </c>
      <c r="F670">
        <f t="shared" si="90"/>
        <v>-10.216381534444402</v>
      </c>
      <c r="G670">
        <f t="shared" si="91"/>
        <v>0</v>
      </c>
      <c r="H670">
        <f t="shared" si="92"/>
        <v>0</v>
      </c>
      <c r="I670">
        <f t="shared" si="93"/>
        <v>-9.0599535134443983</v>
      </c>
      <c r="J670">
        <f t="shared" si="94"/>
        <v>0</v>
      </c>
      <c r="K670">
        <f t="shared" si="95"/>
        <v>0</v>
      </c>
      <c r="L670">
        <f t="shared" si="96"/>
        <v>-13.004064624555497</v>
      </c>
      <c r="M670">
        <f t="shared" si="97"/>
        <v>0</v>
      </c>
      <c r="N670">
        <f t="shared" si="98"/>
        <v>0</v>
      </c>
    </row>
    <row r="671" spans="2:14" x14ac:dyDescent="0.25">
      <c r="B671" s="13">
        <v>45.228102923000002</v>
      </c>
      <c r="C671" s="15">
        <v>45.591999999999999</v>
      </c>
      <c r="D671" s="13">
        <v>46.537129623277799</v>
      </c>
      <c r="E671" s="13">
        <v>49.536111111111097</v>
      </c>
      <c r="F671">
        <f t="shared" si="90"/>
        <v>-0.36389707699999718</v>
      </c>
      <c r="G671">
        <f t="shared" si="91"/>
        <v>0</v>
      </c>
      <c r="H671">
        <f t="shared" si="92"/>
        <v>0</v>
      </c>
      <c r="I671">
        <f t="shared" si="93"/>
        <v>0.94512962327780059</v>
      </c>
      <c r="J671">
        <f t="shared" si="94"/>
        <v>0.94512962327780059</v>
      </c>
      <c r="K671">
        <f t="shared" si="95"/>
        <v>94.512962327780059</v>
      </c>
      <c r="L671">
        <f t="shared" si="96"/>
        <v>-2.9989814878332979</v>
      </c>
      <c r="M671">
        <f t="shared" si="97"/>
        <v>0</v>
      </c>
      <c r="N671">
        <f t="shared" si="98"/>
        <v>0</v>
      </c>
    </row>
    <row r="672" spans="2:14" x14ac:dyDescent="0.25">
      <c r="B672" s="13">
        <v>57.154618591666697</v>
      </c>
      <c r="C672">
        <v>45.591999999999999</v>
      </c>
      <c r="D672" s="13">
        <v>58.605543505444402</v>
      </c>
      <c r="E672" s="13">
        <v>49.536111111111097</v>
      </c>
      <c r="F672">
        <f t="shared" si="90"/>
        <v>11.562618591666698</v>
      </c>
      <c r="G672">
        <f t="shared" si="91"/>
        <v>11.562618591666698</v>
      </c>
      <c r="H672">
        <f t="shared" si="92"/>
        <v>1156.2618591666699</v>
      </c>
      <c r="I672">
        <f t="shared" si="93"/>
        <v>13.013543505444403</v>
      </c>
      <c r="J672">
        <f t="shared" si="94"/>
        <v>13.013543505444403</v>
      </c>
      <c r="K672">
        <f t="shared" si="95"/>
        <v>1301.3543505444404</v>
      </c>
      <c r="L672">
        <f t="shared" si="96"/>
        <v>9.0694323943333046</v>
      </c>
      <c r="M672">
        <f t="shared" si="97"/>
        <v>9.0694323943333046</v>
      </c>
      <c r="N672">
        <f t="shared" si="98"/>
        <v>906.94323943333052</v>
      </c>
    </row>
    <row r="673" spans="2:14" x14ac:dyDescent="0.25">
      <c r="B673" s="13">
        <v>65.825562253000001</v>
      </c>
      <c r="C673" s="15">
        <v>45.591999999999999</v>
      </c>
      <c r="D673" s="13">
        <v>67.355698302222194</v>
      </c>
      <c r="E673" s="13">
        <v>49.536111111111097</v>
      </c>
      <c r="F673">
        <f t="shared" si="90"/>
        <v>20.233562253000002</v>
      </c>
      <c r="G673">
        <f t="shared" si="91"/>
        <v>20.233562253000002</v>
      </c>
      <c r="H673">
        <f t="shared" si="92"/>
        <v>2023.3562253000002</v>
      </c>
      <c r="I673">
        <f t="shared" si="93"/>
        <v>21.763698302222195</v>
      </c>
      <c r="J673">
        <f t="shared" si="94"/>
        <v>21.763698302222195</v>
      </c>
      <c r="K673">
        <f t="shared" si="95"/>
        <v>2176.3698302222197</v>
      </c>
      <c r="L673">
        <f t="shared" si="96"/>
        <v>17.819587191111097</v>
      </c>
      <c r="M673">
        <f t="shared" si="97"/>
        <v>17.819587191111097</v>
      </c>
      <c r="N673">
        <f t="shared" si="98"/>
        <v>1781.9587191111098</v>
      </c>
    </row>
    <row r="674" spans="2:14" x14ac:dyDescent="0.25">
      <c r="B674" s="13">
        <v>69.100785142500001</v>
      </c>
      <c r="C674">
        <v>45.591999999999999</v>
      </c>
      <c r="D674" s="13">
        <v>70.656274569499999</v>
      </c>
      <c r="E674" s="13">
        <v>49.536111111111097</v>
      </c>
      <c r="F674">
        <f t="shared" si="90"/>
        <v>23.508785142500003</v>
      </c>
      <c r="G674">
        <f t="shared" si="91"/>
        <v>23.508785142500003</v>
      </c>
      <c r="H674">
        <f t="shared" si="92"/>
        <v>2350.8785142500001</v>
      </c>
      <c r="I674">
        <f t="shared" si="93"/>
        <v>25.0642745695</v>
      </c>
      <c r="J674">
        <f t="shared" si="94"/>
        <v>25.0642745695</v>
      </c>
      <c r="K674">
        <f t="shared" si="95"/>
        <v>2506.4274569499999</v>
      </c>
      <c r="L674">
        <f t="shared" si="96"/>
        <v>21.120163458388902</v>
      </c>
      <c r="M674">
        <f t="shared" si="97"/>
        <v>21.120163458388902</v>
      </c>
      <c r="N674">
        <f t="shared" si="98"/>
        <v>2112.0163458388902</v>
      </c>
    </row>
    <row r="675" spans="2:14" x14ac:dyDescent="0.25">
      <c r="B675" s="13">
        <v>67.149574212388899</v>
      </c>
      <c r="C675" s="15">
        <v>45.591999999999999</v>
      </c>
      <c r="D675" s="13">
        <v>68.690245347555603</v>
      </c>
      <c r="E675" s="13">
        <v>49.536111111111097</v>
      </c>
      <c r="F675">
        <f t="shared" si="90"/>
        <v>21.5575742123889</v>
      </c>
      <c r="G675">
        <f t="shared" si="91"/>
        <v>21.5575742123889</v>
      </c>
      <c r="H675">
        <f t="shared" si="92"/>
        <v>2155.7574212388899</v>
      </c>
      <c r="I675">
        <f t="shared" si="93"/>
        <v>23.098245347555604</v>
      </c>
      <c r="J675">
        <f t="shared" si="94"/>
        <v>23.098245347555604</v>
      </c>
      <c r="K675">
        <f t="shared" si="95"/>
        <v>2309.8245347555603</v>
      </c>
      <c r="L675">
        <f t="shared" si="96"/>
        <v>19.154134236444506</v>
      </c>
      <c r="M675">
        <f t="shared" si="97"/>
        <v>19.154134236444506</v>
      </c>
      <c r="N675">
        <f t="shared" si="98"/>
        <v>1915.4134236444506</v>
      </c>
    </row>
    <row r="676" spans="2:14" x14ac:dyDescent="0.25">
      <c r="B676" s="13">
        <v>65.4977219521667</v>
      </c>
      <c r="C676">
        <v>45.591999999999999</v>
      </c>
      <c r="D676" s="13">
        <v>67.025188351833293</v>
      </c>
      <c r="E676" s="13">
        <v>49.536111111111097</v>
      </c>
      <c r="F676">
        <f t="shared" si="90"/>
        <v>19.905721952166701</v>
      </c>
      <c r="G676">
        <f t="shared" si="91"/>
        <v>19.905721952166701</v>
      </c>
      <c r="H676">
        <f t="shared" si="92"/>
        <v>1990.57219521667</v>
      </c>
      <c r="I676">
        <f t="shared" si="93"/>
        <v>21.433188351833294</v>
      </c>
      <c r="J676">
        <f t="shared" si="94"/>
        <v>21.433188351833294</v>
      </c>
      <c r="K676">
        <f t="shared" si="95"/>
        <v>2143.3188351833296</v>
      </c>
      <c r="L676">
        <f t="shared" si="96"/>
        <v>17.489077240722196</v>
      </c>
      <c r="M676">
        <f t="shared" si="97"/>
        <v>17.489077240722196</v>
      </c>
      <c r="N676">
        <f t="shared" si="98"/>
        <v>1748.9077240722195</v>
      </c>
    </row>
    <row r="677" spans="2:14" x14ac:dyDescent="0.25">
      <c r="B677" s="13">
        <v>63.446840349722201</v>
      </c>
      <c r="C677" s="15">
        <v>45.591999999999999</v>
      </c>
      <c r="D677" s="13">
        <v>64.957045593999993</v>
      </c>
      <c r="E677" s="13">
        <v>49.536111111111097</v>
      </c>
      <c r="F677">
        <f t="shared" si="90"/>
        <v>17.854840349722203</v>
      </c>
      <c r="G677">
        <f t="shared" si="91"/>
        <v>17.854840349722203</v>
      </c>
      <c r="H677">
        <f t="shared" si="92"/>
        <v>1785.4840349722203</v>
      </c>
      <c r="I677">
        <f t="shared" si="93"/>
        <v>19.365045593999994</v>
      </c>
      <c r="J677">
        <f t="shared" si="94"/>
        <v>19.365045593999994</v>
      </c>
      <c r="K677">
        <f t="shared" si="95"/>
        <v>1936.5045593999994</v>
      </c>
      <c r="L677">
        <f t="shared" si="96"/>
        <v>15.420934482888896</v>
      </c>
      <c r="M677">
        <f t="shared" si="97"/>
        <v>15.420934482888896</v>
      </c>
      <c r="N677">
        <f t="shared" si="98"/>
        <v>1542.0934482888897</v>
      </c>
    </row>
    <row r="678" spans="2:14" x14ac:dyDescent="0.25">
      <c r="B678" s="13">
        <v>61.491014011388899</v>
      </c>
      <c r="C678">
        <v>45.591999999999999</v>
      </c>
      <c r="D678" s="13">
        <v>62.983836825222198</v>
      </c>
      <c r="E678" s="13">
        <v>49.536111111111097</v>
      </c>
      <c r="F678">
        <f t="shared" si="90"/>
        <v>15.8990140113889</v>
      </c>
      <c r="G678">
        <f t="shared" si="91"/>
        <v>15.8990140113889</v>
      </c>
      <c r="H678">
        <f t="shared" si="92"/>
        <v>1589.9014011388899</v>
      </c>
      <c r="I678">
        <f t="shared" si="93"/>
        <v>17.3918368252222</v>
      </c>
      <c r="J678">
        <f t="shared" si="94"/>
        <v>17.3918368252222</v>
      </c>
      <c r="K678">
        <f t="shared" si="95"/>
        <v>1739.1836825222199</v>
      </c>
      <c r="L678">
        <f t="shared" si="96"/>
        <v>13.447725714111101</v>
      </c>
      <c r="M678">
        <f t="shared" si="97"/>
        <v>13.447725714111101</v>
      </c>
      <c r="N678">
        <f t="shared" si="98"/>
        <v>1344.7725714111102</v>
      </c>
    </row>
    <row r="679" spans="2:14" x14ac:dyDescent="0.25">
      <c r="B679" s="13">
        <v>60.285622177555602</v>
      </c>
      <c r="C679" s="15">
        <v>45.591999999999999</v>
      </c>
      <c r="D679" s="13">
        <v>61.767271298222198</v>
      </c>
      <c r="E679" s="13">
        <v>49.536111111111097</v>
      </c>
      <c r="F679">
        <f t="shared" si="90"/>
        <v>14.693622177555604</v>
      </c>
      <c r="G679">
        <f t="shared" si="91"/>
        <v>14.693622177555604</v>
      </c>
      <c r="H679">
        <f t="shared" si="92"/>
        <v>1469.3622177555603</v>
      </c>
      <c r="I679">
        <f t="shared" si="93"/>
        <v>16.175271298222199</v>
      </c>
      <c r="J679">
        <f t="shared" si="94"/>
        <v>16.175271298222199</v>
      </c>
      <c r="K679">
        <f t="shared" si="95"/>
        <v>1617.5271298222199</v>
      </c>
      <c r="L679">
        <f t="shared" si="96"/>
        <v>12.231160187111101</v>
      </c>
      <c r="M679">
        <f t="shared" si="97"/>
        <v>12.231160187111101</v>
      </c>
      <c r="N679">
        <f t="shared" si="98"/>
        <v>1223.11601871111</v>
      </c>
    </row>
    <row r="680" spans="2:14" x14ac:dyDescent="0.25">
      <c r="B680" s="13">
        <v>59.322140830944399</v>
      </c>
      <c r="C680">
        <v>45.591999999999999</v>
      </c>
      <c r="D680" s="13">
        <v>60.794600206166699</v>
      </c>
      <c r="E680" s="13">
        <v>49.536111111111097</v>
      </c>
      <c r="F680">
        <f t="shared" si="90"/>
        <v>13.7301408309444</v>
      </c>
      <c r="G680">
        <f t="shared" si="91"/>
        <v>13.7301408309444</v>
      </c>
      <c r="H680">
        <f t="shared" si="92"/>
        <v>1373.0140830944399</v>
      </c>
      <c r="I680">
        <f t="shared" si="93"/>
        <v>15.2026002061667</v>
      </c>
      <c r="J680">
        <f t="shared" si="94"/>
        <v>15.2026002061667</v>
      </c>
      <c r="K680">
        <f t="shared" si="95"/>
        <v>1520.2600206166701</v>
      </c>
      <c r="L680">
        <f t="shared" si="96"/>
        <v>11.258489095055602</v>
      </c>
      <c r="M680">
        <f t="shared" si="97"/>
        <v>11.258489095055602</v>
      </c>
      <c r="N680">
        <f t="shared" si="98"/>
        <v>1125.8489095055602</v>
      </c>
    </row>
    <row r="681" spans="2:14" x14ac:dyDescent="0.25">
      <c r="B681" s="13">
        <v>57.598901423777797</v>
      </c>
      <c r="C681" s="15">
        <v>45.591999999999999</v>
      </c>
      <c r="D681" s="13">
        <v>59.054338903555603</v>
      </c>
      <c r="E681" s="13">
        <v>49.536111111111097</v>
      </c>
      <c r="F681">
        <f t="shared" si="90"/>
        <v>12.006901423777798</v>
      </c>
      <c r="G681">
        <f t="shared" si="91"/>
        <v>12.006901423777798</v>
      </c>
      <c r="H681">
        <f t="shared" si="92"/>
        <v>1200.6901423777797</v>
      </c>
      <c r="I681">
        <f t="shared" si="93"/>
        <v>13.462338903555604</v>
      </c>
      <c r="J681">
        <f t="shared" si="94"/>
        <v>13.462338903555604</v>
      </c>
      <c r="K681">
        <f t="shared" si="95"/>
        <v>1346.2338903555606</v>
      </c>
      <c r="L681">
        <f t="shared" si="96"/>
        <v>9.518227792444506</v>
      </c>
      <c r="M681">
        <f t="shared" si="97"/>
        <v>9.518227792444506</v>
      </c>
      <c r="N681">
        <f t="shared" si="98"/>
        <v>951.82277924445066</v>
      </c>
    </row>
    <row r="682" spans="2:14" x14ac:dyDescent="0.25">
      <c r="B682" s="13">
        <v>57.067259607222198</v>
      </c>
      <c r="C682">
        <v>45.591999999999999</v>
      </c>
      <c r="D682" s="13">
        <v>58.517291158666701</v>
      </c>
      <c r="E682" s="13">
        <v>49.536111111111097</v>
      </c>
      <c r="F682">
        <f t="shared" si="90"/>
        <v>11.475259607222199</v>
      </c>
      <c r="G682">
        <f t="shared" si="91"/>
        <v>11.475259607222199</v>
      </c>
      <c r="H682">
        <f t="shared" si="92"/>
        <v>1147.5259607222199</v>
      </c>
      <c r="I682">
        <f t="shared" si="93"/>
        <v>12.925291158666703</v>
      </c>
      <c r="J682">
        <f t="shared" si="94"/>
        <v>12.925291158666703</v>
      </c>
      <c r="K682">
        <f t="shared" si="95"/>
        <v>1292.5291158666703</v>
      </c>
      <c r="L682">
        <f t="shared" si="96"/>
        <v>8.9811800475556041</v>
      </c>
      <c r="M682">
        <f t="shared" si="97"/>
        <v>8.9811800475556041</v>
      </c>
      <c r="N682">
        <f t="shared" si="98"/>
        <v>898.11800475556038</v>
      </c>
    </row>
    <row r="683" spans="2:14" x14ac:dyDescent="0.25">
      <c r="B683" s="13">
        <v>61.128002004888899</v>
      </c>
      <c r="C683" s="15">
        <v>45.591999999999999</v>
      </c>
      <c r="D683" s="13">
        <v>62.6174972326111</v>
      </c>
      <c r="E683" s="13">
        <v>49.536111111111097</v>
      </c>
      <c r="F683">
        <f t="shared" si="90"/>
        <v>15.5360020048889</v>
      </c>
      <c r="G683">
        <f t="shared" si="91"/>
        <v>15.5360020048889</v>
      </c>
      <c r="H683">
        <f t="shared" si="92"/>
        <v>1553.6002004888901</v>
      </c>
      <c r="I683">
        <f t="shared" si="93"/>
        <v>17.025497232611102</v>
      </c>
      <c r="J683">
        <f t="shared" si="94"/>
        <v>17.025497232611102</v>
      </c>
      <c r="K683">
        <f t="shared" si="95"/>
        <v>1702.5497232611101</v>
      </c>
      <c r="L683">
        <f t="shared" si="96"/>
        <v>13.081386121500003</v>
      </c>
      <c r="M683">
        <f t="shared" si="97"/>
        <v>13.081386121500003</v>
      </c>
      <c r="N683">
        <f t="shared" si="98"/>
        <v>1308.1386121500004</v>
      </c>
    </row>
    <row r="684" spans="2:14" x14ac:dyDescent="0.25">
      <c r="B684" s="13">
        <v>70.395840724722206</v>
      </c>
      <c r="C684">
        <v>45.591999999999999</v>
      </c>
      <c r="D684" s="13">
        <v>71.960710426777794</v>
      </c>
      <c r="E684" s="13">
        <v>49.536111111111097</v>
      </c>
      <c r="F684">
        <f t="shared" si="90"/>
        <v>24.803840724722207</v>
      </c>
      <c r="G684">
        <f t="shared" si="91"/>
        <v>24.803840724722207</v>
      </c>
      <c r="H684">
        <f t="shared" si="92"/>
        <v>2480.3840724722209</v>
      </c>
      <c r="I684">
        <f t="shared" si="93"/>
        <v>26.368710426777795</v>
      </c>
      <c r="J684">
        <f t="shared" si="94"/>
        <v>26.368710426777795</v>
      </c>
      <c r="K684">
        <f t="shared" si="95"/>
        <v>2636.8710426777798</v>
      </c>
      <c r="L684">
        <f t="shared" si="96"/>
        <v>22.424599315666697</v>
      </c>
      <c r="M684">
        <f t="shared" si="97"/>
        <v>22.424599315666697</v>
      </c>
      <c r="N684">
        <f t="shared" si="98"/>
        <v>2242.4599315666696</v>
      </c>
    </row>
    <row r="685" spans="2:14" x14ac:dyDescent="0.25">
      <c r="B685" s="13">
        <v>74.258588151166705</v>
      </c>
      <c r="C685" s="15">
        <v>45.591999999999999</v>
      </c>
      <c r="D685" s="13">
        <v>75.849352926500003</v>
      </c>
      <c r="E685" s="13">
        <v>49.536111111111097</v>
      </c>
      <c r="F685">
        <f t="shared" si="90"/>
        <v>28.666588151166707</v>
      </c>
      <c r="G685">
        <f t="shared" si="91"/>
        <v>28.666588151166707</v>
      </c>
      <c r="H685">
        <f t="shared" si="92"/>
        <v>2866.6588151166707</v>
      </c>
      <c r="I685">
        <f t="shared" si="93"/>
        <v>30.257352926500005</v>
      </c>
      <c r="J685">
        <f t="shared" si="94"/>
        <v>30.257352926500005</v>
      </c>
      <c r="K685">
        <f t="shared" si="95"/>
        <v>3025.7352926500007</v>
      </c>
      <c r="L685">
        <f t="shared" si="96"/>
        <v>26.313241815388906</v>
      </c>
      <c r="M685">
        <f t="shared" si="97"/>
        <v>26.313241815388906</v>
      </c>
      <c r="N685">
        <f t="shared" si="98"/>
        <v>2631.3241815388906</v>
      </c>
    </row>
    <row r="686" spans="2:14" x14ac:dyDescent="0.25">
      <c r="B686" s="13">
        <v>60.9306450532778</v>
      </c>
      <c r="C686">
        <v>45.591999999999999</v>
      </c>
      <c r="D686" s="13">
        <v>62.418317693722202</v>
      </c>
      <c r="E686" s="13">
        <v>49.536111111111097</v>
      </c>
      <c r="F686">
        <f t="shared" si="90"/>
        <v>15.338645053277801</v>
      </c>
      <c r="G686">
        <f t="shared" si="91"/>
        <v>15.338645053277801</v>
      </c>
      <c r="H686">
        <f t="shared" si="92"/>
        <v>1533.8645053277801</v>
      </c>
      <c r="I686">
        <f t="shared" si="93"/>
        <v>16.826317693722203</v>
      </c>
      <c r="J686">
        <f t="shared" si="94"/>
        <v>16.826317693722203</v>
      </c>
      <c r="K686">
        <f t="shared" si="95"/>
        <v>1682.6317693722203</v>
      </c>
      <c r="L686">
        <f t="shared" si="96"/>
        <v>12.882206582611104</v>
      </c>
      <c r="M686">
        <f t="shared" si="97"/>
        <v>12.882206582611104</v>
      </c>
      <c r="N686">
        <f t="shared" si="98"/>
        <v>1288.2206582611104</v>
      </c>
    </row>
    <row r="687" spans="2:14" x14ac:dyDescent="0.25">
      <c r="B687" s="13">
        <v>54.636053469555598</v>
      </c>
      <c r="C687" s="15">
        <v>45.591999999999999</v>
      </c>
      <c r="D687" s="13">
        <v>56.060409423166703</v>
      </c>
      <c r="E687" s="13">
        <v>49.536111111111097</v>
      </c>
      <c r="F687">
        <f t="shared" si="90"/>
        <v>9.0440534695555996</v>
      </c>
      <c r="G687">
        <f t="shared" si="91"/>
        <v>9.0440534695555996</v>
      </c>
      <c r="H687">
        <f t="shared" si="92"/>
        <v>904.40534695555993</v>
      </c>
      <c r="I687">
        <f t="shared" si="93"/>
        <v>10.468409423166705</v>
      </c>
      <c r="J687">
        <f t="shared" si="94"/>
        <v>10.468409423166705</v>
      </c>
      <c r="K687">
        <f t="shared" si="95"/>
        <v>1046.8409423166704</v>
      </c>
      <c r="L687">
        <f t="shared" si="96"/>
        <v>6.5242983120556062</v>
      </c>
      <c r="M687">
        <f t="shared" si="97"/>
        <v>6.5242983120556062</v>
      </c>
      <c r="N687">
        <f t="shared" si="98"/>
        <v>652.42983120556062</v>
      </c>
    </row>
    <row r="688" spans="2:14" x14ac:dyDescent="0.25">
      <c r="B688" s="13">
        <v>49.451885139055598</v>
      </c>
      <c r="C688">
        <v>45.591999999999999</v>
      </c>
      <c r="D688" s="13">
        <v>50.815989504166701</v>
      </c>
      <c r="E688" s="13">
        <v>49.536111111111097</v>
      </c>
      <c r="F688">
        <f t="shared" si="90"/>
        <v>3.8598851390555993</v>
      </c>
      <c r="G688">
        <f t="shared" si="91"/>
        <v>3.8598851390555993</v>
      </c>
      <c r="H688">
        <f t="shared" si="92"/>
        <v>385.9885139055599</v>
      </c>
      <c r="I688">
        <f t="shared" si="93"/>
        <v>5.2239895041667026</v>
      </c>
      <c r="J688">
        <f t="shared" si="94"/>
        <v>5.2239895041667026</v>
      </c>
      <c r="K688">
        <f t="shared" si="95"/>
        <v>522.39895041667023</v>
      </c>
      <c r="L688">
        <f t="shared" si="96"/>
        <v>1.2798783930556041</v>
      </c>
      <c r="M688">
        <f t="shared" si="97"/>
        <v>1.2798783930556041</v>
      </c>
      <c r="N688">
        <f t="shared" si="98"/>
        <v>127.98783930556041</v>
      </c>
    </row>
    <row r="689" spans="2:14" x14ac:dyDescent="0.25">
      <c r="B689" s="13">
        <v>41.7186324517222</v>
      </c>
      <c r="C689" s="15">
        <v>45.591999999999999</v>
      </c>
      <c r="D689" s="13">
        <v>42.977414430166696</v>
      </c>
      <c r="E689" s="13">
        <v>49.536111111111097</v>
      </c>
      <c r="F689">
        <f t="shared" si="90"/>
        <v>-3.8733675482777983</v>
      </c>
      <c r="G689">
        <f t="shared" si="91"/>
        <v>0</v>
      </c>
      <c r="H689">
        <f t="shared" si="92"/>
        <v>0</v>
      </c>
      <c r="I689">
        <f t="shared" si="93"/>
        <v>-2.6145855698333023</v>
      </c>
      <c r="J689">
        <f t="shared" si="94"/>
        <v>0</v>
      </c>
      <c r="K689">
        <f t="shared" si="95"/>
        <v>0</v>
      </c>
      <c r="L689">
        <f t="shared" si="96"/>
        <v>-6.5586966809444007</v>
      </c>
      <c r="M689">
        <f t="shared" si="97"/>
        <v>0</v>
      </c>
      <c r="N689">
        <f t="shared" si="98"/>
        <v>0</v>
      </c>
    </row>
    <row r="690" spans="2:14" x14ac:dyDescent="0.25">
      <c r="B690" s="13">
        <v>37.895292789444397</v>
      </c>
      <c r="C690">
        <v>45.591999999999999</v>
      </c>
      <c r="D690" s="13">
        <v>39.094271151166701</v>
      </c>
      <c r="E690" s="13">
        <v>49.536111111111097</v>
      </c>
      <c r="F690">
        <f t="shared" si="90"/>
        <v>-7.6967072105556014</v>
      </c>
      <c r="G690">
        <f t="shared" si="91"/>
        <v>0</v>
      </c>
      <c r="H690">
        <f t="shared" si="92"/>
        <v>0</v>
      </c>
      <c r="I690">
        <f t="shared" si="93"/>
        <v>-6.4977288488332974</v>
      </c>
      <c r="J690">
        <f t="shared" si="94"/>
        <v>0</v>
      </c>
      <c r="K690">
        <f t="shared" si="95"/>
        <v>0</v>
      </c>
      <c r="L690">
        <f t="shared" si="96"/>
        <v>-10.441839959944396</v>
      </c>
      <c r="M690">
        <f t="shared" si="97"/>
        <v>0</v>
      </c>
      <c r="N690">
        <f t="shared" si="98"/>
        <v>0</v>
      </c>
    </row>
    <row r="691" spans="2:14" x14ac:dyDescent="0.25">
      <c r="B691" s="13">
        <v>33.095769757722202</v>
      </c>
      <c r="C691" s="15">
        <v>45.591999999999999</v>
      </c>
      <c r="D691" s="13">
        <v>34.211372878111099</v>
      </c>
      <c r="E691" s="13">
        <v>49.536111111111097</v>
      </c>
      <c r="F691">
        <f t="shared" si="90"/>
        <v>-12.496230242277797</v>
      </c>
      <c r="G691">
        <f t="shared" si="91"/>
        <v>0</v>
      </c>
      <c r="H691">
        <f t="shared" si="92"/>
        <v>0</v>
      </c>
      <c r="I691">
        <f t="shared" si="93"/>
        <v>-11.380627121888899</v>
      </c>
      <c r="J691">
        <f t="shared" si="94"/>
        <v>0</v>
      </c>
      <c r="K691">
        <f t="shared" si="95"/>
        <v>0</v>
      </c>
      <c r="L691">
        <f t="shared" si="96"/>
        <v>-15.324738232999998</v>
      </c>
      <c r="M691">
        <f t="shared" si="97"/>
        <v>0</v>
      </c>
      <c r="N691">
        <f t="shared" si="98"/>
        <v>0</v>
      </c>
    </row>
    <row r="692" spans="2:14" x14ac:dyDescent="0.25">
      <c r="B692" s="13">
        <v>29.681377203666699</v>
      </c>
      <c r="C692">
        <v>45.591999999999999</v>
      </c>
      <c r="D692" s="13">
        <v>30.731355608555599</v>
      </c>
      <c r="E692" s="13">
        <v>49.536111111111097</v>
      </c>
      <c r="F692">
        <f t="shared" si="90"/>
        <v>-15.9106227963333</v>
      </c>
      <c r="G692">
        <f t="shared" si="91"/>
        <v>0</v>
      </c>
      <c r="H692">
        <f t="shared" si="92"/>
        <v>0</v>
      </c>
      <c r="I692">
        <f t="shared" si="93"/>
        <v>-14.860644391444399</v>
      </c>
      <c r="J692">
        <f t="shared" si="94"/>
        <v>0</v>
      </c>
      <c r="K692">
        <f t="shared" si="95"/>
        <v>0</v>
      </c>
      <c r="L692">
        <f t="shared" si="96"/>
        <v>-18.804755502555498</v>
      </c>
      <c r="M692">
        <f t="shared" si="97"/>
        <v>0</v>
      </c>
      <c r="N692">
        <f t="shared" si="98"/>
        <v>0</v>
      </c>
    </row>
    <row r="693" spans="2:14" x14ac:dyDescent="0.25">
      <c r="B693" s="13">
        <v>28.9197333514444</v>
      </c>
      <c r="C693" s="15">
        <v>45.591999999999999</v>
      </c>
      <c r="D693" s="13">
        <v>29.9542873378889</v>
      </c>
      <c r="E693" s="13">
        <v>49.536111111111097</v>
      </c>
      <c r="F693">
        <f t="shared" si="90"/>
        <v>-16.672266648555599</v>
      </c>
      <c r="G693">
        <f t="shared" si="91"/>
        <v>0</v>
      </c>
      <c r="H693">
        <f t="shared" si="92"/>
        <v>0</v>
      </c>
      <c r="I693">
        <f t="shared" si="93"/>
        <v>-15.637712662111099</v>
      </c>
      <c r="J693">
        <f t="shared" si="94"/>
        <v>0</v>
      </c>
      <c r="K693">
        <f t="shared" si="95"/>
        <v>0</v>
      </c>
      <c r="L693">
        <f t="shared" si="96"/>
        <v>-19.581823773222197</v>
      </c>
      <c r="M693">
        <f t="shared" si="97"/>
        <v>0</v>
      </c>
      <c r="N693">
        <f t="shared" si="98"/>
        <v>0</v>
      </c>
    </row>
    <row r="694" spans="2:14" x14ac:dyDescent="0.25">
      <c r="B694" s="13">
        <v>34.208301055833303</v>
      </c>
      <c r="C694">
        <v>45.591999999999999</v>
      </c>
      <c r="D694" s="13">
        <v>35.3441118800556</v>
      </c>
      <c r="E694" s="13">
        <v>49.536111111111097</v>
      </c>
      <c r="F694">
        <f t="shared" si="90"/>
        <v>-11.383698944166696</v>
      </c>
      <c r="G694">
        <f t="shared" si="91"/>
        <v>0</v>
      </c>
      <c r="H694">
        <f t="shared" si="92"/>
        <v>0</v>
      </c>
      <c r="I694">
        <f t="shared" si="93"/>
        <v>-10.247888119944399</v>
      </c>
      <c r="J694">
        <f t="shared" si="94"/>
        <v>0</v>
      </c>
      <c r="K694">
        <f t="shared" si="95"/>
        <v>0</v>
      </c>
      <c r="L694">
        <f t="shared" si="96"/>
        <v>-14.191999231055497</v>
      </c>
      <c r="M694">
        <f t="shared" si="97"/>
        <v>0</v>
      </c>
      <c r="N694">
        <f t="shared" si="98"/>
        <v>0</v>
      </c>
    </row>
    <row r="695" spans="2:14" x14ac:dyDescent="0.25">
      <c r="B695" s="13">
        <v>44.6794651522222</v>
      </c>
      <c r="C695" s="15">
        <v>45.591999999999999</v>
      </c>
      <c r="D695" s="13">
        <v>45.980914924055597</v>
      </c>
      <c r="E695" s="13">
        <v>49.536111111111097</v>
      </c>
      <c r="F695">
        <f t="shared" si="90"/>
        <v>-0.91253484777779903</v>
      </c>
      <c r="G695">
        <f t="shared" si="91"/>
        <v>0</v>
      </c>
      <c r="H695">
        <f t="shared" si="92"/>
        <v>0</v>
      </c>
      <c r="I695">
        <f t="shared" si="93"/>
        <v>0.38891492405559802</v>
      </c>
      <c r="J695">
        <f t="shared" si="94"/>
        <v>0.38891492405559802</v>
      </c>
      <c r="K695">
        <f t="shared" si="95"/>
        <v>38.891492405559802</v>
      </c>
      <c r="L695">
        <f t="shared" si="96"/>
        <v>-3.5551961870555004</v>
      </c>
      <c r="M695">
        <f t="shared" si="97"/>
        <v>0</v>
      </c>
      <c r="N695">
        <f t="shared" si="98"/>
        <v>0</v>
      </c>
    </row>
    <row r="696" spans="2:14" x14ac:dyDescent="0.25">
      <c r="B696" s="13">
        <v>58.817203069222202</v>
      </c>
      <c r="C696">
        <v>45.591999999999999</v>
      </c>
      <c r="D696" s="13">
        <v>60.284753201055601</v>
      </c>
      <c r="E696" s="13">
        <v>49.536111111111097</v>
      </c>
      <c r="F696">
        <f t="shared" si="90"/>
        <v>13.225203069222204</v>
      </c>
      <c r="G696">
        <f t="shared" si="91"/>
        <v>13.225203069222204</v>
      </c>
      <c r="H696">
        <f t="shared" si="92"/>
        <v>1322.5203069222202</v>
      </c>
      <c r="I696">
        <f t="shared" si="93"/>
        <v>14.692753201055602</v>
      </c>
      <c r="J696">
        <f t="shared" si="94"/>
        <v>14.692753201055602</v>
      </c>
      <c r="K696">
        <f t="shared" si="95"/>
        <v>1469.2753201055602</v>
      </c>
      <c r="L696">
        <f t="shared" si="96"/>
        <v>10.748642089944504</v>
      </c>
      <c r="M696">
        <f t="shared" si="97"/>
        <v>10.748642089944504</v>
      </c>
      <c r="N696">
        <f t="shared" si="98"/>
        <v>1074.8642089944503</v>
      </c>
    </row>
    <row r="697" spans="2:14" x14ac:dyDescent="0.25">
      <c r="B697" s="13">
        <v>69.755706000722199</v>
      </c>
      <c r="C697" s="15">
        <v>45.591999999999999</v>
      </c>
      <c r="D697" s="13">
        <v>71.315983901111096</v>
      </c>
      <c r="E697" s="13">
        <v>49.536111111111097</v>
      </c>
      <c r="F697">
        <f t="shared" si="90"/>
        <v>24.1637060007222</v>
      </c>
      <c r="G697">
        <f t="shared" si="91"/>
        <v>24.1637060007222</v>
      </c>
      <c r="H697">
        <f t="shared" si="92"/>
        <v>2416.37060007222</v>
      </c>
      <c r="I697">
        <f t="shared" si="93"/>
        <v>25.723983901111097</v>
      </c>
      <c r="J697">
        <f t="shared" si="94"/>
        <v>25.723983901111097</v>
      </c>
      <c r="K697">
        <f t="shared" si="95"/>
        <v>2572.3983901111096</v>
      </c>
      <c r="L697">
        <f t="shared" si="96"/>
        <v>21.779872789999999</v>
      </c>
      <c r="M697">
        <f t="shared" si="97"/>
        <v>21.779872789999999</v>
      </c>
      <c r="N697">
        <f t="shared" si="98"/>
        <v>2177.9872789999999</v>
      </c>
    </row>
    <row r="698" spans="2:14" x14ac:dyDescent="0.25">
      <c r="B698" s="13">
        <v>93.123306744388898</v>
      </c>
      <c r="C698">
        <v>45.591999999999999</v>
      </c>
      <c r="D698" s="13">
        <v>94.708341594055597</v>
      </c>
      <c r="E698" s="13">
        <v>67.117000000000004</v>
      </c>
      <c r="F698">
        <f t="shared" si="90"/>
        <v>47.5313067443889</v>
      </c>
      <c r="G698">
        <f t="shared" si="91"/>
        <v>47.5313067443889</v>
      </c>
      <c r="H698">
        <f t="shared" si="92"/>
        <v>4753.1306744388903</v>
      </c>
      <c r="I698">
        <f t="shared" si="93"/>
        <v>49.116341594055598</v>
      </c>
      <c r="J698">
        <f t="shared" si="94"/>
        <v>49.116341594055598</v>
      </c>
      <c r="K698">
        <f t="shared" si="95"/>
        <v>4911.6341594055593</v>
      </c>
      <c r="L698">
        <f t="shared" si="96"/>
        <v>27.591341594055592</v>
      </c>
      <c r="M698">
        <f t="shared" si="97"/>
        <v>27.591341594055592</v>
      </c>
      <c r="N698">
        <f t="shared" si="98"/>
        <v>2759.1341594055593</v>
      </c>
    </row>
    <row r="699" spans="2:14" x14ac:dyDescent="0.25">
      <c r="B699" s="13">
        <v>90.802469261388893</v>
      </c>
      <c r="C699" s="15">
        <v>45.591999999999999</v>
      </c>
      <c r="D699" s="13">
        <v>92.382491475611104</v>
      </c>
      <c r="E699" s="13">
        <v>67.117000000000004</v>
      </c>
      <c r="F699">
        <f t="shared" si="90"/>
        <v>45.210469261388894</v>
      </c>
      <c r="G699">
        <f t="shared" si="91"/>
        <v>45.210469261388894</v>
      </c>
      <c r="H699">
        <f t="shared" si="92"/>
        <v>4521.0469261388898</v>
      </c>
      <c r="I699">
        <f t="shared" si="93"/>
        <v>46.790491475611105</v>
      </c>
      <c r="J699">
        <f t="shared" si="94"/>
        <v>46.790491475611105</v>
      </c>
      <c r="K699">
        <f t="shared" si="95"/>
        <v>4679.0491475611107</v>
      </c>
      <c r="L699">
        <f t="shared" si="96"/>
        <v>25.2654914756111</v>
      </c>
      <c r="M699">
        <f t="shared" si="97"/>
        <v>25.2654914756111</v>
      </c>
      <c r="N699">
        <f t="shared" si="98"/>
        <v>2526.5491475611097</v>
      </c>
    </row>
    <row r="700" spans="2:14" x14ac:dyDescent="0.25">
      <c r="B700" s="13">
        <v>86.759586489611095</v>
      </c>
      <c r="C700">
        <v>45.591999999999999</v>
      </c>
      <c r="D700" s="13">
        <v>88.3287617250556</v>
      </c>
      <c r="E700" s="13">
        <v>67.117000000000004</v>
      </c>
      <c r="F700">
        <f t="shared" si="90"/>
        <v>41.167586489611097</v>
      </c>
      <c r="G700">
        <f t="shared" si="91"/>
        <v>41.167586489611097</v>
      </c>
      <c r="H700">
        <f t="shared" si="92"/>
        <v>4116.7586489611094</v>
      </c>
      <c r="I700">
        <f t="shared" si="93"/>
        <v>42.736761725055601</v>
      </c>
      <c r="J700">
        <f t="shared" si="94"/>
        <v>42.736761725055601</v>
      </c>
      <c r="K700">
        <f t="shared" si="95"/>
        <v>4273.6761725055603</v>
      </c>
      <c r="L700">
        <f t="shared" si="96"/>
        <v>21.211761725055595</v>
      </c>
      <c r="M700">
        <f t="shared" si="97"/>
        <v>21.211761725055595</v>
      </c>
      <c r="N700">
        <f t="shared" si="98"/>
        <v>2121.1761725055594</v>
      </c>
    </row>
    <row r="701" spans="2:14" x14ac:dyDescent="0.25">
      <c r="B701" s="13">
        <v>82.968125362777798</v>
      </c>
      <c r="C701" s="15">
        <v>45.591999999999999</v>
      </c>
      <c r="D701" s="13">
        <v>84.524589391666694</v>
      </c>
      <c r="E701" s="13">
        <v>67.117000000000004</v>
      </c>
      <c r="F701">
        <f t="shared" si="90"/>
        <v>37.376125362777799</v>
      </c>
      <c r="G701">
        <f t="shared" si="91"/>
        <v>37.376125362777799</v>
      </c>
      <c r="H701">
        <f t="shared" si="92"/>
        <v>3737.6125362777798</v>
      </c>
      <c r="I701">
        <f t="shared" si="93"/>
        <v>38.932589391666696</v>
      </c>
      <c r="J701">
        <f t="shared" si="94"/>
        <v>38.932589391666696</v>
      </c>
      <c r="K701">
        <f t="shared" si="95"/>
        <v>3893.2589391666697</v>
      </c>
      <c r="L701">
        <f t="shared" si="96"/>
        <v>17.40758939166669</v>
      </c>
      <c r="M701">
        <f t="shared" si="97"/>
        <v>17.40758939166669</v>
      </c>
      <c r="N701">
        <f t="shared" si="98"/>
        <v>1740.7589391666691</v>
      </c>
    </row>
    <row r="702" spans="2:14" x14ac:dyDescent="0.25">
      <c r="B702" s="13">
        <v>79.072394128833295</v>
      </c>
      <c r="C702">
        <v>45.591999999999999</v>
      </c>
      <c r="D702" s="13">
        <v>80.613115209555602</v>
      </c>
      <c r="E702" s="13">
        <v>67.117000000000004</v>
      </c>
      <c r="F702">
        <f t="shared" si="90"/>
        <v>33.480394128833296</v>
      </c>
      <c r="G702">
        <f t="shared" si="91"/>
        <v>33.480394128833296</v>
      </c>
      <c r="H702">
        <f t="shared" si="92"/>
        <v>3348.0394128833295</v>
      </c>
      <c r="I702">
        <f t="shared" si="93"/>
        <v>35.021115209555603</v>
      </c>
      <c r="J702">
        <f t="shared" si="94"/>
        <v>35.021115209555603</v>
      </c>
      <c r="K702">
        <f t="shared" si="95"/>
        <v>3502.1115209555601</v>
      </c>
      <c r="L702">
        <f t="shared" si="96"/>
        <v>13.496115209555597</v>
      </c>
      <c r="M702">
        <f t="shared" si="97"/>
        <v>13.496115209555597</v>
      </c>
      <c r="N702">
        <f t="shared" si="98"/>
        <v>1349.6115209555596</v>
      </c>
    </row>
    <row r="703" spans="2:14" x14ac:dyDescent="0.25">
      <c r="B703" s="13">
        <v>76.960181890388895</v>
      </c>
      <c r="C703" s="15">
        <v>45.591999999999999</v>
      </c>
      <c r="D703" s="13">
        <v>78.491183634722205</v>
      </c>
      <c r="E703" s="13">
        <v>67.117000000000004</v>
      </c>
      <c r="F703">
        <f t="shared" si="90"/>
        <v>31.368181890388897</v>
      </c>
      <c r="G703">
        <f t="shared" si="91"/>
        <v>31.368181890388897</v>
      </c>
      <c r="H703">
        <f t="shared" si="92"/>
        <v>3136.8181890388896</v>
      </c>
      <c r="I703">
        <f t="shared" si="93"/>
        <v>32.899183634722206</v>
      </c>
      <c r="J703">
        <f t="shared" si="94"/>
        <v>32.899183634722206</v>
      </c>
      <c r="K703">
        <f t="shared" si="95"/>
        <v>3289.9183634722208</v>
      </c>
      <c r="L703">
        <f t="shared" si="96"/>
        <v>11.374183634722201</v>
      </c>
      <c r="M703">
        <f t="shared" si="97"/>
        <v>11.374183634722201</v>
      </c>
      <c r="N703">
        <f t="shared" si="98"/>
        <v>1137.4183634722201</v>
      </c>
    </row>
    <row r="704" spans="2:14" x14ac:dyDescent="0.25">
      <c r="B704" s="13">
        <v>74.2538065246667</v>
      </c>
      <c r="C704">
        <v>45.591999999999999</v>
      </c>
      <c r="D704" s="13">
        <v>75.771091814888905</v>
      </c>
      <c r="E704" s="13">
        <v>67.117000000000004</v>
      </c>
      <c r="F704">
        <f t="shared" si="90"/>
        <v>28.661806524666702</v>
      </c>
      <c r="G704">
        <f t="shared" si="91"/>
        <v>28.661806524666702</v>
      </c>
      <c r="H704">
        <f t="shared" si="92"/>
        <v>2866.1806524666699</v>
      </c>
      <c r="I704">
        <f t="shared" si="93"/>
        <v>30.179091814888906</v>
      </c>
      <c r="J704">
        <f t="shared" si="94"/>
        <v>30.179091814888906</v>
      </c>
      <c r="K704">
        <f t="shared" si="95"/>
        <v>3017.9091814888907</v>
      </c>
      <c r="L704">
        <f t="shared" si="96"/>
        <v>8.6540918148889006</v>
      </c>
      <c r="M704">
        <f t="shared" si="97"/>
        <v>8.6540918148889006</v>
      </c>
      <c r="N704">
        <f t="shared" si="98"/>
        <v>865.40918148889</v>
      </c>
    </row>
    <row r="705" spans="2:14" x14ac:dyDescent="0.25">
      <c r="B705" s="13">
        <v>71.360445474888905</v>
      </c>
      <c r="C705" s="15">
        <v>45.591999999999999</v>
      </c>
      <c r="D705" s="13">
        <v>72.861442066333296</v>
      </c>
      <c r="E705" s="13">
        <v>67.117000000000004</v>
      </c>
      <c r="F705">
        <f t="shared" si="90"/>
        <v>25.768445474888907</v>
      </c>
      <c r="G705">
        <f t="shared" si="91"/>
        <v>25.768445474888907</v>
      </c>
      <c r="H705">
        <f t="shared" si="92"/>
        <v>2576.8445474888908</v>
      </c>
      <c r="I705">
        <f t="shared" si="93"/>
        <v>27.269442066333298</v>
      </c>
      <c r="J705">
        <f t="shared" si="94"/>
        <v>27.269442066333298</v>
      </c>
      <c r="K705">
        <f t="shared" si="95"/>
        <v>2726.9442066333299</v>
      </c>
      <c r="L705">
        <f t="shared" si="96"/>
        <v>5.744442066333292</v>
      </c>
      <c r="M705">
        <f t="shared" si="97"/>
        <v>5.744442066333292</v>
      </c>
      <c r="N705">
        <f t="shared" si="98"/>
        <v>574.44420663332926</v>
      </c>
    </row>
    <row r="706" spans="2:14" x14ac:dyDescent="0.25">
      <c r="B706" s="13">
        <v>69.336547692277804</v>
      </c>
      <c r="C706">
        <v>45.591999999999999</v>
      </c>
      <c r="D706" s="13">
        <v>70.825116623333301</v>
      </c>
      <c r="E706" s="13">
        <v>67.117000000000004</v>
      </c>
      <c r="F706">
        <f t="shared" si="90"/>
        <v>23.744547692277806</v>
      </c>
      <c r="G706">
        <f t="shared" si="91"/>
        <v>23.744547692277806</v>
      </c>
      <c r="H706">
        <f t="shared" si="92"/>
        <v>2374.4547692277806</v>
      </c>
      <c r="I706">
        <f t="shared" si="93"/>
        <v>25.233116623333302</v>
      </c>
      <c r="J706">
        <f t="shared" si="94"/>
        <v>25.233116623333302</v>
      </c>
      <c r="K706">
        <f t="shared" si="95"/>
        <v>2523.3116623333303</v>
      </c>
      <c r="L706">
        <f t="shared" si="96"/>
        <v>3.7081166233332965</v>
      </c>
      <c r="M706">
        <f t="shared" si="97"/>
        <v>3.7081166233332965</v>
      </c>
      <c r="N706">
        <f t="shared" si="98"/>
        <v>370.81166233332965</v>
      </c>
    </row>
    <row r="707" spans="2:14" x14ac:dyDescent="0.25">
      <c r="B707" s="13">
        <v>75.926880710444493</v>
      </c>
      <c r="C707" s="15">
        <v>45.591999999999999</v>
      </c>
      <c r="D707" s="13">
        <v>77.452815252999997</v>
      </c>
      <c r="E707" s="13">
        <v>67.117000000000004</v>
      </c>
      <c r="F707">
        <f t="shared" si="90"/>
        <v>30.334880710444494</v>
      </c>
      <c r="G707">
        <f t="shared" si="91"/>
        <v>30.334880710444494</v>
      </c>
      <c r="H707">
        <f t="shared" si="92"/>
        <v>3033.4880710444495</v>
      </c>
      <c r="I707">
        <f t="shared" si="93"/>
        <v>31.860815252999998</v>
      </c>
      <c r="J707">
        <f t="shared" si="94"/>
        <v>31.860815252999998</v>
      </c>
      <c r="K707">
        <f t="shared" si="95"/>
        <v>3186.0815253000001</v>
      </c>
      <c r="L707">
        <f t="shared" si="96"/>
        <v>10.335815252999993</v>
      </c>
      <c r="M707">
        <f t="shared" si="97"/>
        <v>10.335815252999993</v>
      </c>
      <c r="N707">
        <f t="shared" si="98"/>
        <v>1033.5815252999992</v>
      </c>
    </row>
    <row r="708" spans="2:14" x14ac:dyDescent="0.25">
      <c r="B708" s="13">
        <v>89.692173687444395</v>
      </c>
      <c r="C708">
        <v>45.591999999999999</v>
      </c>
      <c r="D708" s="13">
        <v>91.2694881225556</v>
      </c>
      <c r="E708" s="13">
        <v>67.117000000000004</v>
      </c>
      <c r="F708">
        <f t="shared" si="90"/>
        <v>44.100173687444396</v>
      </c>
      <c r="G708">
        <f t="shared" si="91"/>
        <v>44.100173687444396</v>
      </c>
      <c r="H708">
        <f t="shared" si="92"/>
        <v>4410.0173687444394</v>
      </c>
      <c r="I708">
        <f t="shared" si="93"/>
        <v>45.677488122555602</v>
      </c>
      <c r="J708">
        <f t="shared" si="94"/>
        <v>45.677488122555602</v>
      </c>
      <c r="K708">
        <f t="shared" si="95"/>
        <v>4567.7488122555606</v>
      </c>
      <c r="L708">
        <f t="shared" si="96"/>
        <v>24.152488122555596</v>
      </c>
      <c r="M708">
        <f t="shared" si="97"/>
        <v>24.152488122555596</v>
      </c>
      <c r="N708">
        <f t="shared" si="98"/>
        <v>2415.2488122555596</v>
      </c>
    </row>
    <row r="709" spans="2:14" x14ac:dyDescent="0.25">
      <c r="B709" s="13">
        <v>95.3473856598889</v>
      </c>
      <c r="C709" s="15">
        <v>45.591999999999999</v>
      </c>
      <c r="D709" s="13">
        <v>96.936419211666703</v>
      </c>
      <c r="E709" s="13">
        <v>67.117000000000004</v>
      </c>
      <c r="F709">
        <f t="shared" si="90"/>
        <v>49.755385659888901</v>
      </c>
      <c r="G709">
        <f t="shared" si="91"/>
        <v>49.755385659888901</v>
      </c>
      <c r="H709">
        <f t="shared" si="92"/>
        <v>4975.5385659888898</v>
      </c>
      <c r="I709">
        <f t="shared" si="93"/>
        <v>51.344419211666704</v>
      </c>
      <c r="J709">
        <f t="shared" si="94"/>
        <v>51.344419211666704</v>
      </c>
      <c r="K709">
        <f t="shared" si="95"/>
        <v>5134.44192116667</v>
      </c>
      <c r="L709">
        <f t="shared" si="96"/>
        <v>29.819419211666698</v>
      </c>
      <c r="M709">
        <f t="shared" si="97"/>
        <v>29.819419211666698</v>
      </c>
      <c r="N709">
        <f t="shared" si="98"/>
        <v>2981.94192116667</v>
      </c>
    </row>
    <row r="710" spans="2:14" x14ac:dyDescent="0.25">
      <c r="B710" s="13">
        <v>62.901458174722201</v>
      </c>
      <c r="C710">
        <v>45.591999999999999</v>
      </c>
      <c r="D710" s="13">
        <v>64.406908021388901</v>
      </c>
      <c r="E710" s="13">
        <v>49.536111111111097</v>
      </c>
      <c r="F710">
        <f t="shared" si="90"/>
        <v>17.309458174722202</v>
      </c>
      <c r="G710">
        <f t="shared" si="91"/>
        <v>17.309458174722202</v>
      </c>
      <c r="H710">
        <f t="shared" si="92"/>
        <v>1730.9458174722201</v>
      </c>
      <c r="I710">
        <f t="shared" si="93"/>
        <v>18.814908021388902</v>
      </c>
      <c r="J710">
        <f t="shared" si="94"/>
        <v>18.814908021388902</v>
      </c>
      <c r="K710">
        <f t="shared" si="95"/>
        <v>1881.4908021388901</v>
      </c>
      <c r="L710">
        <f t="shared" si="96"/>
        <v>14.870796910277804</v>
      </c>
      <c r="M710">
        <f t="shared" si="97"/>
        <v>14.870796910277804</v>
      </c>
      <c r="N710">
        <f t="shared" si="98"/>
        <v>1487.0796910277804</v>
      </c>
    </row>
    <row r="711" spans="2:14" x14ac:dyDescent="0.25">
      <c r="B711" s="13">
        <v>55.348291320166702</v>
      </c>
      <c r="C711" s="15">
        <v>45.591999999999999</v>
      </c>
      <c r="D711" s="13">
        <v>56.780333501166702</v>
      </c>
      <c r="E711" s="13">
        <v>49.536111111111097</v>
      </c>
      <c r="F711">
        <f t="shared" si="90"/>
        <v>9.756291320166703</v>
      </c>
      <c r="G711">
        <f t="shared" si="91"/>
        <v>9.756291320166703</v>
      </c>
      <c r="H711">
        <f t="shared" si="92"/>
        <v>975.62913201667027</v>
      </c>
      <c r="I711">
        <f t="shared" si="93"/>
        <v>11.188333501166703</v>
      </c>
      <c r="J711">
        <f t="shared" si="94"/>
        <v>11.188333501166703</v>
      </c>
      <c r="K711">
        <f t="shared" si="95"/>
        <v>1118.8333501166703</v>
      </c>
      <c r="L711">
        <f t="shared" si="96"/>
        <v>7.2442223900556044</v>
      </c>
      <c r="M711">
        <f t="shared" si="97"/>
        <v>7.2442223900556044</v>
      </c>
      <c r="N711">
        <f t="shared" si="98"/>
        <v>724.42223900556041</v>
      </c>
    </row>
    <row r="712" spans="2:14" x14ac:dyDescent="0.25">
      <c r="B712" s="13">
        <v>50.143796478833302</v>
      </c>
      <c r="C712">
        <v>45.591999999999999</v>
      </c>
      <c r="D712" s="13">
        <v>51.516395162444397</v>
      </c>
      <c r="E712" s="13">
        <v>49.536111111111097</v>
      </c>
      <c r="F712">
        <f t="shared" si="90"/>
        <v>4.5517964788333032</v>
      </c>
      <c r="G712">
        <f t="shared" si="91"/>
        <v>4.5517964788333032</v>
      </c>
      <c r="H712">
        <f t="shared" si="92"/>
        <v>455.17964788333029</v>
      </c>
      <c r="I712">
        <f t="shared" si="93"/>
        <v>5.924395162444398</v>
      </c>
      <c r="J712">
        <f t="shared" si="94"/>
        <v>5.924395162444398</v>
      </c>
      <c r="K712">
        <f t="shared" si="95"/>
        <v>592.4395162444398</v>
      </c>
      <c r="L712">
        <f t="shared" si="96"/>
        <v>1.9802840513332995</v>
      </c>
      <c r="M712">
        <f t="shared" si="97"/>
        <v>1.9802840513332995</v>
      </c>
      <c r="N712">
        <f t="shared" si="98"/>
        <v>198.02840513332995</v>
      </c>
    </row>
    <row r="713" spans="2:14" x14ac:dyDescent="0.25">
      <c r="B713" s="13">
        <v>41.649205596611097</v>
      </c>
      <c r="C713" s="15">
        <v>45.591999999999999</v>
      </c>
      <c r="D713" s="13">
        <v>42.906950077111098</v>
      </c>
      <c r="E713" s="13">
        <v>49.536111111111097</v>
      </c>
      <c r="F713">
        <f t="shared" si="90"/>
        <v>-3.942794403388902</v>
      </c>
      <c r="G713">
        <f t="shared" si="91"/>
        <v>0</v>
      </c>
      <c r="H713">
        <f t="shared" si="92"/>
        <v>0</v>
      </c>
      <c r="I713">
        <f t="shared" si="93"/>
        <v>-2.6850499228889007</v>
      </c>
      <c r="J713">
        <f t="shared" si="94"/>
        <v>0</v>
      </c>
      <c r="K713">
        <f t="shared" si="95"/>
        <v>0</v>
      </c>
      <c r="L713">
        <f t="shared" si="96"/>
        <v>-6.6291610339999991</v>
      </c>
      <c r="M713">
        <f t="shared" si="97"/>
        <v>0</v>
      </c>
      <c r="N713">
        <f t="shared" si="98"/>
        <v>0</v>
      </c>
    </row>
    <row r="714" spans="2:14" x14ac:dyDescent="0.25">
      <c r="B714" s="13">
        <v>40.691812247388903</v>
      </c>
      <c r="C714">
        <v>45.591999999999999</v>
      </c>
      <c r="D714" s="13">
        <v>41.935071157499998</v>
      </c>
      <c r="E714" s="13">
        <v>49.536111111111097</v>
      </c>
      <c r="F714">
        <f t="shared" si="90"/>
        <v>-4.900187752611096</v>
      </c>
      <c r="G714">
        <f t="shared" si="91"/>
        <v>0</v>
      </c>
      <c r="H714">
        <f t="shared" si="92"/>
        <v>0</v>
      </c>
      <c r="I714">
        <f t="shared" si="93"/>
        <v>-3.6569288425000011</v>
      </c>
      <c r="J714">
        <f t="shared" si="94"/>
        <v>0</v>
      </c>
      <c r="K714">
        <f t="shared" si="95"/>
        <v>0</v>
      </c>
      <c r="L714">
        <f t="shared" si="96"/>
        <v>-7.6010399536110995</v>
      </c>
      <c r="M714">
        <f t="shared" si="97"/>
        <v>0</v>
      </c>
      <c r="N714">
        <f t="shared" si="98"/>
        <v>0</v>
      </c>
    </row>
    <row r="715" spans="2:14" x14ac:dyDescent="0.25">
      <c r="B715" s="13">
        <v>35.827467682722201</v>
      </c>
      <c r="C715" s="15">
        <v>45.591999999999999</v>
      </c>
      <c r="D715" s="13">
        <v>36.991719531833297</v>
      </c>
      <c r="E715" s="13">
        <v>49.536111111111097</v>
      </c>
      <c r="F715">
        <f t="shared" si="90"/>
        <v>-9.7645323172777978</v>
      </c>
      <c r="G715">
        <f t="shared" si="91"/>
        <v>0</v>
      </c>
      <c r="H715">
        <f t="shared" si="92"/>
        <v>0</v>
      </c>
      <c r="I715">
        <f t="shared" si="93"/>
        <v>-8.6002804681667016</v>
      </c>
      <c r="J715">
        <f t="shared" si="94"/>
        <v>0</v>
      </c>
      <c r="K715">
        <f t="shared" si="95"/>
        <v>0</v>
      </c>
      <c r="L715">
        <f t="shared" si="96"/>
        <v>-12.5443915792778</v>
      </c>
      <c r="M715">
        <f t="shared" si="97"/>
        <v>0</v>
      </c>
      <c r="N715">
        <f t="shared" si="98"/>
        <v>0</v>
      </c>
    </row>
    <row r="716" spans="2:14" x14ac:dyDescent="0.25">
      <c r="B716" s="13">
        <v>32.198856106055601</v>
      </c>
      <c r="C716">
        <v>45.591999999999999</v>
      </c>
      <c r="D716" s="13">
        <v>33.297758501611099</v>
      </c>
      <c r="E716" s="13">
        <v>49.536111111111097</v>
      </c>
      <c r="F716">
        <f t="shared" si="90"/>
        <v>-13.393143893944398</v>
      </c>
      <c r="G716">
        <f t="shared" si="91"/>
        <v>0</v>
      </c>
      <c r="H716">
        <f t="shared" si="92"/>
        <v>0</v>
      </c>
      <c r="I716">
        <f t="shared" si="93"/>
        <v>-12.294241498388899</v>
      </c>
      <c r="J716">
        <f t="shared" si="94"/>
        <v>0</v>
      </c>
      <c r="K716">
        <f t="shared" si="95"/>
        <v>0</v>
      </c>
      <c r="L716">
        <f t="shared" si="96"/>
        <v>-16.238352609499998</v>
      </c>
      <c r="M716">
        <f t="shared" si="97"/>
        <v>0</v>
      </c>
      <c r="N716">
        <f t="shared" si="98"/>
        <v>0</v>
      </c>
    </row>
    <row r="717" spans="2:14" x14ac:dyDescent="0.25">
      <c r="B717" s="13">
        <v>32.570024591055599</v>
      </c>
      <c r="C717" s="15">
        <v>45.591999999999999</v>
      </c>
      <c r="D717" s="13">
        <v>33.675883302222203</v>
      </c>
      <c r="E717" s="13">
        <v>49.536111111111097</v>
      </c>
      <c r="F717">
        <f t="shared" si="90"/>
        <v>-13.0219754089444</v>
      </c>
      <c r="G717">
        <f t="shared" si="91"/>
        <v>0</v>
      </c>
      <c r="H717">
        <f t="shared" si="92"/>
        <v>0</v>
      </c>
      <c r="I717">
        <f t="shared" si="93"/>
        <v>-11.916116697777795</v>
      </c>
      <c r="J717">
        <f t="shared" si="94"/>
        <v>0</v>
      </c>
      <c r="K717">
        <f t="shared" si="95"/>
        <v>0</v>
      </c>
      <c r="L717">
        <f t="shared" si="96"/>
        <v>-15.860227808888894</v>
      </c>
      <c r="M717">
        <f t="shared" si="97"/>
        <v>0</v>
      </c>
      <c r="N717">
        <f t="shared" si="98"/>
        <v>0</v>
      </c>
    </row>
    <row r="718" spans="2:14" x14ac:dyDescent="0.25">
      <c r="B718" s="13">
        <v>36.921094783166701</v>
      </c>
      <c r="C718">
        <v>45.591999999999999</v>
      </c>
      <c r="D718" s="13">
        <v>38.103930036999998</v>
      </c>
      <c r="E718" s="13">
        <v>49.536111111111097</v>
      </c>
      <c r="F718">
        <f t="shared" si="90"/>
        <v>-8.6709052168332974</v>
      </c>
      <c r="G718">
        <f t="shared" si="91"/>
        <v>0</v>
      </c>
      <c r="H718">
        <f t="shared" si="92"/>
        <v>0</v>
      </c>
      <c r="I718">
        <f t="shared" si="93"/>
        <v>-7.4880699630000009</v>
      </c>
      <c r="J718">
        <f t="shared" si="94"/>
        <v>0</v>
      </c>
      <c r="K718">
        <f t="shared" si="95"/>
        <v>0</v>
      </c>
      <c r="L718">
        <f t="shared" si="96"/>
        <v>-11.432181074111099</v>
      </c>
      <c r="M718">
        <f t="shared" si="97"/>
        <v>0</v>
      </c>
      <c r="N718">
        <f t="shared" si="98"/>
        <v>0</v>
      </c>
    </row>
    <row r="719" spans="2:14" x14ac:dyDescent="0.25">
      <c r="B719" s="13">
        <v>46.242951886333302</v>
      </c>
      <c r="C719" s="15">
        <v>45.591999999999999</v>
      </c>
      <c r="D719" s="13">
        <v>47.565731907388901</v>
      </c>
      <c r="E719" s="13">
        <v>49.536111111111097</v>
      </c>
      <c r="F719">
        <f t="shared" si="90"/>
        <v>0.65095188633330281</v>
      </c>
      <c r="G719">
        <f t="shared" si="91"/>
        <v>0.65095188633330281</v>
      </c>
      <c r="H719">
        <f t="shared" si="92"/>
        <v>65.095188633330281</v>
      </c>
      <c r="I719">
        <f t="shared" si="93"/>
        <v>1.9737319073889026</v>
      </c>
      <c r="J719">
        <f t="shared" si="94"/>
        <v>1.9737319073889026</v>
      </c>
      <c r="K719">
        <f t="shared" si="95"/>
        <v>197.37319073889026</v>
      </c>
      <c r="L719">
        <f t="shared" si="96"/>
        <v>-1.9703792037221959</v>
      </c>
      <c r="M719">
        <f t="shared" si="97"/>
        <v>0</v>
      </c>
      <c r="N719">
        <f t="shared" si="98"/>
        <v>0</v>
      </c>
    </row>
    <row r="720" spans="2:14" x14ac:dyDescent="0.25">
      <c r="B720" s="13">
        <v>60.443870718500001</v>
      </c>
      <c r="C720">
        <v>45.591999999999999</v>
      </c>
      <c r="D720" s="13">
        <v>61.927007135555598</v>
      </c>
      <c r="E720" s="13">
        <v>49.536111111111097</v>
      </c>
      <c r="F720">
        <f t="shared" si="90"/>
        <v>14.851870718500003</v>
      </c>
      <c r="G720">
        <f t="shared" si="91"/>
        <v>14.851870718500003</v>
      </c>
      <c r="H720">
        <f t="shared" si="92"/>
        <v>1485.1870718500002</v>
      </c>
      <c r="I720">
        <f t="shared" si="93"/>
        <v>16.3350071355556</v>
      </c>
      <c r="J720">
        <f t="shared" si="94"/>
        <v>16.3350071355556</v>
      </c>
      <c r="K720">
        <f t="shared" si="95"/>
        <v>1633.50071355556</v>
      </c>
      <c r="L720">
        <f t="shared" si="96"/>
        <v>12.390896024444501</v>
      </c>
      <c r="M720">
        <f t="shared" si="97"/>
        <v>12.390896024444501</v>
      </c>
      <c r="N720">
        <f t="shared" si="98"/>
        <v>1239.0896024444501</v>
      </c>
    </row>
    <row r="721" spans="2:14" x14ac:dyDescent="0.25">
      <c r="B721" s="13">
        <v>70.642934918555596</v>
      </c>
      <c r="C721" s="15">
        <v>45.591999999999999</v>
      </c>
      <c r="D721" s="13">
        <v>72.209553825722196</v>
      </c>
      <c r="E721" s="13">
        <v>49.536111111111097</v>
      </c>
      <c r="F721">
        <f t="shared" ref="F721:F761" si="99">B721-C721</f>
        <v>25.050934918555598</v>
      </c>
      <c r="G721">
        <f t="shared" si="91"/>
        <v>25.050934918555598</v>
      </c>
      <c r="H721">
        <f t="shared" si="92"/>
        <v>2505.0934918555599</v>
      </c>
      <c r="I721">
        <f t="shared" si="93"/>
        <v>26.617553825722197</v>
      </c>
      <c r="J721">
        <f t="shared" si="94"/>
        <v>26.617553825722197</v>
      </c>
      <c r="K721">
        <f t="shared" si="95"/>
        <v>2661.7553825722198</v>
      </c>
      <c r="L721">
        <f t="shared" si="96"/>
        <v>22.673442714611099</v>
      </c>
      <c r="M721">
        <f t="shared" si="97"/>
        <v>22.673442714611099</v>
      </c>
      <c r="N721">
        <f t="shared" si="98"/>
        <v>2267.3442714611101</v>
      </c>
    </row>
    <row r="722" spans="2:14" x14ac:dyDescent="0.25">
      <c r="B722" s="13">
        <v>91.998070834000004</v>
      </c>
      <c r="C722">
        <v>45.591999999999999</v>
      </c>
      <c r="D722" s="13">
        <v>93.580783799888906</v>
      </c>
      <c r="E722" s="13">
        <v>67.117000000000004</v>
      </c>
      <c r="F722">
        <f t="shared" si="99"/>
        <v>46.406070834000005</v>
      </c>
      <c r="G722">
        <f t="shared" ref="G722:G761" si="100">MAX(F722,0)</f>
        <v>46.406070834000005</v>
      </c>
      <c r="H722">
        <f t="shared" ref="H722:H761" si="101">$B$7*G722</f>
        <v>4640.6070834000002</v>
      </c>
      <c r="I722">
        <f t="shared" ref="I722:I761" si="102">D722-C722</f>
        <v>47.988783799888907</v>
      </c>
      <c r="J722">
        <f t="shared" ref="J722:J761" si="103">MAX(I722,0)</f>
        <v>47.988783799888907</v>
      </c>
      <c r="K722">
        <f t="shared" ref="K722:K761" si="104">$B$7*J722</f>
        <v>4798.8783799888906</v>
      </c>
      <c r="L722">
        <f t="shared" ref="L722:L761" si="105">D722-E722</f>
        <v>26.463783799888901</v>
      </c>
      <c r="M722">
        <f t="shared" ref="M722:M761" si="106">MAX(L722,0)</f>
        <v>26.463783799888901</v>
      </c>
      <c r="N722">
        <f t="shared" ref="N722:N761" si="107">$B$7*M722</f>
        <v>2646.3783799888902</v>
      </c>
    </row>
    <row r="723" spans="2:14" x14ac:dyDescent="0.25">
      <c r="B723" s="13">
        <v>88.105910247722207</v>
      </c>
      <c r="C723" s="15">
        <v>45.591999999999999</v>
      </c>
      <c r="D723" s="13">
        <v>89.679001774499994</v>
      </c>
      <c r="E723" s="13">
        <v>67.117000000000004</v>
      </c>
      <c r="F723">
        <f t="shared" si="99"/>
        <v>42.513910247722208</v>
      </c>
      <c r="G723">
        <f t="shared" si="100"/>
        <v>42.513910247722208</v>
      </c>
      <c r="H723">
        <f t="shared" si="101"/>
        <v>4251.3910247722206</v>
      </c>
      <c r="I723">
        <f t="shared" si="102"/>
        <v>44.087001774499996</v>
      </c>
      <c r="J723">
        <f t="shared" si="103"/>
        <v>44.087001774499996</v>
      </c>
      <c r="K723">
        <f t="shared" si="104"/>
        <v>4408.7001774499995</v>
      </c>
      <c r="L723">
        <f t="shared" si="105"/>
        <v>22.56200177449999</v>
      </c>
      <c r="M723">
        <f t="shared" si="106"/>
        <v>22.56200177449999</v>
      </c>
      <c r="N723">
        <f t="shared" si="107"/>
        <v>2256.200177449999</v>
      </c>
    </row>
    <row r="724" spans="2:14" x14ac:dyDescent="0.25">
      <c r="B724" s="13">
        <v>89.176167846222199</v>
      </c>
      <c r="C724">
        <v>45.591999999999999</v>
      </c>
      <c r="D724" s="13">
        <v>90.752154614999995</v>
      </c>
      <c r="E724" s="13">
        <v>67.117000000000004</v>
      </c>
      <c r="F724">
        <f t="shared" si="99"/>
        <v>43.584167846222201</v>
      </c>
      <c r="G724">
        <f t="shared" si="100"/>
        <v>43.584167846222201</v>
      </c>
      <c r="H724">
        <f t="shared" si="101"/>
        <v>4358.4167846222199</v>
      </c>
      <c r="I724">
        <f t="shared" si="102"/>
        <v>45.160154614999996</v>
      </c>
      <c r="J724">
        <f t="shared" si="103"/>
        <v>45.160154614999996</v>
      </c>
      <c r="K724">
        <f t="shared" si="104"/>
        <v>4516.0154614999992</v>
      </c>
      <c r="L724">
        <f t="shared" si="105"/>
        <v>23.63515461499999</v>
      </c>
      <c r="M724">
        <f t="shared" si="106"/>
        <v>23.63515461499999</v>
      </c>
      <c r="N724">
        <f t="shared" si="107"/>
        <v>2363.5154614999992</v>
      </c>
    </row>
    <row r="725" spans="2:14" x14ac:dyDescent="0.25">
      <c r="B725" s="13">
        <v>83.488615088833299</v>
      </c>
      <c r="C725" s="15">
        <v>45.591999999999999</v>
      </c>
      <c r="D725" s="13">
        <v>85.046973848833304</v>
      </c>
      <c r="E725" s="13">
        <v>67.117000000000004</v>
      </c>
      <c r="F725">
        <f t="shared" si="99"/>
        <v>37.8966150888333</v>
      </c>
      <c r="G725">
        <f t="shared" si="100"/>
        <v>37.8966150888333</v>
      </c>
      <c r="H725">
        <f t="shared" si="101"/>
        <v>3789.66150888333</v>
      </c>
      <c r="I725">
        <f t="shared" si="102"/>
        <v>39.454973848833305</v>
      </c>
      <c r="J725">
        <f t="shared" si="103"/>
        <v>39.454973848833305</v>
      </c>
      <c r="K725">
        <f t="shared" si="104"/>
        <v>3945.4973848833306</v>
      </c>
      <c r="L725">
        <f t="shared" si="105"/>
        <v>17.929973848833299</v>
      </c>
      <c r="M725">
        <f t="shared" si="106"/>
        <v>17.929973848833299</v>
      </c>
      <c r="N725">
        <f t="shared" si="107"/>
        <v>1792.9973848833299</v>
      </c>
    </row>
    <row r="726" spans="2:14" x14ac:dyDescent="0.25">
      <c r="B726" s="13">
        <v>79.390596784166704</v>
      </c>
      <c r="C726">
        <v>45.591999999999999</v>
      </c>
      <c r="D726" s="13">
        <v>80.932708836000003</v>
      </c>
      <c r="E726" s="13">
        <v>67.117000000000004</v>
      </c>
      <c r="F726">
        <f t="shared" si="99"/>
        <v>33.798596784166705</v>
      </c>
      <c r="G726">
        <f t="shared" si="100"/>
        <v>33.798596784166705</v>
      </c>
      <c r="H726">
        <f t="shared" si="101"/>
        <v>3379.8596784166702</v>
      </c>
      <c r="I726">
        <f t="shared" si="102"/>
        <v>35.340708836000005</v>
      </c>
      <c r="J726">
        <f t="shared" si="103"/>
        <v>35.340708836000005</v>
      </c>
      <c r="K726">
        <f t="shared" si="104"/>
        <v>3534.0708836000003</v>
      </c>
      <c r="L726">
        <f t="shared" si="105"/>
        <v>13.815708835999999</v>
      </c>
      <c r="M726">
        <f t="shared" si="106"/>
        <v>13.815708835999999</v>
      </c>
      <c r="N726">
        <f t="shared" si="107"/>
        <v>1381.5708835999999</v>
      </c>
    </row>
    <row r="727" spans="2:14" x14ac:dyDescent="0.25">
      <c r="B727" s="13">
        <v>77.324332058166704</v>
      </c>
      <c r="C727" s="15">
        <v>45.591999999999999</v>
      </c>
      <c r="D727" s="13">
        <v>78.857070260611096</v>
      </c>
      <c r="E727" s="13">
        <v>67.117000000000004</v>
      </c>
      <c r="F727">
        <f t="shared" si="99"/>
        <v>31.732332058166705</v>
      </c>
      <c r="G727">
        <f t="shared" si="100"/>
        <v>31.732332058166705</v>
      </c>
      <c r="H727">
        <f t="shared" si="101"/>
        <v>3173.2332058166703</v>
      </c>
      <c r="I727">
        <f t="shared" si="102"/>
        <v>33.265070260611097</v>
      </c>
      <c r="J727">
        <f t="shared" si="103"/>
        <v>33.265070260611097</v>
      </c>
      <c r="K727">
        <f t="shared" si="104"/>
        <v>3326.5070260611096</v>
      </c>
      <c r="L727">
        <f t="shared" si="105"/>
        <v>11.740070260611091</v>
      </c>
      <c r="M727">
        <f t="shared" si="106"/>
        <v>11.740070260611091</v>
      </c>
      <c r="N727">
        <f t="shared" si="107"/>
        <v>1174.0070260611092</v>
      </c>
    </row>
    <row r="728" spans="2:14" x14ac:dyDescent="0.25">
      <c r="B728" s="13">
        <v>75.036504887666695</v>
      </c>
      <c r="C728">
        <v>45.591999999999999</v>
      </c>
      <c r="D728" s="13">
        <v>76.557905504944401</v>
      </c>
      <c r="E728" s="13">
        <v>67.117000000000004</v>
      </c>
      <c r="F728">
        <f t="shared" si="99"/>
        <v>29.444504887666696</v>
      </c>
      <c r="G728">
        <f t="shared" si="100"/>
        <v>29.444504887666696</v>
      </c>
      <c r="H728">
        <f t="shared" si="101"/>
        <v>2944.4504887666694</v>
      </c>
      <c r="I728">
        <f t="shared" si="102"/>
        <v>30.965905504944402</v>
      </c>
      <c r="J728">
        <f t="shared" si="103"/>
        <v>30.965905504944402</v>
      </c>
      <c r="K728">
        <f t="shared" si="104"/>
        <v>3096.5905504944403</v>
      </c>
      <c r="L728">
        <f t="shared" si="105"/>
        <v>9.4409055049443964</v>
      </c>
      <c r="M728">
        <f t="shared" si="106"/>
        <v>9.4409055049443964</v>
      </c>
      <c r="N728">
        <f t="shared" si="107"/>
        <v>944.09055049443964</v>
      </c>
    </row>
    <row r="729" spans="2:14" x14ac:dyDescent="0.25">
      <c r="B729" s="13">
        <v>73.548859177555599</v>
      </c>
      <c r="C729" s="15">
        <v>45.591999999999999</v>
      </c>
      <c r="D729" s="13">
        <v>75.062332942833294</v>
      </c>
      <c r="E729" s="13">
        <v>67.117000000000004</v>
      </c>
      <c r="F729">
        <f t="shared" si="99"/>
        <v>27.9568591775556</v>
      </c>
      <c r="G729">
        <f t="shared" si="100"/>
        <v>27.9568591775556</v>
      </c>
      <c r="H729">
        <f t="shared" si="101"/>
        <v>2795.6859177555598</v>
      </c>
      <c r="I729">
        <f t="shared" si="102"/>
        <v>29.470332942833295</v>
      </c>
      <c r="J729">
        <f t="shared" si="103"/>
        <v>29.470332942833295</v>
      </c>
      <c r="K729">
        <f t="shared" si="104"/>
        <v>2947.0332942833293</v>
      </c>
      <c r="L729">
        <f t="shared" si="105"/>
        <v>7.9453329428332893</v>
      </c>
      <c r="M729">
        <f t="shared" si="106"/>
        <v>7.9453329428332893</v>
      </c>
      <c r="N729">
        <f t="shared" si="107"/>
        <v>794.53329428332893</v>
      </c>
    </row>
    <row r="730" spans="2:14" x14ac:dyDescent="0.25">
      <c r="B730" s="13">
        <v>72.529698924222203</v>
      </c>
      <c r="C730">
        <v>45.591999999999999</v>
      </c>
      <c r="D730" s="13">
        <v>74.037484303944396</v>
      </c>
      <c r="E730" s="13">
        <v>67.117000000000004</v>
      </c>
      <c r="F730">
        <f t="shared" si="99"/>
        <v>26.937698924222204</v>
      </c>
      <c r="G730">
        <f t="shared" si="100"/>
        <v>26.937698924222204</v>
      </c>
      <c r="H730">
        <f t="shared" si="101"/>
        <v>2693.7698924222204</v>
      </c>
      <c r="I730">
        <f t="shared" si="102"/>
        <v>28.445484303944397</v>
      </c>
      <c r="J730">
        <f t="shared" si="103"/>
        <v>28.445484303944397</v>
      </c>
      <c r="K730">
        <f t="shared" si="104"/>
        <v>2844.5484303944395</v>
      </c>
      <c r="L730">
        <f t="shared" si="105"/>
        <v>6.9204843039443915</v>
      </c>
      <c r="M730">
        <f t="shared" si="106"/>
        <v>6.9204843039443915</v>
      </c>
      <c r="N730">
        <f t="shared" si="107"/>
        <v>692.04843039443915</v>
      </c>
    </row>
    <row r="731" spans="2:14" x14ac:dyDescent="0.25">
      <c r="B731" s="13">
        <v>77.938864436000003</v>
      </c>
      <c r="C731" s="15">
        <v>45.591999999999999</v>
      </c>
      <c r="D731" s="13">
        <v>79.474475300333296</v>
      </c>
      <c r="E731" s="13">
        <v>67.117000000000004</v>
      </c>
      <c r="F731">
        <f t="shared" si="99"/>
        <v>32.346864436000004</v>
      </c>
      <c r="G731">
        <f t="shared" si="100"/>
        <v>32.346864436000004</v>
      </c>
      <c r="H731">
        <f t="shared" si="101"/>
        <v>3234.6864436000005</v>
      </c>
      <c r="I731">
        <f t="shared" si="102"/>
        <v>33.882475300333297</v>
      </c>
      <c r="J731">
        <f t="shared" si="103"/>
        <v>33.882475300333297</v>
      </c>
      <c r="K731">
        <f t="shared" si="104"/>
        <v>3388.2475300333299</v>
      </c>
      <c r="L731">
        <f t="shared" si="105"/>
        <v>12.357475300333292</v>
      </c>
      <c r="M731">
        <f t="shared" si="106"/>
        <v>12.357475300333292</v>
      </c>
      <c r="N731">
        <f t="shared" si="107"/>
        <v>1235.7475300333292</v>
      </c>
    </row>
    <row r="732" spans="2:14" x14ac:dyDescent="0.25">
      <c r="B732" s="13">
        <v>90.510211059555601</v>
      </c>
      <c r="C732">
        <v>45.591999999999999</v>
      </c>
      <c r="D732" s="13">
        <v>92.089540143277802</v>
      </c>
      <c r="E732" s="13">
        <v>67.117000000000004</v>
      </c>
      <c r="F732">
        <f t="shared" si="99"/>
        <v>44.918211059555603</v>
      </c>
      <c r="G732">
        <f t="shared" si="100"/>
        <v>44.918211059555603</v>
      </c>
      <c r="H732">
        <f t="shared" si="101"/>
        <v>4491.8211059555606</v>
      </c>
      <c r="I732">
        <f t="shared" si="102"/>
        <v>46.497540143277803</v>
      </c>
      <c r="J732">
        <f t="shared" si="103"/>
        <v>46.497540143277803</v>
      </c>
      <c r="K732">
        <f t="shared" si="104"/>
        <v>4649.7540143277802</v>
      </c>
      <c r="L732">
        <f t="shared" si="105"/>
        <v>24.972540143277797</v>
      </c>
      <c r="M732">
        <f t="shared" si="106"/>
        <v>24.972540143277797</v>
      </c>
      <c r="N732">
        <f t="shared" si="107"/>
        <v>2497.2540143277797</v>
      </c>
    </row>
    <row r="733" spans="2:14" x14ac:dyDescent="0.25">
      <c r="B733" s="13">
        <v>93.985702345000007</v>
      </c>
      <c r="C733" s="15">
        <v>45.591999999999999</v>
      </c>
      <c r="D733" s="13">
        <v>95.572380144888896</v>
      </c>
      <c r="E733" s="13">
        <v>67.117000000000004</v>
      </c>
      <c r="F733">
        <f t="shared" si="99"/>
        <v>48.393702345000008</v>
      </c>
      <c r="G733">
        <f t="shared" si="100"/>
        <v>48.393702345000008</v>
      </c>
      <c r="H733">
        <f t="shared" si="101"/>
        <v>4839.3702345000011</v>
      </c>
      <c r="I733">
        <f t="shared" si="102"/>
        <v>49.980380144888898</v>
      </c>
      <c r="J733">
        <f t="shared" si="103"/>
        <v>49.980380144888898</v>
      </c>
      <c r="K733">
        <f t="shared" si="104"/>
        <v>4998.0380144888895</v>
      </c>
      <c r="L733">
        <f t="shared" si="105"/>
        <v>28.455380144888892</v>
      </c>
      <c r="M733">
        <f t="shared" si="106"/>
        <v>28.455380144888892</v>
      </c>
      <c r="N733">
        <f t="shared" si="107"/>
        <v>2845.5380144888891</v>
      </c>
    </row>
    <row r="734" spans="2:14" x14ac:dyDescent="0.25">
      <c r="B734" s="13">
        <v>63.9774779361667</v>
      </c>
      <c r="C734">
        <v>45.591999999999999</v>
      </c>
      <c r="D734" s="13">
        <v>65.492242857611103</v>
      </c>
      <c r="E734" s="13">
        <v>49.536111111111097</v>
      </c>
      <c r="F734">
        <f t="shared" si="99"/>
        <v>18.385477936166701</v>
      </c>
      <c r="G734">
        <f t="shared" si="100"/>
        <v>18.385477936166701</v>
      </c>
      <c r="H734">
        <f t="shared" si="101"/>
        <v>1838.5477936166701</v>
      </c>
      <c r="I734">
        <f t="shared" si="102"/>
        <v>19.900242857611104</v>
      </c>
      <c r="J734">
        <f t="shared" si="103"/>
        <v>19.900242857611104</v>
      </c>
      <c r="K734">
        <f t="shared" si="104"/>
        <v>1990.0242857611104</v>
      </c>
      <c r="L734">
        <f t="shared" si="105"/>
        <v>15.956131746500006</v>
      </c>
      <c r="M734">
        <f t="shared" si="106"/>
        <v>15.956131746500006</v>
      </c>
      <c r="N734">
        <f t="shared" si="107"/>
        <v>1595.6131746500005</v>
      </c>
    </row>
    <row r="735" spans="2:14" x14ac:dyDescent="0.25">
      <c r="B735" s="13">
        <v>56.720900798499997</v>
      </c>
      <c r="C735" s="15">
        <v>45.591999999999999</v>
      </c>
      <c r="D735" s="13">
        <v>58.167370665222201</v>
      </c>
      <c r="E735" s="13">
        <v>49.536111111111097</v>
      </c>
      <c r="F735">
        <f t="shared" si="99"/>
        <v>11.128900798499998</v>
      </c>
      <c r="G735">
        <f t="shared" si="100"/>
        <v>11.128900798499998</v>
      </c>
      <c r="H735">
        <f t="shared" si="101"/>
        <v>1112.8900798499999</v>
      </c>
      <c r="I735">
        <f t="shared" si="102"/>
        <v>12.575370665222202</v>
      </c>
      <c r="J735">
        <f t="shared" si="103"/>
        <v>12.575370665222202</v>
      </c>
      <c r="K735">
        <f t="shared" si="104"/>
        <v>1257.5370665222201</v>
      </c>
      <c r="L735">
        <f t="shared" si="105"/>
        <v>8.6312595541111037</v>
      </c>
      <c r="M735">
        <f t="shared" si="106"/>
        <v>8.6312595541111037</v>
      </c>
      <c r="N735">
        <f t="shared" si="107"/>
        <v>863.12595541111034</v>
      </c>
    </row>
    <row r="736" spans="2:14" x14ac:dyDescent="0.25">
      <c r="B736" s="13">
        <v>50.6706470951111</v>
      </c>
      <c r="C736">
        <v>45.591999999999999</v>
      </c>
      <c r="D736" s="13">
        <v>52.049617720444402</v>
      </c>
      <c r="E736" s="13">
        <v>49.536111111111097</v>
      </c>
      <c r="F736">
        <f t="shared" si="99"/>
        <v>5.0786470951111014</v>
      </c>
      <c r="G736">
        <f t="shared" si="100"/>
        <v>5.0786470951111014</v>
      </c>
      <c r="H736">
        <f t="shared" si="101"/>
        <v>507.86470951111016</v>
      </c>
      <c r="I736">
        <f t="shared" si="102"/>
        <v>6.4576177204444036</v>
      </c>
      <c r="J736">
        <f t="shared" si="103"/>
        <v>6.4576177204444036</v>
      </c>
      <c r="K736">
        <f t="shared" si="104"/>
        <v>645.76177204444036</v>
      </c>
      <c r="L736">
        <f t="shared" si="105"/>
        <v>2.5135066093333052</v>
      </c>
      <c r="M736">
        <f t="shared" si="106"/>
        <v>2.5135066093333052</v>
      </c>
      <c r="N736">
        <f t="shared" si="107"/>
        <v>251.35066093333052</v>
      </c>
    </row>
    <row r="737" spans="2:14" x14ac:dyDescent="0.25">
      <c r="B737" s="13">
        <v>43.695972658499997</v>
      </c>
      <c r="C737" s="15">
        <v>45.591999999999999</v>
      </c>
      <c r="D737" s="13">
        <v>44.983586157944401</v>
      </c>
      <c r="E737" s="13">
        <v>49.536111111111097</v>
      </c>
      <c r="F737">
        <f t="shared" si="99"/>
        <v>-1.8960273415000017</v>
      </c>
      <c r="G737">
        <f t="shared" si="100"/>
        <v>0</v>
      </c>
      <c r="H737">
        <f t="shared" si="101"/>
        <v>0</v>
      </c>
      <c r="I737">
        <f t="shared" si="102"/>
        <v>-0.60841384205559734</v>
      </c>
      <c r="J737">
        <f t="shared" si="103"/>
        <v>0</v>
      </c>
      <c r="K737">
        <f t="shared" si="104"/>
        <v>0</v>
      </c>
      <c r="L737">
        <f t="shared" si="105"/>
        <v>-4.5525249531666958</v>
      </c>
      <c r="M737">
        <f t="shared" si="106"/>
        <v>0</v>
      </c>
      <c r="N737">
        <f t="shared" si="107"/>
        <v>0</v>
      </c>
    </row>
    <row r="738" spans="2:14" x14ac:dyDescent="0.25">
      <c r="B738" s="13">
        <v>42.196911783444399</v>
      </c>
      <c r="C738">
        <v>45.591999999999999</v>
      </c>
      <c r="D738" s="13">
        <v>43.4627940620556</v>
      </c>
      <c r="E738" s="13">
        <v>49.536111111111097</v>
      </c>
      <c r="F738">
        <f t="shared" si="99"/>
        <v>-3.3950882165555996</v>
      </c>
      <c r="G738">
        <f t="shared" si="100"/>
        <v>0</v>
      </c>
      <c r="H738">
        <f t="shared" si="101"/>
        <v>0</v>
      </c>
      <c r="I738">
        <f t="shared" si="102"/>
        <v>-2.1292059379443984</v>
      </c>
      <c r="J738">
        <f t="shared" si="103"/>
        <v>0</v>
      </c>
      <c r="K738">
        <f t="shared" si="104"/>
        <v>0</v>
      </c>
      <c r="L738">
        <f t="shared" si="105"/>
        <v>-6.0733170490554969</v>
      </c>
      <c r="M738">
        <f t="shared" si="106"/>
        <v>0</v>
      </c>
      <c r="N738">
        <f t="shared" si="107"/>
        <v>0</v>
      </c>
    </row>
    <row r="739" spans="2:14" x14ac:dyDescent="0.25">
      <c r="B739" s="13">
        <v>37.945379308222201</v>
      </c>
      <c r="C739" s="15">
        <v>45.591999999999999</v>
      </c>
      <c r="D739" s="13">
        <v>39.145177372666701</v>
      </c>
      <c r="E739" s="13">
        <v>49.536111111111097</v>
      </c>
      <c r="F739">
        <f t="shared" si="99"/>
        <v>-7.6466206917777981</v>
      </c>
      <c r="G739">
        <f t="shared" si="100"/>
        <v>0</v>
      </c>
      <c r="H739">
        <f t="shared" si="101"/>
        <v>0</v>
      </c>
      <c r="I739">
        <f t="shared" si="102"/>
        <v>-6.4468226273332974</v>
      </c>
      <c r="J739">
        <f t="shared" si="103"/>
        <v>0</v>
      </c>
      <c r="K739">
        <f t="shared" si="104"/>
        <v>0</v>
      </c>
      <c r="L739">
        <f t="shared" si="105"/>
        <v>-10.390933738444396</v>
      </c>
      <c r="M739">
        <f t="shared" si="106"/>
        <v>0</v>
      </c>
      <c r="N739">
        <f t="shared" si="107"/>
        <v>0</v>
      </c>
    </row>
    <row r="740" spans="2:14" x14ac:dyDescent="0.25">
      <c r="B740" s="13">
        <v>34.4987860579444</v>
      </c>
      <c r="C740">
        <v>45.591999999999999</v>
      </c>
      <c r="D740" s="13">
        <v>35.639782711944399</v>
      </c>
      <c r="E740" s="13">
        <v>49.536111111111097</v>
      </c>
      <c r="F740">
        <f t="shared" si="99"/>
        <v>-11.093213942055598</v>
      </c>
      <c r="G740">
        <f t="shared" si="100"/>
        <v>0</v>
      </c>
      <c r="H740">
        <f t="shared" si="101"/>
        <v>0</v>
      </c>
      <c r="I740">
        <f t="shared" si="102"/>
        <v>-9.9522172880555999</v>
      </c>
      <c r="J740">
        <f t="shared" si="103"/>
        <v>0</v>
      </c>
      <c r="K740">
        <f t="shared" si="104"/>
        <v>0</v>
      </c>
      <c r="L740">
        <f t="shared" si="105"/>
        <v>-13.896328399166698</v>
      </c>
      <c r="M740">
        <f t="shared" si="106"/>
        <v>0</v>
      </c>
      <c r="N740">
        <f t="shared" si="107"/>
        <v>0</v>
      </c>
    </row>
    <row r="741" spans="2:14" x14ac:dyDescent="0.25">
      <c r="B741" s="13">
        <v>32.7990011826111</v>
      </c>
      <c r="C741" s="15">
        <v>45.591999999999999</v>
      </c>
      <c r="D741" s="13">
        <v>33.9091194542778</v>
      </c>
      <c r="E741" s="13">
        <v>49.536111111111097</v>
      </c>
      <c r="F741">
        <f t="shared" si="99"/>
        <v>-12.792998817388899</v>
      </c>
      <c r="G741">
        <f t="shared" si="100"/>
        <v>0</v>
      </c>
      <c r="H741">
        <f t="shared" si="101"/>
        <v>0</v>
      </c>
      <c r="I741">
        <f t="shared" si="102"/>
        <v>-11.682880545722199</v>
      </c>
      <c r="J741">
        <f t="shared" si="103"/>
        <v>0</v>
      </c>
      <c r="K741">
        <f t="shared" si="104"/>
        <v>0</v>
      </c>
      <c r="L741">
        <f t="shared" si="105"/>
        <v>-15.626991656833297</v>
      </c>
      <c r="M741">
        <f t="shared" si="106"/>
        <v>0</v>
      </c>
      <c r="N741">
        <f t="shared" si="107"/>
        <v>0</v>
      </c>
    </row>
    <row r="742" spans="2:14" x14ac:dyDescent="0.25">
      <c r="B742" s="13">
        <v>37.122470196833298</v>
      </c>
      <c r="C742">
        <v>45.591999999999999</v>
      </c>
      <c r="D742" s="13">
        <v>38.308673743444402</v>
      </c>
      <c r="E742" s="13">
        <v>49.536111111111097</v>
      </c>
      <c r="F742">
        <f t="shared" si="99"/>
        <v>-8.4695298031667008</v>
      </c>
      <c r="G742">
        <f t="shared" si="100"/>
        <v>0</v>
      </c>
      <c r="H742">
        <f t="shared" si="101"/>
        <v>0</v>
      </c>
      <c r="I742">
        <f t="shared" si="102"/>
        <v>-7.283326256555597</v>
      </c>
      <c r="J742">
        <f t="shared" si="103"/>
        <v>0</v>
      </c>
      <c r="K742">
        <f t="shared" si="104"/>
        <v>0</v>
      </c>
      <c r="L742">
        <f t="shared" si="105"/>
        <v>-11.227437367666695</v>
      </c>
      <c r="M742">
        <f t="shared" si="106"/>
        <v>0</v>
      </c>
      <c r="N742">
        <f t="shared" si="107"/>
        <v>0</v>
      </c>
    </row>
    <row r="743" spans="2:14" x14ac:dyDescent="0.25">
      <c r="B743" s="13">
        <v>46.273233475777801</v>
      </c>
      <c r="C743" s="15">
        <v>45.591999999999999</v>
      </c>
      <c r="D743" s="13">
        <v>47.5964187075</v>
      </c>
      <c r="E743" s="13">
        <v>49.536111111111097</v>
      </c>
      <c r="F743">
        <f t="shared" si="99"/>
        <v>0.6812334757778018</v>
      </c>
      <c r="G743">
        <f t="shared" si="100"/>
        <v>0.6812334757778018</v>
      </c>
      <c r="H743">
        <f t="shared" si="101"/>
        <v>68.12334757778018</v>
      </c>
      <c r="I743">
        <f t="shared" si="102"/>
        <v>2.0044187075000011</v>
      </c>
      <c r="J743">
        <f t="shared" si="103"/>
        <v>2.0044187075000011</v>
      </c>
      <c r="K743">
        <f t="shared" si="104"/>
        <v>200.44187075000011</v>
      </c>
      <c r="L743">
        <f t="shared" si="105"/>
        <v>-1.9396924036110974</v>
      </c>
      <c r="M743">
        <f t="shared" si="106"/>
        <v>0</v>
      </c>
      <c r="N743">
        <f t="shared" si="107"/>
        <v>0</v>
      </c>
    </row>
    <row r="744" spans="2:14" x14ac:dyDescent="0.25">
      <c r="B744" s="13">
        <v>58.549426448666701</v>
      </c>
      <c r="C744">
        <v>45.591999999999999</v>
      </c>
      <c r="D744" s="13">
        <v>60.014346885944398</v>
      </c>
      <c r="E744" s="13">
        <v>49.536111111111097</v>
      </c>
      <c r="F744">
        <f t="shared" si="99"/>
        <v>12.957426448666702</v>
      </c>
      <c r="G744">
        <f t="shared" si="100"/>
        <v>12.957426448666702</v>
      </c>
      <c r="H744">
        <f t="shared" si="101"/>
        <v>1295.7426448666702</v>
      </c>
      <c r="I744">
        <f t="shared" si="102"/>
        <v>14.4223468859444</v>
      </c>
      <c r="J744">
        <f t="shared" si="103"/>
        <v>14.4223468859444</v>
      </c>
      <c r="K744">
        <f t="shared" si="104"/>
        <v>1442.2346885944401</v>
      </c>
      <c r="L744">
        <f t="shared" si="105"/>
        <v>10.478235774833301</v>
      </c>
      <c r="M744">
        <f t="shared" si="106"/>
        <v>10.478235774833301</v>
      </c>
      <c r="N744">
        <f t="shared" si="107"/>
        <v>1047.8235774833302</v>
      </c>
    </row>
    <row r="745" spans="2:14" x14ac:dyDescent="0.25">
      <c r="B745" s="13">
        <v>69.572421816944399</v>
      </c>
      <c r="C745" s="15">
        <v>45.591999999999999</v>
      </c>
      <c r="D745" s="13">
        <v>71.131368901166695</v>
      </c>
      <c r="E745" s="13">
        <v>49.536111111111097</v>
      </c>
      <c r="F745">
        <f t="shared" si="99"/>
        <v>23.9804218169444</v>
      </c>
      <c r="G745">
        <f t="shared" si="100"/>
        <v>23.9804218169444</v>
      </c>
      <c r="H745">
        <f t="shared" si="101"/>
        <v>2398.0421816944399</v>
      </c>
      <c r="I745">
        <f t="shared" si="102"/>
        <v>25.539368901166696</v>
      </c>
      <c r="J745">
        <f t="shared" si="103"/>
        <v>25.539368901166696</v>
      </c>
      <c r="K745">
        <f t="shared" si="104"/>
        <v>2553.9368901166695</v>
      </c>
      <c r="L745">
        <f t="shared" si="105"/>
        <v>21.595257790055598</v>
      </c>
      <c r="M745">
        <f t="shared" si="106"/>
        <v>21.595257790055598</v>
      </c>
      <c r="N745">
        <f t="shared" si="107"/>
        <v>2159.5257790055598</v>
      </c>
    </row>
    <row r="746" spans="2:14" x14ac:dyDescent="0.25">
      <c r="B746" s="13">
        <v>92.384261490111101</v>
      </c>
      <c r="C746">
        <v>45.591999999999999</v>
      </c>
      <c r="D746" s="13">
        <v>93.967794219500007</v>
      </c>
      <c r="E746" s="13">
        <v>67.117000000000004</v>
      </c>
      <c r="F746">
        <f t="shared" si="99"/>
        <v>46.792261490111102</v>
      </c>
      <c r="G746">
        <f t="shared" si="100"/>
        <v>46.792261490111102</v>
      </c>
      <c r="H746">
        <f t="shared" si="101"/>
        <v>4679.2261490111105</v>
      </c>
      <c r="I746">
        <f t="shared" si="102"/>
        <v>48.375794219500008</v>
      </c>
      <c r="J746">
        <f t="shared" si="103"/>
        <v>48.375794219500008</v>
      </c>
      <c r="K746">
        <f t="shared" si="104"/>
        <v>4837.5794219500012</v>
      </c>
      <c r="L746">
        <f t="shared" si="105"/>
        <v>26.850794219500003</v>
      </c>
      <c r="M746">
        <f t="shared" si="106"/>
        <v>26.850794219500003</v>
      </c>
      <c r="N746">
        <f t="shared" si="107"/>
        <v>2685.0794219500003</v>
      </c>
    </row>
    <row r="747" spans="2:14" x14ac:dyDescent="0.25">
      <c r="B747" s="13">
        <v>91.774292079999995</v>
      </c>
      <c r="C747" s="15">
        <v>45.591999999999999</v>
      </c>
      <c r="D747" s="13">
        <v>93.356519039555593</v>
      </c>
      <c r="E747" s="13">
        <v>67.117000000000004</v>
      </c>
      <c r="F747">
        <f t="shared" si="99"/>
        <v>46.182292079999996</v>
      </c>
      <c r="G747">
        <f t="shared" si="100"/>
        <v>46.182292079999996</v>
      </c>
      <c r="H747">
        <f t="shared" si="101"/>
        <v>4618.2292079999997</v>
      </c>
      <c r="I747">
        <f t="shared" si="102"/>
        <v>47.764519039555594</v>
      </c>
      <c r="J747">
        <f t="shared" si="103"/>
        <v>47.764519039555594</v>
      </c>
      <c r="K747">
        <f t="shared" si="104"/>
        <v>4776.4519039555598</v>
      </c>
      <c r="L747">
        <f t="shared" si="105"/>
        <v>26.239519039555589</v>
      </c>
      <c r="M747">
        <f t="shared" si="106"/>
        <v>26.239519039555589</v>
      </c>
      <c r="N747">
        <f t="shared" si="107"/>
        <v>2623.9519039555589</v>
      </c>
    </row>
    <row r="748" spans="2:14" x14ac:dyDescent="0.25">
      <c r="B748" s="13">
        <v>88.690014348444507</v>
      </c>
      <c r="C748">
        <v>45.591999999999999</v>
      </c>
      <c r="D748" s="13">
        <v>90.264709741999994</v>
      </c>
      <c r="E748" s="13">
        <v>67.117000000000004</v>
      </c>
      <c r="F748">
        <f t="shared" si="99"/>
        <v>43.098014348444508</v>
      </c>
      <c r="G748">
        <f t="shared" si="100"/>
        <v>43.098014348444508</v>
      </c>
      <c r="H748">
        <f t="shared" si="101"/>
        <v>4309.8014348444503</v>
      </c>
      <c r="I748">
        <f t="shared" si="102"/>
        <v>44.672709741999995</v>
      </c>
      <c r="J748">
        <f t="shared" si="103"/>
        <v>44.672709741999995</v>
      </c>
      <c r="K748">
        <f t="shared" si="104"/>
        <v>4467.2709741999997</v>
      </c>
      <c r="L748">
        <f t="shared" si="105"/>
        <v>23.147709741999989</v>
      </c>
      <c r="M748">
        <f t="shared" si="106"/>
        <v>23.147709741999989</v>
      </c>
      <c r="N748">
        <f t="shared" si="107"/>
        <v>2314.7709741999988</v>
      </c>
    </row>
    <row r="749" spans="2:14" x14ac:dyDescent="0.25">
      <c r="B749" s="13">
        <v>84.509114216</v>
      </c>
      <c r="C749" s="15">
        <v>45.591999999999999</v>
      </c>
      <c r="D749" s="13">
        <v>86.071048321611102</v>
      </c>
      <c r="E749" s="13">
        <v>67.117000000000004</v>
      </c>
      <c r="F749">
        <f t="shared" si="99"/>
        <v>38.917114216000002</v>
      </c>
      <c r="G749">
        <f t="shared" si="100"/>
        <v>38.917114216000002</v>
      </c>
      <c r="H749">
        <f t="shared" si="101"/>
        <v>3891.7114216</v>
      </c>
      <c r="I749">
        <f t="shared" si="102"/>
        <v>40.479048321611103</v>
      </c>
      <c r="J749">
        <f t="shared" si="103"/>
        <v>40.479048321611103</v>
      </c>
      <c r="K749">
        <f t="shared" si="104"/>
        <v>4047.9048321611103</v>
      </c>
      <c r="L749">
        <f t="shared" si="105"/>
        <v>18.954048321611097</v>
      </c>
      <c r="M749">
        <f t="shared" si="106"/>
        <v>18.954048321611097</v>
      </c>
      <c r="N749">
        <f t="shared" si="107"/>
        <v>1895.4048321611097</v>
      </c>
    </row>
    <row r="750" spans="2:14" x14ac:dyDescent="0.25">
      <c r="B750" s="13">
        <v>79.715926534944401</v>
      </c>
      <c r="C750">
        <v>45.591999999999999</v>
      </c>
      <c r="D750" s="13">
        <v>81.259441120166699</v>
      </c>
      <c r="E750" s="13">
        <v>67.117000000000004</v>
      </c>
      <c r="F750">
        <f t="shared" si="99"/>
        <v>34.123926534944403</v>
      </c>
      <c r="G750">
        <f t="shared" si="100"/>
        <v>34.123926534944403</v>
      </c>
      <c r="H750">
        <f t="shared" si="101"/>
        <v>3412.3926534944403</v>
      </c>
      <c r="I750">
        <f t="shared" si="102"/>
        <v>35.6674411201667</v>
      </c>
      <c r="J750">
        <f t="shared" si="103"/>
        <v>35.6674411201667</v>
      </c>
      <c r="K750">
        <f t="shared" si="104"/>
        <v>3566.74411201667</v>
      </c>
      <c r="L750">
        <f t="shared" si="105"/>
        <v>14.142441120166694</v>
      </c>
      <c r="M750">
        <f t="shared" si="106"/>
        <v>14.142441120166694</v>
      </c>
      <c r="N750">
        <f t="shared" si="107"/>
        <v>1414.2441120166695</v>
      </c>
    </row>
    <row r="751" spans="2:14" x14ac:dyDescent="0.25">
      <c r="B751" s="13">
        <v>73.269800660388896</v>
      </c>
      <c r="C751" s="15">
        <v>45.591999999999999</v>
      </c>
      <c r="D751" s="13">
        <v>74.781737889166706</v>
      </c>
      <c r="E751" s="13">
        <v>67.117000000000004</v>
      </c>
      <c r="F751">
        <f t="shared" si="99"/>
        <v>27.677800660388897</v>
      </c>
      <c r="G751">
        <f t="shared" si="100"/>
        <v>27.677800660388897</v>
      </c>
      <c r="H751">
        <f t="shared" si="101"/>
        <v>2767.7800660388898</v>
      </c>
      <c r="I751">
        <f t="shared" si="102"/>
        <v>29.189737889166707</v>
      </c>
      <c r="J751">
        <f t="shared" si="103"/>
        <v>29.189737889166707</v>
      </c>
      <c r="K751">
        <f t="shared" si="104"/>
        <v>2918.9737889166709</v>
      </c>
      <c r="L751">
        <f t="shared" si="105"/>
        <v>7.6647378891667017</v>
      </c>
      <c r="M751">
        <f t="shared" si="106"/>
        <v>7.6647378891667017</v>
      </c>
      <c r="N751">
        <f t="shared" si="107"/>
        <v>766.47378891667017</v>
      </c>
    </row>
    <row r="752" spans="2:14" x14ac:dyDescent="0.25">
      <c r="B752" s="13">
        <v>68.5148740726667</v>
      </c>
      <c r="C752">
        <v>45.591999999999999</v>
      </c>
      <c r="D752" s="13">
        <v>69.998147948277804</v>
      </c>
      <c r="E752" s="13">
        <v>67.117000000000004</v>
      </c>
      <c r="F752">
        <f t="shared" si="99"/>
        <v>22.922874072666701</v>
      </c>
      <c r="G752">
        <f t="shared" si="100"/>
        <v>22.922874072666701</v>
      </c>
      <c r="H752">
        <f t="shared" si="101"/>
        <v>2292.28740726667</v>
      </c>
      <c r="I752">
        <f t="shared" si="102"/>
        <v>24.406147948277805</v>
      </c>
      <c r="J752">
        <f t="shared" si="103"/>
        <v>24.406147948277805</v>
      </c>
      <c r="K752">
        <f t="shared" si="104"/>
        <v>2440.6147948277803</v>
      </c>
      <c r="L752">
        <f t="shared" si="105"/>
        <v>2.8811479482777997</v>
      </c>
      <c r="M752">
        <f t="shared" si="106"/>
        <v>2.8811479482777997</v>
      </c>
      <c r="N752">
        <f t="shared" si="107"/>
        <v>288.11479482777997</v>
      </c>
    </row>
    <row r="753" spans="2:14" x14ac:dyDescent="0.25">
      <c r="B753" s="13">
        <v>65.237700378833296</v>
      </c>
      <c r="C753" s="15">
        <v>45.591999999999999</v>
      </c>
      <c r="D753" s="13">
        <v>66.698377381888903</v>
      </c>
      <c r="E753" s="13">
        <v>67.117000000000004</v>
      </c>
      <c r="F753">
        <f t="shared" si="99"/>
        <v>19.645700378833297</v>
      </c>
      <c r="G753">
        <f t="shared" si="100"/>
        <v>19.645700378833297</v>
      </c>
      <c r="H753">
        <f t="shared" si="101"/>
        <v>1964.5700378833296</v>
      </c>
      <c r="I753">
        <f t="shared" si="102"/>
        <v>21.106377381888905</v>
      </c>
      <c r="J753">
        <f t="shared" si="103"/>
        <v>21.106377381888905</v>
      </c>
      <c r="K753">
        <f t="shared" si="104"/>
        <v>2110.6377381888906</v>
      </c>
      <c r="L753">
        <f t="shared" si="105"/>
        <v>-0.41862261811110102</v>
      </c>
      <c r="M753">
        <f t="shared" si="106"/>
        <v>0</v>
      </c>
      <c r="N753">
        <f t="shared" si="107"/>
        <v>0</v>
      </c>
    </row>
    <row r="754" spans="2:14" x14ac:dyDescent="0.25">
      <c r="B754" s="13">
        <v>64.441736081722198</v>
      </c>
      <c r="C754">
        <v>45.591999999999999</v>
      </c>
      <c r="D754" s="13">
        <v>65.896559054277802</v>
      </c>
      <c r="E754" s="13">
        <v>67.117000000000004</v>
      </c>
      <c r="F754">
        <f t="shared" si="99"/>
        <v>18.849736081722199</v>
      </c>
      <c r="G754">
        <f t="shared" si="100"/>
        <v>18.849736081722199</v>
      </c>
      <c r="H754">
        <f t="shared" si="101"/>
        <v>1884.9736081722199</v>
      </c>
      <c r="I754">
        <f t="shared" si="102"/>
        <v>20.304559054277803</v>
      </c>
      <c r="J754">
        <f t="shared" si="103"/>
        <v>20.304559054277803</v>
      </c>
      <c r="K754">
        <f t="shared" si="104"/>
        <v>2030.4559054277802</v>
      </c>
      <c r="L754">
        <f t="shared" si="105"/>
        <v>-1.2204409457222027</v>
      </c>
      <c r="M754">
        <f t="shared" si="106"/>
        <v>0</v>
      </c>
      <c r="N754">
        <f t="shared" si="107"/>
        <v>0</v>
      </c>
    </row>
    <row r="755" spans="2:14" x14ac:dyDescent="0.25">
      <c r="B755" s="13">
        <v>69.781699089944397</v>
      </c>
      <c r="C755" s="15">
        <v>45.591999999999999</v>
      </c>
      <c r="D755" s="13">
        <v>71.273076017833304</v>
      </c>
      <c r="E755" s="13">
        <v>67.117000000000004</v>
      </c>
      <c r="F755">
        <f t="shared" si="99"/>
        <v>24.189699089944398</v>
      </c>
      <c r="G755">
        <f t="shared" si="100"/>
        <v>24.189699089944398</v>
      </c>
      <c r="H755">
        <f t="shared" si="101"/>
        <v>2418.9699089944397</v>
      </c>
      <c r="I755">
        <f t="shared" si="102"/>
        <v>25.681076017833306</v>
      </c>
      <c r="J755">
        <f t="shared" si="103"/>
        <v>25.681076017833306</v>
      </c>
      <c r="K755">
        <f t="shared" si="104"/>
        <v>2568.1076017833307</v>
      </c>
      <c r="L755">
        <f t="shared" si="105"/>
        <v>4.1560760178332998</v>
      </c>
      <c r="M755">
        <f t="shared" si="106"/>
        <v>4.1560760178332998</v>
      </c>
      <c r="N755">
        <f t="shared" si="107"/>
        <v>415.60760178332998</v>
      </c>
    </row>
    <row r="756" spans="2:14" x14ac:dyDescent="0.25">
      <c r="B756" s="13">
        <v>80.2384318115556</v>
      </c>
      <c r="C756">
        <v>45.591999999999999</v>
      </c>
      <c r="D756" s="13">
        <v>81.784157723722203</v>
      </c>
      <c r="E756" s="13">
        <v>67.117000000000004</v>
      </c>
      <c r="F756">
        <f t="shared" si="99"/>
        <v>34.646431811555601</v>
      </c>
      <c r="G756">
        <f t="shared" si="100"/>
        <v>34.646431811555601</v>
      </c>
      <c r="H756">
        <f t="shared" si="101"/>
        <v>3464.6431811555603</v>
      </c>
      <c r="I756">
        <f t="shared" si="102"/>
        <v>36.192157723722204</v>
      </c>
      <c r="J756">
        <f t="shared" si="103"/>
        <v>36.192157723722204</v>
      </c>
      <c r="K756">
        <f t="shared" si="104"/>
        <v>3619.2157723722203</v>
      </c>
      <c r="L756">
        <f t="shared" si="105"/>
        <v>14.667157723722198</v>
      </c>
      <c r="M756">
        <f t="shared" si="106"/>
        <v>14.667157723722198</v>
      </c>
      <c r="N756">
        <f t="shared" si="107"/>
        <v>1466.7157723722198</v>
      </c>
    </row>
    <row r="757" spans="2:14" x14ac:dyDescent="0.25">
      <c r="B757" s="13">
        <v>82.668035785666703</v>
      </c>
      <c r="C757" s="15">
        <v>45.591999999999999</v>
      </c>
      <c r="D757" s="13">
        <v>84.223385385277794</v>
      </c>
      <c r="E757" s="13">
        <v>67.117000000000004</v>
      </c>
      <c r="F757">
        <f t="shared" si="99"/>
        <v>37.076035785666704</v>
      </c>
      <c r="G757">
        <f t="shared" si="100"/>
        <v>37.076035785666704</v>
      </c>
      <c r="H757">
        <f t="shared" si="101"/>
        <v>3707.6035785666704</v>
      </c>
      <c r="I757">
        <f t="shared" si="102"/>
        <v>38.631385385277795</v>
      </c>
      <c r="J757">
        <f t="shared" si="103"/>
        <v>38.631385385277795</v>
      </c>
      <c r="K757">
        <f t="shared" si="104"/>
        <v>3863.1385385277795</v>
      </c>
      <c r="L757">
        <f t="shared" si="105"/>
        <v>17.10638538527779</v>
      </c>
      <c r="M757">
        <f t="shared" si="106"/>
        <v>17.10638538527779</v>
      </c>
      <c r="N757">
        <f t="shared" si="107"/>
        <v>1710.638538527779</v>
      </c>
    </row>
    <row r="758" spans="2:14" x14ac:dyDescent="0.25">
      <c r="B758" s="13">
        <v>55.678653871944398</v>
      </c>
      <c r="C758">
        <v>45.591999999999999</v>
      </c>
      <c r="D758" s="13">
        <v>57.114214574166702</v>
      </c>
      <c r="E758" s="13">
        <v>49.536111111111097</v>
      </c>
      <c r="F758">
        <f t="shared" si="99"/>
        <v>10.086653871944399</v>
      </c>
      <c r="G758">
        <f t="shared" si="100"/>
        <v>10.086653871944399</v>
      </c>
      <c r="H758">
        <f t="shared" si="101"/>
        <v>1008.66538719444</v>
      </c>
      <c r="I758">
        <f t="shared" si="102"/>
        <v>11.522214574166703</v>
      </c>
      <c r="J758">
        <f t="shared" si="103"/>
        <v>11.522214574166703</v>
      </c>
      <c r="K758">
        <f t="shared" si="104"/>
        <v>1152.2214574166703</v>
      </c>
      <c r="L758">
        <f t="shared" si="105"/>
        <v>7.578103463055605</v>
      </c>
      <c r="M758">
        <f t="shared" si="106"/>
        <v>7.578103463055605</v>
      </c>
      <c r="N758">
        <f t="shared" si="107"/>
        <v>757.81034630556053</v>
      </c>
    </row>
    <row r="759" spans="2:14" x14ac:dyDescent="0.25">
      <c r="B759" s="13">
        <v>49.414254421611098</v>
      </c>
      <c r="C759" s="15">
        <v>45.591999999999999</v>
      </c>
      <c r="D759" s="13">
        <v>50.777892670277801</v>
      </c>
      <c r="E759" s="13">
        <v>49.536111111111097</v>
      </c>
      <c r="F759">
        <f t="shared" si="99"/>
        <v>3.822254421611099</v>
      </c>
      <c r="G759">
        <f t="shared" si="100"/>
        <v>3.822254421611099</v>
      </c>
      <c r="H759">
        <f t="shared" si="101"/>
        <v>382.22544216110987</v>
      </c>
      <c r="I759">
        <f t="shared" si="102"/>
        <v>5.1858926702778021</v>
      </c>
      <c r="J759">
        <f t="shared" si="103"/>
        <v>5.1858926702778021</v>
      </c>
      <c r="K759">
        <f t="shared" si="104"/>
        <v>518.58926702778024</v>
      </c>
      <c r="L759">
        <f t="shared" si="105"/>
        <v>1.2417815591667036</v>
      </c>
      <c r="M759">
        <f t="shared" si="106"/>
        <v>1.2417815591667036</v>
      </c>
      <c r="N759">
        <f t="shared" si="107"/>
        <v>124.17815591667036</v>
      </c>
    </row>
    <row r="760" spans="2:14" x14ac:dyDescent="0.25">
      <c r="B760" s="13">
        <v>46.280662249277803</v>
      </c>
      <c r="C760">
        <v>45.591999999999999</v>
      </c>
      <c r="D760" s="13">
        <v>47.603946843111103</v>
      </c>
      <c r="E760" s="13">
        <v>49.536111111111097</v>
      </c>
      <c r="F760">
        <f t="shared" si="99"/>
        <v>0.68866224927780451</v>
      </c>
      <c r="G760">
        <f t="shared" si="100"/>
        <v>0.68866224927780451</v>
      </c>
      <c r="H760">
        <f t="shared" si="101"/>
        <v>68.866224927780451</v>
      </c>
      <c r="I760">
        <f t="shared" si="102"/>
        <v>2.0119468431111045</v>
      </c>
      <c r="J760">
        <f t="shared" si="103"/>
        <v>2.0119468431111045</v>
      </c>
      <c r="K760">
        <f t="shared" si="104"/>
        <v>201.19468431111045</v>
      </c>
      <c r="L760">
        <f t="shared" si="105"/>
        <v>-1.932164267999994</v>
      </c>
      <c r="M760">
        <f t="shared" si="106"/>
        <v>0</v>
      </c>
      <c r="N760">
        <f t="shared" si="107"/>
        <v>0</v>
      </c>
    </row>
    <row r="761" spans="2:14" x14ac:dyDescent="0.25">
      <c r="B761" s="13">
        <v>40.803840686500003</v>
      </c>
      <c r="C761" s="15">
        <v>45.591999999999999</v>
      </c>
      <c r="D761" s="13">
        <v>42.048811938611102</v>
      </c>
      <c r="E761" s="13">
        <v>49.536111111111097</v>
      </c>
      <c r="F761">
        <f t="shared" si="99"/>
        <v>-4.788159313499996</v>
      </c>
      <c r="G761">
        <f t="shared" si="100"/>
        <v>0</v>
      </c>
      <c r="H761">
        <f t="shared" si="101"/>
        <v>0</v>
      </c>
      <c r="I761">
        <f t="shared" si="102"/>
        <v>-3.5431880613888964</v>
      </c>
      <c r="J761">
        <f t="shared" si="103"/>
        <v>0</v>
      </c>
      <c r="K761">
        <f t="shared" si="104"/>
        <v>0</v>
      </c>
      <c r="L761">
        <f t="shared" si="105"/>
        <v>-7.4872991724999949</v>
      </c>
      <c r="M761">
        <f t="shared" si="106"/>
        <v>0</v>
      </c>
      <c r="N761">
        <f t="shared" si="107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5"/>
  <sheetViews>
    <sheetView workbookViewId="0"/>
  </sheetViews>
  <sheetFormatPr defaultColWidth="18.140625" defaultRowHeight="15" x14ac:dyDescent="0.25"/>
  <cols>
    <col min="1" max="1" width="13.28515625" style="69" customWidth="1"/>
    <col min="2" max="2" width="12.28515625" style="69" customWidth="1"/>
    <col min="3" max="3" width="12.140625" style="69" customWidth="1"/>
    <col min="4" max="4" width="12" style="69" customWidth="1"/>
    <col min="5" max="5" width="11.7109375" style="69" customWidth="1"/>
    <col min="6" max="6" width="12.28515625" style="69" customWidth="1"/>
    <col min="7" max="7" width="12.85546875" style="69" customWidth="1"/>
    <col min="8" max="8" width="13.5703125" style="69" customWidth="1"/>
    <col min="9" max="9" width="13.42578125" style="69" customWidth="1"/>
    <col min="10" max="10" width="16.28515625" style="69" customWidth="1"/>
    <col min="11" max="11" width="15.140625" style="69" customWidth="1"/>
    <col min="12" max="12" width="13.5703125" style="69" customWidth="1"/>
    <col min="13" max="13" width="18.42578125" style="69" customWidth="1"/>
    <col min="14" max="14" width="16.7109375" style="69" customWidth="1"/>
    <col min="15" max="16384" width="18.140625" style="69"/>
  </cols>
  <sheetData>
    <row r="1" spans="1:30" ht="20.25" thickBot="1" x14ac:dyDescent="0.35">
      <c r="A1" s="37" t="s">
        <v>450</v>
      </c>
      <c r="B1" s="37"/>
      <c r="C1" s="37"/>
      <c r="D1" s="37"/>
      <c r="E1" s="37"/>
    </row>
    <row r="2" spans="1:30" ht="15.75" thickTop="1" x14ac:dyDescent="0.25">
      <c r="S2" s="69">
        <v>507778366.08999997</v>
      </c>
      <c r="T2" s="69">
        <v>404493647.77999997</v>
      </c>
      <c r="U2" s="69">
        <v>504987578.14999998</v>
      </c>
      <c r="V2" s="69">
        <v>451524159.10000002</v>
      </c>
      <c r="W2" s="69">
        <v>431424454.37</v>
      </c>
      <c r="X2" s="69">
        <v>390402016.47000003</v>
      </c>
      <c r="Y2" s="69">
        <v>408152575.57999998</v>
      </c>
      <c r="Z2" s="69">
        <v>378346611.64999998</v>
      </c>
      <c r="AA2" s="69">
        <v>294230094.31</v>
      </c>
      <c r="AB2" s="69">
        <v>307107068.36000001</v>
      </c>
      <c r="AC2" s="69">
        <v>356954155.48000002</v>
      </c>
      <c r="AD2" s="69">
        <v>385651894.63999999</v>
      </c>
    </row>
    <row r="3" spans="1:30" x14ac:dyDescent="0.25">
      <c r="A3" s="5" t="s">
        <v>66</v>
      </c>
      <c r="B3" s="2">
        <v>40848</v>
      </c>
      <c r="D3" s="69" t="s">
        <v>400</v>
      </c>
      <c r="S3" s="69">
        <v>507778366.08999997</v>
      </c>
      <c r="T3" s="69">
        <v>404493647.77999997</v>
      </c>
      <c r="U3" s="69">
        <v>504987578.14999998</v>
      </c>
      <c r="V3" s="69">
        <v>451524159.10000002</v>
      </c>
      <c r="W3" s="69">
        <v>431424454.37</v>
      </c>
      <c r="X3" s="69">
        <v>390402016.47000003</v>
      </c>
      <c r="Y3" s="69">
        <v>408152575.57999998</v>
      </c>
      <c r="Z3" s="69">
        <v>378346611.64999998</v>
      </c>
      <c r="AA3" s="69">
        <v>294230094.31</v>
      </c>
      <c r="AB3" s="69">
        <v>307107068.36000001</v>
      </c>
      <c r="AC3" s="69">
        <v>364478958.36000001</v>
      </c>
      <c r="AD3" s="69">
        <v>414161028.43000001</v>
      </c>
    </row>
    <row r="4" spans="1:30" x14ac:dyDescent="0.25">
      <c r="A4" s="5" t="s">
        <v>67</v>
      </c>
      <c r="B4" s="2">
        <v>40854</v>
      </c>
    </row>
    <row r="6" spans="1:30" x14ac:dyDescent="0.25">
      <c r="B6" s="55" t="s">
        <v>66</v>
      </c>
      <c r="C6" s="24"/>
      <c r="D6" s="22"/>
      <c r="E6" s="56" t="s">
        <v>67</v>
      </c>
      <c r="F6" s="26"/>
      <c r="G6" s="27"/>
      <c r="H6" s="24" t="s">
        <v>52</v>
      </c>
      <c r="I6" s="22"/>
      <c r="M6" s="49" t="s">
        <v>393</v>
      </c>
      <c r="N6" s="20"/>
      <c r="O6" s="50" t="s">
        <v>394</v>
      </c>
      <c r="P6" s="18"/>
      <c r="Q6" s="5" t="s">
        <v>397</v>
      </c>
      <c r="S6" s="69" t="s">
        <v>451</v>
      </c>
      <c r="U6" s="69" t="s">
        <v>452</v>
      </c>
    </row>
    <row r="7" spans="1:30" x14ac:dyDescent="0.25">
      <c r="B7" s="23" t="s">
        <v>26</v>
      </c>
      <c r="C7" s="23" t="s">
        <v>51</v>
      </c>
      <c r="D7" s="23" t="s">
        <v>53</v>
      </c>
      <c r="E7" s="25" t="s">
        <v>26</v>
      </c>
      <c r="F7" s="25" t="s">
        <v>51</v>
      </c>
      <c r="G7" s="25" t="s">
        <v>53</v>
      </c>
      <c r="H7" s="23" t="s">
        <v>66</v>
      </c>
      <c r="I7" s="23" t="s">
        <v>67</v>
      </c>
      <c r="J7" s="19" t="s">
        <v>69</v>
      </c>
      <c r="K7" s="19" t="s">
        <v>70</v>
      </c>
      <c r="L7" s="19" t="s">
        <v>71</v>
      </c>
      <c r="M7" s="51" t="s">
        <v>66</v>
      </c>
      <c r="N7" s="52" t="s">
        <v>67</v>
      </c>
      <c r="O7" s="53" t="s">
        <v>66</v>
      </c>
      <c r="P7" s="53" t="s">
        <v>67</v>
      </c>
      <c r="Q7" s="54" t="s">
        <v>66</v>
      </c>
      <c r="R7" s="54" t="s">
        <v>67</v>
      </c>
    </row>
    <row r="8" spans="1:30" x14ac:dyDescent="0.25">
      <c r="A8" s="69" t="s">
        <v>54</v>
      </c>
      <c r="B8" s="29">
        <v>50.125860215053699</v>
      </c>
      <c r="C8" s="29">
        <v>96.59</v>
      </c>
      <c r="D8" s="29">
        <v>1.3370395205111401</v>
      </c>
      <c r="E8" s="30">
        <v>50.125860215053699</v>
      </c>
      <c r="F8" s="30">
        <v>96.59</v>
      </c>
      <c r="G8" s="30">
        <v>1.3370395205111401</v>
      </c>
      <c r="H8" s="29">
        <f>B8-C8/D8</f>
        <v>-22.115833854747898</v>
      </c>
      <c r="I8" s="29">
        <f>E8-F8/G8</f>
        <v>-22.115833854747898</v>
      </c>
      <c r="J8" s="31">
        <v>7440</v>
      </c>
      <c r="K8" s="31">
        <v>744</v>
      </c>
      <c r="L8" s="31">
        <f>K8*J8</f>
        <v>5535360</v>
      </c>
      <c r="M8" s="47">
        <f>$H$25</f>
        <v>385359263.99999994</v>
      </c>
      <c r="N8" s="47">
        <f>$H$25</f>
        <v>385359263.99999994</v>
      </c>
      <c r="O8" s="48">
        <f t="shared" ref="O8:O19" si="0">L8*H8</f>
        <v>-122419102.08621733</v>
      </c>
      <c r="P8" s="48">
        <f t="shared" ref="P8:P19" si="1">L8*I8</f>
        <v>-122419102.08621733</v>
      </c>
      <c r="Q8" s="38">
        <f>M8-O8</f>
        <v>507778366.08621728</v>
      </c>
      <c r="R8" s="38">
        <f>N8-P8</f>
        <v>507778366.08621728</v>
      </c>
      <c r="S8" s="69">
        <v>507778366.08999997</v>
      </c>
      <c r="T8" s="69">
        <v>507778366.08999997</v>
      </c>
      <c r="U8" s="69">
        <f>S8/Q8-1</f>
        <v>7.4495964952348004E-12</v>
      </c>
      <c r="V8" s="69">
        <f>T8/R8-1</f>
        <v>7.4495964952348004E-12</v>
      </c>
      <c r="W8" s="69">
        <f>SUM(S8:S17)</f>
        <v>4078446571.8600001</v>
      </c>
    </row>
    <row r="9" spans="1:30" x14ac:dyDescent="0.25">
      <c r="A9" s="69" t="s">
        <v>55</v>
      </c>
      <c r="B9" s="29">
        <v>50.860059523809603</v>
      </c>
      <c r="C9" s="29">
        <v>103.57</v>
      </c>
      <c r="D9" s="29">
        <v>1.36333796612006</v>
      </c>
      <c r="E9" s="30">
        <v>50.860059523809603</v>
      </c>
      <c r="F9" s="30">
        <v>103.57</v>
      </c>
      <c r="G9" s="30">
        <v>1.36333796612006</v>
      </c>
      <c r="H9" s="29">
        <f>B9-C9/D9</f>
        <v>-25.107897485963342</v>
      </c>
      <c r="I9" s="29">
        <f t="shared" ref="I9:I19" si="2">E9-F9/G9</f>
        <v>-25.107897485963342</v>
      </c>
      <c r="J9" s="31">
        <v>6720</v>
      </c>
      <c r="K9" s="31">
        <f>28*24</f>
        <v>672</v>
      </c>
      <c r="L9" s="31">
        <f t="shared" ref="L9:L19" si="3">K9*J9</f>
        <v>4515840</v>
      </c>
      <c r="M9" s="47">
        <f>$H$56</f>
        <v>291110400</v>
      </c>
      <c r="N9" s="47">
        <f>$H$56</f>
        <v>291110400</v>
      </c>
      <c r="O9" s="48">
        <f t="shared" si="0"/>
        <v>-113383247.7830127</v>
      </c>
      <c r="P9" s="48">
        <f t="shared" si="1"/>
        <v>-113383247.7830127</v>
      </c>
      <c r="Q9" s="38">
        <f t="shared" ref="Q9:R19" si="4">M9-O9</f>
        <v>404493647.78301269</v>
      </c>
      <c r="R9" s="38">
        <f t="shared" si="4"/>
        <v>404493647.78301269</v>
      </c>
      <c r="S9" s="69">
        <v>404493647.77999997</v>
      </c>
      <c r="T9" s="69">
        <v>404493647.77999997</v>
      </c>
      <c r="U9" s="69">
        <f t="shared" ref="U9:V19" si="5">S9/Q9-1</f>
        <v>-7.4481532053027877E-12</v>
      </c>
      <c r="V9" s="69">
        <f t="shared" si="5"/>
        <v>-7.4481532053027877E-12</v>
      </c>
    </row>
    <row r="10" spans="1:30" x14ac:dyDescent="0.25">
      <c r="A10" s="69" t="s">
        <v>56</v>
      </c>
      <c r="B10" s="29">
        <v>54.476258411843901</v>
      </c>
      <c r="C10" s="29">
        <v>114.463913043478</v>
      </c>
      <c r="D10" s="29">
        <v>1.4004762307654599</v>
      </c>
      <c r="E10" s="30">
        <v>54.476258411843901</v>
      </c>
      <c r="F10" s="30">
        <v>114.463913043478</v>
      </c>
      <c r="G10" s="30">
        <v>1.4004762307654599</v>
      </c>
      <c r="H10" s="29">
        <f t="shared" ref="H10:H19" si="6">B10-C10/D10</f>
        <v>-27.255877078178187</v>
      </c>
      <c r="I10" s="29">
        <f t="shared" si="2"/>
        <v>-27.255877078178187</v>
      </c>
      <c r="J10" s="31">
        <v>7430</v>
      </c>
      <c r="K10" s="31">
        <f>31*24-1</f>
        <v>743</v>
      </c>
      <c r="L10" s="31">
        <f t="shared" si="3"/>
        <v>5520490</v>
      </c>
      <c r="M10" s="47">
        <f>$H$84</f>
        <v>354521781.29999995</v>
      </c>
      <c r="N10" s="47">
        <f>$H$84</f>
        <v>354521781.29999995</v>
      </c>
      <c r="O10" s="48">
        <f t="shared" si="0"/>
        <v>-150465796.85131189</v>
      </c>
      <c r="P10" s="48">
        <f t="shared" si="1"/>
        <v>-150465796.85131189</v>
      </c>
      <c r="Q10" s="38">
        <f t="shared" si="4"/>
        <v>504987578.15131187</v>
      </c>
      <c r="R10" s="38">
        <f t="shared" si="4"/>
        <v>504987578.15131187</v>
      </c>
      <c r="S10" s="69">
        <v>504987578.14999998</v>
      </c>
      <c r="T10" s="69">
        <v>504987578.14999998</v>
      </c>
      <c r="U10" s="69">
        <f t="shared" si="5"/>
        <v>-2.5979218776228663E-12</v>
      </c>
      <c r="V10" s="69">
        <f t="shared" si="5"/>
        <v>-2.5979218776228663E-12</v>
      </c>
    </row>
    <row r="11" spans="1:30" x14ac:dyDescent="0.25">
      <c r="A11" s="69" t="s">
        <v>57</v>
      </c>
      <c r="B11" s="29">
        <v>51.580444444439998</v>
      </c>
      <c r="C11" s="29">
        <v>122.5355</v>
      </c>
      <c r="D11" s="29">
        <v>1.44438071595749</v>
      </c>
      <c r="E11" s="30">
        <v>51.580444444439998</v>
      </c>
      <c r="F11" s="30">
        <v>122.5355</v>
      </c>
      <c r="G11" s="30">
        <v>1.44438071595749</v>
      </c>
      <c r="H11" s="29">
        <f t="shared" si="6"/>
        <v>-33.255567727579596</v>
      </c>
      <c r="I11" s="29">
        <f t="shared" si="2"/>
        <v>-33.255567727579596</v>
      </c>
      <c r="J11" s="31">
        <v>7200</v>
      </c>
      <c r="K11" s="31">
        <f>30*24</f>
        <v>720</v>
      </c>
      <c r="L11" s="31">
        <f t="shared" si="3"/>
        <v>5184000</v>
      </c>
      <c r="M11" s="47">
        <f>$H$115</f>
        <v>279127296</v>
      </c>
      <c r="N11" s="47">
        <f>$H$115</f>
        <v>279127296</v>
      </c>
      <c r="O11" s="48">
        <f t="shared" si="0"/>
        <v>-172396863.09977263</v>
      </c>
      <c r="P11" s="48">
        <f t="shared" si="1"/>
        <v>-172396863.09977263</v>
      </c>
      <c r="Q11" s="38">
        <f t="shared" si="4"/>
        <v>451524159.09977263</v>
      </c>
      <c r="R11" s="38">
        <f t="shared" si="4"/>
        <v>451524159.09977263</v>
      </c>
      <c r="S11" s="69">
        <v>451524159.10000002</v>
      </c>
      <c r="T11" s="69">
        <v>451524159.10000002</v>
      </c>
      <c r="U11" s="69">
        <f t="shared" si="5"/>
        <v>5.0359716396997101E-13</v>
      </c>
      <c r="V11" s="69">
        <f t="shared" si="5"/>
        <v>5.0359716396997101E-13</v>
      </c>
    </row>
    <row r="12" spans="1:30" x14ac:dyDescent="0.25">
      <c r="A12" s="69" t="s">
        <v>58</v>
      </c>
      <c r="B12" s="29">
        <v>56.8314247311828</v>
      </c>
      <c r="C12" s="29">
        <v>115.092272727273</v>
      </c>
      <c r="D12" s="29">
        <v>1.43368422283053</v>
      </c>
      <c r="E12" s="30">
        <v>56.8314247311828</v>
      </c>
      <c r="F12" s="30">
        <v>115.092272727273</v>
      </c>
      <c r="G12" s="30">
        <v>1.43368422283053</v>
      </c>
      <c r="H12" s="29">
        <f t="shared" si="6"/>
        <v>-23.445857319146064</v>
      </c>
      <c r="I12" s="29">
        <f t="shared" si="2"/>
        <v>-23.445857319146064</v>
      </c>
      <c r="J12" s="31">
        <v>7440</v>
      </c>
      <c r="K12" s="31">
        <v>744</v>
      </c>
      <c r="L12" s="31">
        <f t="shared" si="3"/>
        <v>5535360</v>
      </c>
      <c r="M12" s="47">
        <f>$H$145</f>
        <v>301643193.59999996</v>
      </c>
      <c r="N12" s="47">
        <f>$H$145</f>
        <v>301643193.59999996</v>
      </c>
      <c r="O12" s="48">
        <f t="shared" si="0"/>
        <v>-129781260.77010836</v>
      </c>
      <c r="P12" s="48">
        <f t="shared" si="1"/>
        <v>-129781260.77010836</v>
      </c>
      <c r="Q12" s="38">
        <f t="shared" si="4"/>
        <v>431424454.37010831</v>
      </c>
      <c r="R12" s="38">
        <f t="shared" si="4"/>
        <v>431424454.37010831</v>
      </c>
      <c r="S12" s="69">
        <v>431424454.37</v>
      </c>
      <c r="T12" s="69">
        <v>431424454.37</v>
      </c>
      <c r="U12" s="69">
        <f t="shared" si="5"/>
        <v>-2.5102142586774789E-13</v>
      </c>
      <c r="V12" s="69">
        <f t="shared" si="5"/>
        <v>-2.5102142586774789E-13</v>
      </c>
    </row>
    <row r="13" spans="1:30" x14ac:dyDescent="0.25">
      <c r="A13" s="69" t="s">
        <v>59</v>
      </c>
      <c r="B13" s="29">
        <v>52.295555555554998</v>
      </c>
      <c r="C13" s="29">
        <v>113.93318181818201</v>
      </c>
      <c r="D13" s="29">
        <v>1.43850935103554</v>
      </c>
      <c r="E13" s="30">
        <v>52.295555555554998</v>
      </c>
      <c r="F13" s="30">
        <v>113.93318181818201</v>
      </c>
      <c r="G13" s="30">
        <v>1.43850935103554</v>
      </c>
      <c r="H13" s="29">
        <f t="shared" si="6"/>
        <v>-26.906697621433324</v>
      </c>
      <c r="I13" s="29">
        <f t="shared" si="2"/>
        <v>-26.906697621433324</v>
      </c>
      <c r="J13" s="31">
        <v>7200</v>
      </c>
      <c r="K13" s="31">
        <f>30*24</f>
        <v>720</v>
      </c>
      <c r="L13" s="31">
        <f t="shared" si="3"/>
        <v>5184000</v>
      </c>
      <c r="M13" s="47">
        <f>$H$176</f>
        <v>250917696</v>
      </c>
      <c r="N13" s="47">
        <f>$H$176</f>
        <v>250917696</v>
      </c>
      <c r="O13" s="48">
        <f t="shared" si="0"/>
        <v>-139484320.46951035</v>
      </c>
      <c r="P13" s="48">
        <f t="shared" si="1"/>
        <v>-139484320.46951035</v>
      </c>
      <c r="Q13" s="38">
        <f t="shared" si="4"/>
        <v>390402016.46951032</v>
      </c>
      <c r="R13" s="38">
        <f t="shared" si="4"/>
        <v>390402016.46951032</v>
      </c>
      <c r="S13" s="69">
        <v>390402016.47000003</v>
      </c>
      <c r="T13" s="69">
        <v>390402016.47000003</v>
      </c>
      <c r="U13" s="69">
        <f t="shared" si="5"/>
        <v>1.2543299732215019E-12</v>
      </c>
      <c r="V13" s="69">
        <f t="shared" si="5"/>
        <v>1.2543299732215019E-12</v>
      </c>
    </row>
    <row r="14" spans="1:30" x14ac:dyDescent="0.25">
      <c r="A14" s="69" t="s">
        <v>60</v>
      </c>
      <c r="B14" s="29">
        <v>46.398319892473097</v>
      </c>
      <c r="C14" s="29">
        <v>116.28571428571399</v>
      </c>
      <c r="D14" s="29">
        <v>1.4293992321234199</v>
      </c>
      <c r="E14" s="30">
        <v>46.398319892473097</v>
      </c>
      <c r="F14" s="30">
        <v>116.28571428571399</v>
      </c>
      <c r="G14" s="30">
        <v>1.4293992321234199</v>
      </c>
      <c r="H14" s="29">
        <f t="shared" si="6"/>
        <v>-34.954539177534741</v>
      </c>
      <c r="I14" s="29">
        <f t="shared" si="2"/>
        <v>-34.954539177534741</v>
      </c>
      <c r="J14" s="31">
        <v>7440</v>
      </c>
      <c r="K14" s="31">
        <v>744</v>
      </c>
      <c r="L14" s="31">
        <f t="shared" si="3"/>
        <v>5535360</v>
      </c>
      <c r="M14" s="47">
        <f>$H$206</f>
        <v>214666617.59999999</v>
      </c>
      <c r="N14" s="47">
        <f>$H$206</f>
        <v>214666617.59999999</v>
      </c>
      <c r="O14" s="48">
        <f t="shared" si="0"/>
        <v>-193485957.98175871</v>
      </c>
      <c r="P14" s="48">
        <f t="shared" si="1"/>
        <v>-193485957.98175871</v>
      </c>
      <c r="Q14" s="38">
        <f t="shared" si="4"/>
        <v>408152575.58175874</v>
      </c>
      <c r="R14" s="38">
        <f t="shared" si="4"/>
        <v>408152575.58175874</v>
      </c>
      <c r="S14" s="69">
        <v>408152575.57999998</v>
      </c>
      <c r="T14" s="69">
        <v>408152575.57999998</v>
      </c>
      <c r="U14" s="69">
        <f t="shared" si="5"/>
        <v>-4.3091086254776201E-12</v>
      </c>
      <c r="V14" s="69">
        <f t="shared" si="5"/>
        <v>-4.3091086254776201E-12</v>
      </c>
    </row>
    <row r="15" spans="1:30" x14ac:dyDescent="0.25">
      <c r="A15" s="69" t="s">
        <v>61</v>
      </c>
      <c r="B15" s="29">
        <v>48.572876344085998</v>
      </c>
      <c r="C15" s="29">
        <v>110.117826086957</v>
      </c>
      <c r="D15" s="29">
        <v>1.43411150218103</v>
      </c>
      <c r="E15" s="30">
        <v>48.572876344085998</v>
      </c>
      <c r="F15" s="30">
        <v>110.117826086957</v>
      </c>
      <c r="G15" s="30">
        <v>1.43411150218103</v>
      </c>
      <c r="H15" s="29">
        <f t="shared" si="6"/>
        <v>-28.211826881212218</v>
      </c>
      <c r="I15" s="29">
        <f t="shared" si="2"/>
        <v>-28.211826881212218</v>
      </c>
      <c r="J15" s="31">
        <v>7440</v>
      </c>
      <c r="K15" s="31">
        <v>744</v>
      </c>
      <c r="L15" s="31">
        <f t="shared" si="3"/>
        <v>5535360</v>
      </c>
      <c r="M15" s="47">
        <f>$H$237</f>
        <v>222183993.60000002</v>
      </c>
      <c r="N15" s="47">
        <f>$H$237</f>
        <v>222183993.60000002</v>
      </c>
      <c r="O15" s="48">
        <f t="shared" si="0"/>
        <v>-156162618.04518688</v>
      </c>
      <c r="P15" s="48">
        <f t="shared" si="1"/>
        <v>-156162618.04518688</v>
      </c>
      <c r="Q15" s="38">
        <f t="shared" si="4"/>
        <v>378346611.6451869</v>
      </c>
      <c r="R15" s="38">
        <f t="shared" si="4"/>
        <v>378346611.6451869</v>
      </c>
      <c r="S15" s="69">
        <v>378346611.64999998</v>
      </c>
      <c r="T15" s="69">
        <v>378346611.64999998</v>
      </c>
      <c r="U15" s="69">
        <f t="shared" si="5"/>
        <v>1.2721379505364894E-11</v>
      </c>
      <c r="V15" s="69">
        <f t="shared" si="5"/>
        <v>1.2721379505364894E-11</v>
      </c>
    </row>
    <row r="16" spans="1:30" x14ac:dyDescent="0.25">
      <c r="A16" s="69" t="s">
        <v>62</v>
      </c>
      <c r="B16" s="29">
        <v>52.642611111111101</v>
      </c>
      <c r="C16" s="29">
        <v>110.860909090909</v>
      </c>
      <c r="D16" s="29">
        <v>1.3778109429580501</v>
      </c>
      <c r="E16" s="30">
        <v>52.642611111111101</v>
      </c>
      <c r="F16" s="30">
        <v>110.860909090909</v>
      </c>
      <c r="G16" s="30">
        <v>1.3778109429580501</v>
      </c>
      <c r="H16" s="29">
        <f t="shared" si="6"/>
        <v>-27.819015106561032</v>
      </c>
      <c r="I16" s="29">
        <f t="shared" si="2"/>
        <v>-27.819015106561032</v>
      </c>
      <c r="J16" s="31">
        <v>7200</v>
      </c>
      <c r="K16" s="31">
        <f>30*24</f>
        <v>720</v>
      </c>
      <c r="L16" s="31">
        <f t="shared" si="3"/>
        <v>5184000</v>
      </c>
      <c r="M16" s="47">
        <f>$H$268</f>
        <v>150016320</v>
      </c>
      <c r="N16" s="47">
        <f>$H$268</f>
        <v>150016320</v>
      </c>
      <c r="O16" s="48">
        <f t="shared" si="0"/>
        <v>-144213774.31241238</v>
      </c>
      <c r="P16" s="48">
        <f t="shared" si="1"/>
        <v>-144213774.31241238</v>
      </c>
      <c r="Q16" s="38">
        <f t="shared" si="4"/>
        <v>294230094.31241238</v>
      </c>
      <c r="R16" s="38">
        <f t="shared" si="4"/>
        <v>294230094.31241238</v>
      </c>
      <c r="S16" s="69">
        <v>294230094.31</v>
      </c>
      <c r="T16" s="69">
        <v>294230094.31</v>
      </c>
      <c r="U16" s="69">
        <f t="shared" si="5"/>
        <v>-8.1989970368567811E-12</v>
      </c>
      <c r="V16" s="69">
        <f t="shared" si="5"/>
        <v>-8.1989970368567811E-12</v>
      </c>
    </row>
    <row r="17" spans="1:22" x14ac:dyDescent="0.25">
      <c r="A17" s="69" t="s">
        <v>63</v>
      </c>
      <c r="B17" s="29">
        <v>51.645946308724803</v>
      </c>
      <c r="C17" s="29">
        <v>108.53</v>
      </c>
      <c r="D17" s="29">
        <v>1.37345033619681</v>
      </c>
      <c r="E17" s="30">
        <v>51.645946308724803</v>
      </c>
      <c r="F17" s="30">
        <v>108.53</v>
      </c>
      <c r="G17" s="30">
        <v>1.37345033619681</v>
      </c>
      <c r="H17" s="29">
        <f t="shared" si="6"/>
        <v>-27.374020514777499</v>
      </c>
      <c r="I17" s="29">
        <f t="shared" si="2"/>
        <v>-27.374020514777499</v>
      </c>
      <c r="J17" s="31">
        <v>7450</v>
      </c>
      <c r="K17" s="31">
        <f>31*24+1</f>
        <v>745</v>
      </c>
      <c r="L17" s="31">
        <f t="shared" si="3"/>
        <v>5550250</v>
      </c>
      <c r="M17" s="47">
        <f>$H$298</f>
        <v>155174411</v>
      </c>
      <c r="N17" s="47">
        <f>$H$298</f>
        <v>155174411</v>
      </c>
      <c r="O17" s="48">
        <f t="shared" si="0"/>
        <v>-151932657.36214381</v>
      </c>
      <c r="P17" s="48">
        <f t="shared" si="1"/>
        <v>-151932657.36214381</v>
      </c>
      <c r="Q17" s="38">
        <f t="shared" si="4"/>
        <v>307107068.36214381</v>
      </c>
      <c r="R17" s="38">
        <f t="shared" si="4"/>
        <v>307107068.36214381</v>
      </c>
      <c r="S17" s="69">
        <v>307107068.36000001</v>
      </c>
      <c r="T17" s="69">
        <v>307107068.36000001</v>
      </c>
      <c r="U17" s="69">
        <f t="shared" si="5"/>
        <v>-6.9806382896331343E-12</v>
      </c>
      <c r="V17" s="69">
        <f t="shared" si="5"/>
        <v>-6.9806382896331343E-12</v>
      </c>
    </row>
    <row r="18" spans="1:22" x14ac:dyDescent="0.25">
      <c r="A18" s="69" t="s">
        <v>64</v>
      </c>
      <c r="B18" s="29">
        <v>55.419999999989997</v>
      </c>
      <c r="C18" s="29">
        <v>109.26</v>
      </c>
      <c r="D18" s="29">
        <v>1.3671967966981999</v>
      </c>
      <c r="E18" s="30">
        <v>58.230138888888</v>
      </c>
      <c r="F18" s="30">
        <v>111.467857142857</v>
      </c>
      <c r="G18" s="30">
        <v>1.3755471855208701</v>
      </c>
      <c r="H18" s="29">
        <f t="shared" si="6"/>
        <v>-24.495342300302454</v>
      </c>
      <c r="I18" s="29">
        <f>E18-F18/G18</f>
        <v>-22.805145335584562</v>
      </c>
      <c r="J18" s="31">
        <v>7200</v>
      </c>
      <c r="K18" s="31">
        <f>30*24</f>
        <v>720</v>
      </c>
      <c r="L18" s="31">
        <f t="shared" si="3"/>
        <v>5184000</v>
      </c>
      <c r="M18" s="36">
        <f>G329+N25*K25</f>
        <v>229970300.99650019</v>
      </c>
      <c r="N18" s="47">
        <f>H329+O25*L26</f>
        <v>246257084.93844154</v>
      </c>
      <c r="O18" s="48">
        <f t="shared" si="0"/>
        <v>-126983854.48476793</v>
      </c>
      <c r="P18" s="48">
        <f t="shared" si="1"/>
        <v>-118221873.41967037</v>
      </c>
      <c r="Q18" s="38">
        <f t="shared" si="4"/>
        <v>356954155.48126811</v>
      </c>
      <c r="R18" s="38">
        <f t="shared" si="4"/>
        <v>364478958.35811192</v>
      </c>
      <c r="S18" s="69">
        <v>356954155.48000002</v>
      </c>
      <c r="T18" s="69">
        <v>364478958.36000001</v>
      </c>
      <c r="U18" s="69">
        <f t="shared" si="5"/>
        <v>-3.5524916341955759E-12</v>
      </c>
      <c r="V18" s="69">
        <f t="shared" si="5"/>
        <v>5.1803006329009804E-12</v>
      </c>
    </row>
    <row r="19" spans="1:22" x14ac:dyDescent="0.25">
      <c r="A19" s="69" t="s">
        <v>65</v>
      </c>
      <c r="B19" s="29">
        <v>57.09</v>
      </c>
      <c r="C19" s="29">
        <v>109.5399999999</v>
      </c>
      <c r="D19" s="29">
        <v>1.36582506340501</v>
      </c>
      <c r="E19" s="30">
        <v>59.8</v>
      </c>
      <c r="F19" s="30">
        <v>114.559999999</v>
      </c>
      <c r="G19" s="30">
        <v>1.3749239123750401</v>
      </c>
      <c r="H19" s="29">
        <f t="shared" si="6"/>
        <v>-23.110607628927326</v>
      </c>
      <c r="I19" s="29">
        <f t="shared" si="2"/>
        <v>-23.520974322942237</v>
      </c>
      <c r="J19" s="31">
        <v>7440</v>
      </c>
      <c r="K19" s="31">
        <v>744</v>
      </c>
      <c r="L19" s="31">
        <f t="shared" si="3"/>
        <v>5535360</v>
      </c>
      <c r="M19" s="36">
        <f>K27*L19</f>
        <v>257726361.60000002</v>
      </c>
      <c r="N19" s="47">
        <f>L27*L19</f>
        <v>283963968.00000054</v>
      </c>
      <c r="O19" s="48">
        <f t="shared" si="0"/>
        <v>-127925533.04485917</v>
      </c>
      <c r="P19" s="48">
        <f t="shared" si="1"/>
        <v>-130197060.42824154</v>
      </c>
      <c r="Q19" s="38">
        <f t="shared" si="4"/>
        <v>385651894.64485919</v>
      </c>
      <c r="R19" s="38">
        <f t="shared" si="4"/>
        <v>414161028.42824209</v>
      </c>
      <c r="S19" s="69">
        <v>385651894.63999999</v>
      </c>
      <c r="T19" s="69">
        <v>414161028.43000001</v>
      </c>
      <c r="U19" s="69">
        <f t="shared" si="5"/>
        <v>-1.2600032128773364E-11</v>
      </c>
      <c r="V19" s="69">
        <f t="shared" si="5"/>
        <v>4.2446046677468985E-12</v>
      </c>
    </row>
    <row r="20" spans="1:22" x14ac:dyDescent="0.25">
      <c r="K20" s="46">
        <f>SUM(K8:K19)</f>
        <v>8760</v>
      </c>
      <c r="L20" s="45">
        <f>SUM(L8:L19)</f>
        <v>63999380</v>
      </c>
      <c r="Q20" s="28">
        <f>SUM(Q8:Q19)</f>
        <v>4821052621.9875622</v>
      </c>
      <c r="R20" s="28">
        <f>SUM(R8:R19)</f>
        <v>4857086558.647789</v>
      </c>
    </row>
    <row r="21" spans="1:22" x14ac:dyDescent="0.25">
      <c r="M21" s="31"/>
      <c r="N21" s="31"/>
    </row>
    <row r="23" spans="1:22" ht="16.5" customHeight="1" x14ac:dyDescent="0.25">
      <c r="A23" s="5" t="s">
        <v>395</v>
      </c>
      <c r="B23" s="5"/>
      <c r="J23" s="5" t="s">
        <v>391</v>
      </c>
      <c r="N23" s="5" t="s">
        <v>398</v>
      </c>
    </row>
    <row r="24" spans="1:22" ht="16.5" customHeight="1" x14ac:dyDescent="0.25">
      <c r="A24" s="57" t="s">
        <v>72</v>
      </c>
      <c r="B24" s="57" t="s">
        <v>73</v>
      </c>
      <c r="C24" s="57" t="s">
        <v>388</v>
      </c>
      <c r="D24" s="57" t="s">
        <v>74</v>
      </c>
      <c r="E24" s="39" t="s">
        <v>389</v>
      </c>
      <c r="F24" s="39" t="s">
        <v>390</v>
      </c>
      <c r="G24" s="39" t="s">
        <v>18</v>
      </c>
      <c r="H24" s="39" t="s">
        <v>396</v>
      </c>
      <c r="J24" s="40"/>
      <c r="K24" s="42" t="s">
        <v>66</v>
      </c>
      <c r="L24" s="42" t="s">
        <v>67</v>
      </c>
      <c r="N24" s="54" t="s">
        <v>66</v>
      </c>
      <c r="O24" s="54" t="s">
        <v>67</v>
      </c>
    </row>
    <row r="25" spans="1:22" x14ac:dyDescent="0.25">
      <c r="A25" s="33" t="s">
        <v>75</v>
      </c>
      <c r="B25" s="17">
        <v>76.48</v>
      </c>
      <c r="C25" s="33" t="s">
        <v>76</v>
      </c>
      <c r="D25" s="33" t="s">
        <v>77</v>
      </c>
      <c r="E25" s="34">
        <v>7440</v>
      </c>
      <c r="F25" s="17">
        <f>E25*24</f>
        <v>178560</v>
      </c>
      <c r="G25" s="17">
        <f>F25*B25</f>
        <v>13656268.800000001</v>
      </c>
      <c r="H25" s="69">
        <f>SUM(G25:G55)</f>
        <v>385359263.99999994</v>
      </c>
      <c r="J25" s="43" t="s">
        <v>399</v>
      </c>
      <c r="K25" s="41">
        <v>44.506436182251797</v>
      </c>
      <c r="L25" s="40"/>
      <c r="N25" s="69">
        <f>29*24*J18</f>
        <v>5011200</v>
      </c>
      <c r="O25" s="69">
        <f>23*24*J18</f>
        <v>3974400</v>
      </c>
    </row>
    <row r="26" spans="1:22" x14ac:dyDescent="0.25">
      <c r="A26" s="33" t="s">
        <v>78</v>
      </c>
      <c r="B26" s="17">
        <v>82.31</v>
      </c>
      <c r="C26" s="33" t="s">
        <v>76</v>
      </c>
      <c r="D26" s="33" t="s">
        <v>77</v>
      </c>
      <c r="E26" s="34">
        <v>7440</v>
      </c>
      <c r="F26" s="17">
        <f t="shared" ref="F26:F89" si="7">E26*24</f>
        <v>178560</v>
      </c>
      <c r="G26" s="17">
        <f t="shared" ref="G26:G89" si="8">F26*B26</f>
        <v>14697273.6</v>
      </c>
      <c r="J26" s="44" t="s">
        <v>392</v>
      </c>
      <c r="K26" s="41"/>
      <c r="L26" s="41">
        <v>49.659516137892901</v>
      </c>
    </row>
    <row r="27" spans="1:22" x14ac:dyDescent="0.25">
      <c r="A27" s="33" t="s">
        <v>79</v>
      </c>
      <c r="B27" s="17">
        <v>87.43</v>
      </c>
      <c r="C27" s="33" t="s">
        <v>76</v>
      </c>
      <c r="D27" s="33" t="s">
        <v>77</v>
      </c>
      <c r="E27" s="34">
        <v>7440</v>
      </c>
      <c r="F27" s="17">
        <f t="shared" si="7"/>
        <v>178560</v>
      </c>
      <c r="G27" s="17">
        <f t="shared" si="8"/>
        <v>15611500.800000001</v>
      </c>
      <c r="J27" s="43">
        <v>40878</v>
      </c>
      <c r="K27" s="41">
        <v>46.56</v>
      </c>
      <c r="L27" s="41">
        <v>51.300000000000097</v>
      </c>
    </row>
    <row r="28" spans="1:22" x14ac:dyDescent="0.25">
      <c r="A28" s="33" t="s">
        <v>80</v>
      </c>
      <c r="B28" s="17">
        <v>85.11</v>
      </c>
      <c r="C28" s="33" t="s">
        <v>76</v>
      </c>
      <c r="D28" s="33" t="s">
        <v>77</v>
      </c>
      <c r="E28" s="34">
        <v>7440</v>
      </c>
      <c r="F28" s="17">
        <f t="shared" si="7"/>
        <v>178560</v>
      </c>
      <c r="G28" s="17">
        <f t="shared" si="8"/>
        <v>15197241.6</v>
      </c>
    </row>
    <row r="29" spans="1:22" x14ac:dyDescent="0.25">
      <c r="A29" s="33" t="s">
        <v>81</v>
      </c>
      <c r="B29" s="17">
        <v>81.62</v>
      </c>
      <c r="C29" s="33" t="s">
        <v>76</v>
      </c>
      <c r="D29" s="33" t="s">
        <v>77</v>
      </c>
      <c r="E29" s="34">
        <v>7440</v>
      </c>
      <c r="F29" s="17">
        <f t="shared" si="7"/>
        <v>178560</v>
      </c>
      <c r="G29" s="17">
        <f t="shared" si="8"/>
        <v>14574067.200000001</v>
      </c>
    </row>
    <row r="30" spans="1:22" x14ac:dyDescent="0.25">
      <c r="A30" s="33" t="s">
        <v>82</v>
      </c>
      <c r="B30" s="17">
        <v>77.819999999999993</v>
      </c>
      <c r="C30" s="33" t="s">
        <v>76</v>
      </c>
      <c r="D30" s="33" t="s">
        <v>77</v>
      </c>
      <c r="E30" s="34">
        <v>7440</v>
      </c>
      <c r="F30" s="17">
        <f t="shared" si="7"/>
        <v>178560</v>
      </c>
      <c r="G30" s="17">
        <f t="shared" si="8"/>
        <v>13895539.199999999</v>
      </c>
      <c r="L30" s="11"/>
      <c r="M30" s="11"/>
    </row>
    <row r="31" spans="1:22" x14ac:dyDescent="0.25">
      <c r="A31" s="33" t="s">
        <v>83</v>
      </c>
      <c r="B31" s="17">
        <v>79.05</v>
      </c>
      <c r="C31" s="33" t="s">
        <v>76</v>
      </c>
      <c r="D31" s="33" t="s">
        <v>77</v>
      </c>
      <c r="E31" s="34">
        <v>7440</v>
      </c>
      <c r="F31" s="17">
        <f t="shared" si="7"/>
        <v>178560</v>
      </c>
      <c r="G31" s="17">
        <f t="shared" si="8"/>
        <v>14115168</v>
      </c>
      <c r="L31" s="11"/>
      <c r="M31" s="13"/>
    </row>
    <row r="32" spans="1:22" x14ac:dyDescent="0.25">
      <c r="A32" s="33" t="s">
        <v>84</v>
      </c>
      <c r="B32" s="17">
        <v>75.239999999999995</v>
      </c>
      <c r="C32" s="33" t="s">
        <v>76</v>
      </c>
      <c r="D32" s="33" t="s">
        <v>77</v>
      </c>
      <c r="E32" s="34">
        <v>7440</v>
      </c>
      <c r="F32" s="17">
        <f t="shared" si="7"/>
        <v>178560</v>
      </c>
      <c r="G32" s="17">
        <f t="shared" si="8"/>
        <v>13434854.399999999</v>
      </c>
    </row>
    <row r="33" spans="1:15" x14ac:dyDescent="0.25">
      <c r="A33" s="33" t="s">
        <v>85</v>
      </c>
      <c r="B33" s="17">
        <v>72.430000000000007</v>
      </c>
      <c r="C33" s="33" t="s">
        <v>76</v>
      </c>
      <c r="D33" s="33" t="s">
        <v>77</v>
      </c>
      <c r="E33" s="34">
        <v>7440</v>
      </c>
      <c r="F33" s="17">
        <f t="shared" si="7"/>
        <v>178560</v>
      </c>
      <c r="G33" s="17">
        <f t="shared" si="8"/>
        <v>12933100.800000001</v>
      </c>
      <c r="M33" s="11"/>
      <c r="N33" s="11"/>
      <c r="O33" s="11"/>
    </row>
    <row r="34" spans="1:15" x14ac:dyDescent="0.25">
      <c r="A34" s="33" t="s">
        <v>86</v>
      </c>
      <c r="B34" s="17">
        <v>72.959999999999994</v>
      </c>
      <c r="C34" s="33" t="s">
        <v>76</v>
      </c>
      <c r="D34" s="33" t="s">
        <v>77</v>
      </c>
      <c r="E34" s="34">
        <v>7440</v>
      </c>
      <c r="F34" s="17">
        <f t="shared" si="7"/>
        <v>178560</v>
      </c>
      <c r="G34" s="17">
        <f t="shared" si="8"/>
        <v>13027737.6</v>
      </c>
      <c r="M34" s="11"/>
      <c r="N34" s="11"/>
    </row>
    <row r="35" spans="1:15" x14ac:dyDescent="0.25">
      <c r="A35" s="33" t="s">
        <v>87</v>
      </c>
      <c r="B35" s="17">
        <v>71.989999999999995</v>
      </c>
      <c r="C35" s="33" t="s">
        <v>76</v>
      </c>
      <c r="D35" s="33" t="s">
        <v>77</v>
      </c>
      <c r="E35" s="34">
        <v>7440</v>
      </c>
      <c r="F35" s="17">
        <f t="shared" si="7"/>
        <v>178560</v>
      </c>
      <c r="G35" s="17">
        <f t="shared" si="8"/>
        <v>12854534.399999999</v>
      </c>
    </row>
    <row r="36" spans="1:15" x14ac:dyDescent="0.25">
      <c r="A36" s="33" t="s">
        <v>88</v>
      </c>
      <c r="B36" s="17">
        <v>71.569999999999993</v>
      </c>
      <c r="C36" s="33" t="s">
        <v>76</v>
      </c>
      <c r="D36" s="33" t="s">
        <v>77</v>
      </c>
      <c r="E36" s="34">
        <v>7440</v>
      </c>
      <c r="F36" s="17">
        <f t="shared" si="7"/>
        <v>178560</v>
      </c>
      <c r="G36" s="17">
        <f t="shared" si="8"/>
        <v>12779539.199999999</v>
      </c>
      <c r="K36" s="11"/>
      <c r="L36" s="11"/>
    </row>
    <row r="37" spans="1:15" x14ac:dyDescent="0.25">
      <c r="A37" s="33" t="s">
        <v>89</v>
      </c>
      <c r="B37" s="17">
        <v>71.41</v>
      </c>
      <c r="C37" s="33" t="s">
        <v>76</v>
      </c>
      <c r="D37" s="33" t="s">
        <v>77</v>
      </c>
      <c r="E37" s="34">
        <v>7440</v>
      </c>
      <c r="F37" s="17">
        <f t="shared" si="7"/>
        <v>178560</v>
      </c>
      <c r="G37" s="17">
        <f t="shared" si="8"/>
        <v>12750969.6</v>
      </c>
      <c r="K37" s="11"/>
      <c r="M37" s="11"/>
      <c r="N37" s="11"/>
      <c r="O37" s="11"/>
    </row>
    <row r="38" spans="1:15" x14ac:dyDescent="0.25">
      <c r="A38" s="33" t="s">
        <v>90</v>
      </c>
      <c r="B38" s="17">
        <v>69.12</v>
      </c>
      <c r="C38" s="33" t="s">
        <v>76</v>
      </c>
      <c r="D38" s="33" t="s">
        <v>77</v>
      </c>
      <c r="E38" s="34">
        <v>7440</v>
      </c>
      <c r="F38" s="17">
        <f t="shared" si="7"/>
        <v>178560</v>
      </c>
      <c r="G38" s="17">
        <f t="shared" si="8"/>
        <v>12342067.200000001</v>
      </c>
      <c r="M38" s="12"/>
      <c r="N38" s="12"/>
    </row>
    <row r="39" spans="1:15" x14ac:dyDescent="0.25">
      <c r="A39" s="33" t="s">
        <v>91</v>
      </c>
      <c r="B39" s="17">
        <v>67.13</v>
      </c>
      <c r="C39" s="33" t="s">
        <v>76</v>
      </c>
      <c r="D39" s="33" t="s">
        <v>77</v>
      </c>
      <c r="E39" s="34">
        <v>7440</v>
      </c>
      <c r="F39" s="17">
        <f t="shared" si="7"/>
        <v>178560</v>
      </c>
      <c r="G39" s="17">
        <f t="shared" si="8"/>
        <v>11986732.799999999</v>
      </c>
    </row>
    <row r="40" spans="1:15" x14ac:dyDescent="0.25">
      <c r="A40" s="33" t="s">
        <v>92</v>
      </c>
      <c r="B40" s="17">
        <v>65.83</v>
      </c>
      <c r="C40" s="33" t="s">
        <v>76</v>
      </c>
      <c r="D40" s="33" t="s">
        <v>77</v>
      </c>
      <c r="E40" s="34">
        <v>7440</v>
      </c>
      <c r="F40" s="17">
        <f t="shared" si="7"/>
        <v>178560</v>
      </c>
      <c r="G40" s="17">
        <f t="shared" si="8"/>
        <v>11754604.799999999</v>
      </c>
    </row>
    <row r="41" spans="1:15" x14ac:dyDescent="0.25">
      <c r="A41" s="33" t="s">
        <v>93</v>
      </c>
      <c r="B41" s="17">
        <v>66.19</v>
      </c>
      <c r="C41" s="33" t="s">
        <v>76</v>
      </c>
      <c r="D41" s="33" t="s">
        <v>77</v>
      </c>
      <c r="E41" s="34">
        <v>7440</v>
      </c>
      <c r="F41" s="17">
        <f t="shared" si="7"/>
        <v>178560</v>
      </c>
      <c r="G41" s="17">
        <f t="shared" si="8"/>
        <v>11818886.4</v>
      </c>
    </row>
    <row r="42" spans="1:15" x14ac:dyDescent="0.25">
      <c r="A42" s="33" t="s">
        <v>94</v>
      </c>
      <c r="B42" s="17">
        <v>65.680000000000007</v>
      </c>
      <c r="C42" s="33" t="s">
        <v>76</v>
      </c>
      <c r="D42" s="33" t="s">
        <v>77</v>
      </c>
      <c r="E42" s="34">
        <v>7440</v>
      </c>
      <c r="F42" s="17">
        <f t="shared" si="7"/>
        <v>178560</v>
      </c>
      <c r="G42" s="17">
        <f t="shared" si="8"/>
        <v>11727820.800000001</v>
      </c>
    </row>
    <row r="43" spans="1:15" x14ac:dyDescent="0.25">
      <c r="A43" s="33" t="s">
        <v>95</v>
      </c>
      <c r="B43" s="17">
        <v>64.930000000000007</v>
      </c>
      <c r="C43" s="33" t="s">
        <v>76</v>
      </c>
      <c r="D43" s="33" t="s">
        <v>77</v>
      </c>
      <c r="E43" s="34">
        <v>7440</v>
      </c>
      <c r="F43" s="17">
        <f t="shared" si="7"/>
        <v>178560</v>
      </c>
      <c r="G43" s="17">
        <f t="shared" si="8"/>
        <v>11593900.800000001</v>
      </c>
    </row>
    <row r="44" spans="1:15" x14ac:dyDescent="0.25">
      <c r="A44" s="33" t="s">
        <v>96</v>
      </c>
      <c r="B44" s="17">
        <v>64.45</v>
      </c>
      <c r="C44" s="33" t="s">
        <v>76</v>
      </c>
      <c r="D44" s="33" t="s">
        <v>77</v>
      </c>
      <c r="E44" s="34">
        <v>7440</v>
      </c>
      <c r="F44" s="17">
        <f t="shared" si="7"/>
        <v>178560</v>
      </c>
      <c r="G44" s="17">
        <f t="shared" si="8"/>
        <v>11508192</v>
      </c>
    </row>
    <row r="45" spans="1:15" x14ac:dyDescent="0.25">
      <c r="A45" s="33" t="s">
        <v>97</v>
      </c>
      <c r="B45" s="17">
        <v>63.88</v>
      </c>
      <c r="C45" s="33" t="s">
        <v>76</v>
      </c>
      <c r="D45" s="33" t="s">
        <v>77</v>
      </c>
      <c r="E45" s="34">
        <v>7440</v>
      </c>
      <c r="F45" s="17">
        <f t="shared" si="7"/>
        <v>178560</v>
      </c>
      <c r="G45" s="17">
        <f t="shared" si="8"/>
        <v>11406412.800000001</v>
      </c>
    </row>
    <row r="46" spans="1:15" x14ac:dyDescent="0.25">
      <c r="A46" s="33" t="s">
        <v>98</v>
      </c>
      <c r="B46" s="17">
        <v>62</v>
      </c>
      <c r="C46" s="33" t="s">
        <v>76</v>
      </c>
      <c r="D46" s="33" t="s">
        <v>77</v>
      </c>
      <c r="E46" s="34">
        <v>7440</v>
      </c>
      <c r="F46" s="17">
        <f t="shared" si="7"/>
        <v>178560</v>
      </c>
      <c r="G46" s="17">
        <f t="shared" si="8"/>
        <v>11070720</v>
      </c>
    </row>
    <row r="47" spans="1:15" x14ac:dyDescent="0.25">
      <c r="A47" s="33" t="s">
        <v>99</v>
      </c>
      <c r="B47" s="17">
        <v>61.69</v>
      </c>
      <c r="C47" s="33" t="s">
        <v>76</v>
      </c>
      <c r="D47" s="33" t="s">
        <v>77</v>
      </c>
      <c r="E47" s="34">
        <v>7440</v>
      </c>
      <c r="F47" s="17">
        <f t="shared" si="7"/>
        <v>178560</v>
      </c>
      <c r="G47" s="17">
        <f t="shared" si="8"/>
        <v>11015366.4</v>
      </c>
    </row>
    <row r="48" spans="1:15" x14ac:dyDescent="0.25">
      <c r="A48" s="33" t="s">
        <v>100</v>
      </c>
      <c r="B48" s="17">
        <v>63.56</v>
      </c>
      <c r="C48" s="33" t="s">
        <v>76</v>
      </c>
      <c r="D48" s="33" t="s">
        <v>77</v>
      </c>
      <c r="E48" s="34">
        <v>7440</v>
      </c>
      <c r="F48" s="17">
        <f t="shared" si="7"/>
        <v>178560</v>
      </c>
      <c r="G48" s="17">
        <f t="shared" si="8"/>
        <v>11349273.6</v>
      </c>
    </row>
    <row r="49" spans="1:8" x14ac:dyDescent="0.25">
      <c r="A49" s="33" t="s">
        <v>101</v>
      </c>
      <c r="B49" s="17">
        <v>62.52</v>
      </c>
      <c r="C49" s="33" t="s">
        <v>76</v>
      </c>
      <c r="D49" s="33" t="s">
        <v>77</v>
      </c>
      <c r="E49" s="34">
        <v>7440</v>
      </c>
      <c r="F49" s="17">
        <f t="shared" si="7"/>
        <v>178560</v>
      </c>
      <c r="G49" s="17">
        <f t="shared" si="8"/>
        <v>11163571.200000001</v>
      </c>
    </row>
    <row r="50" spans="1:8" x14ac:dyDescent="0.25">
      <c r="A50" s="33" t="s">
        <v>102</v>
      </c>
      <c r="B50" s="17">
        <v>64.25</v>
      </c>
      <c r="C50" s="33" t="s">
        <v>76</v>
      </c>
      <c r="D50" s="33" t="s">
        <v>77</v>
      </c>
      <c r="E50" s="34">
        <v>7440</v>
      </c>
      <c r="F50" s="17">
        <f t="shared" si="7"/>
        <v>178560</v>
      </c>
      <c r="G50" s="17">
        <f t="shared" si="8"/>
        <v>11472480</v>
      </c>
    </row>
    <row r="51" spans="1:8" x14ac:dyDescent="0.25">
      <c r="A51" s="33" t="s">
        <v>103</v>
      </c>
      <c r="B51" s="17">
        <v>64.17</v>
      </c>
      <c r="C51" s="33" t="s">
        <v>76</v>
      </c>
      <c r="D51" s="33" t="s">
        <v>77</v>
      </c>
      <c r="E51" s="34">
        <v>7440</v>
      </c>
      <c r="F51" s="17">
        <f t="shared" si="7"/>
        <v>178560</v>
      </c>
      <c r="G51" s="17">
        <f t="shared" si="8"/>
        <v>11458195.200000001</v>
      </c>
    </row>
    <row r="52" spans="1:8" x14ac:dyDescent="0.25">
      <c r="A52" s="33" t="s">
        <v>104</v>
      </c>
      <c r="B52" s="17">
        <v>62.89</v>
      </c>
      <c r="C52" s="33" t="s">
        <v>76</v>
      </c>
      <c r="D52" s="33" t="s">
        <v>77</v>
      </c>
      <c r="E52" s="34">
        <v>7440</v>
      </c>
      <c r="F52" s="17">
        <f t="shared" si="7"/>
        <v>178560</v>
      </c>
      <c r="G52" s="17">
        <f t="shared" si="8"/>
        <v>11229638.4</v>
      </c>
    </row>
    <row r="53" spans="1:8" x14ac:dyDescent="0.25">
      <c r="A53" s="33" t="s">
        <v>105</v>
      </c>
      <c r="B53" s="17">
        <v>60.55</v>
      </c>
      <c r="C53" s="33" t="s">
        <v>76</v>
      </c>
      <c r="D53" s="33" t="s">
        <v>77</v>
      </c>
      <c r="E53" s="34">
        <v>7440</v>
      </c>
      <c r="F53" s="17">
        <f t="shared" si="7"/>
        <v>178560</v>
      </c>
      <c r="G53" s="17">
        <f t="shared" si="8"/>
        <v>10811808</v>
      </c>
    </row>
    <row r="54" spans="1:8" x14ac:dyDescent="0.25">
      <c r="A54" s="33" t="s">
        <v>106</v>
      </c>
      <c r="B54" s="17">
        <v>61.14</v>
      </c>
      <c r="C54" s="33" t="s">
        <v>76</v>
      </c>
      <c r="D54" s="33" t="s">
        <v>77</v>
      </c>
      <c r="E54" s="34">
        <v>7440</v>
      </c>
      <c r="F54" s="17">
        <f t="shared" si="7"/>
        <v>178560</v>
      </c>
      <c r="G54" s="17">
        <f t="shared" si="8"/>
        <v>10917158.4</v>
      </c>
    </row>
    <row r="55" spans="1:8" x14ac:dyDescent="0.25">
      <c r="A55" s="33" t="s">
        <v>107</v>
      </c>
      <c r="B55" s="17">
        <v>62.75</v>
      </c>
      <c r="C55" s="33" t="s">
        <v>76</v>
      </c>
      <c r="D55" s="33" t="s">
        <v>77</v>
      </c>
      <c r="E55" s="34">
        <v>7440</v>
      </c>
      <c r="F55" s="17">
        <f t="shared" si="7"/>
        <v>178560</v>
      </c>
      <c r="G55" s="17">
        <f t="shared" si="8"/>
        <v>11204640</v>
      </c>
    </row>
    <row r="56" spans="1:8" x14ac:dyDescent="0.25">
      <c r="A56" s="66" t="s">
        <v>108</v>
      </c>
      <c r="B56" s="69">
        <v>60.92</v>
      </c>
      <c r="C56" s="66" t="s">
        <v>76</v>
      </c>
      <c r="D56" s="66" t="s">
        <v>77</v>
      </c>
      <c r="E56" s="31">
        <v>6720</v>
      </c>
      <c r="F56" s="69">
        <f t="shared" si="7"/>
        <v>161280</v>
      </c>
      <c r="G56" s="69">
        <f t="shared" si="8"/>
        <v>9825177.5999999996</v>
      </c>
      <c r="H56" s="69">
        <f>SUM(G56:G83)</f>
        <v>291110400</v>
      </c>
    </row>
    <row r="57" spans="1:8" x14ac:dyDescent="0.25">
      <c r="A57" s="66" t="s">
        <v>109</v>
      </c>
      <c r="B57" s="69">
        <v>59.83</v>
      </c>
      <c r="C57" s="66" t="s">
        <v>76</v>
      </c>
      <c r="D57" s="66" t="s">
        <v>77</v>
      </c>
      <c r="E57" s="31">
        <v>6720</v>
      </c>
      <c r="F57" s="69">
        <f t="shared" si="7"/>
        <v>161280</v>
      </c>
      <c r="G57" s="69">
        <f t="shared" si="8"/>
        <v>9649382.4000000004</v>
      </c>
    </row>
    <row r="58" spans="1:8" x14ac:dyDescent="0.25">
      <c r="A58" s="66" t="s">
        <v>110</v>
      </c>
      <c r="B58" s="69">
        <v>58.81</v>
      </c>
      <c r="C58" s="66" t="s">
        <v>76</v>
      </c>
      <c r="D58" s="66" t="s">
        <v>77</v>
      </c>
      <c r="E58" s="31">
        <v>6720</v>
      </c>
      <c r="F58" s="69">
        <f t="shared" si="7"/>
        <v>161280</v>
      </c>
      <c r="G58" s="69">
        <f t="shared" si="8"/>
        <v>9484876.8000000007</v>
      </c>
    </row>
    <row r="59" spans="1:8" x14ac:dyDescent="0.25">
      <c r="A59" s="66" t="s">
        <v>111</v>
      </c>
      <c r="B59" s="69">
        <v>58.86</v>
      </c>
      <c r="C59" s="66" t="s">
        <v>76</v>
      </c>
      <c r="D59" s="66" t="s">
        <v>77</v>
      </c>
      <c r="E59" s="31">
        <v>6720</v>
      </c>
      <c r="F59" s="69">
        <f t="shared" si="7"/>
        <v>161280</v>
      </c>
      <c r="G59" s="69">
        <f t="shared" si="8"/>
        <v>9492940.8000000007</v>
      </c>
    </row>
    <row r="60" spans="1:8" x14ac:dyDescent="0.25">
      <c r="A60" s="66" t="s">
        <v>112</v>
      </c>
      <c r="B60" s="69">
        <v>59.81</v>
      </c>
      <c r="C60" s="66" t="s">
        <v>76</v>
      </c>
      <c r="D60" s="66" t="s">
        <v>77</v>
      </c>
      <c r="E60" s="31">
        <v>6720</v>
      </c>
      <c r="F60" s="69">
        <f t="shared" si="7"/>
        <v>161280</v>
      </c>
      <c r="G60" s="69">
        <f t="shared" si="8"/>
        <v>9646156.8000000007</v>
      </c>
    </row>
    <row r="61" spans="1:8" x14ac:dyDescent="0.25">
      <c r="A61" s="66" t="s">
        <v>113</v>
      </c>
      <c r="B61" s="69">
        <v>61.7</v>
      </c>
      <c r="C61" s="66" t="s">
        <v>76</v>
      </c>
      <c r="D61" s="66" t="s">
        <v>77</v>
      </c>
      <c r="E61" s="31">
        <v>6720</v>
      </c>
      <c r="F61" s="69">
        <f t="shared" si="7"/>
        <v>161280</v>
      </c>
      <c r="G61" s="69">
        <f t="shared" si="8"/>
        <v>9950976</v>
      </c>
    </row>
    <row r="62" spans="1:8" x14ac:dyDescent="0.25">
      <c r="A62" s="66" t="s">
        <v>114</v>
      </c>
      <c r="B62" s="69">
        <v>62.56</v>
      </c>
      <c r="C62" s="66" t="s">
        <v>76</v>
      </c>
      <c r="D62" s="66" t="s">
        <v>77</v>
      </c>
      <c r="E62" s="31">
        <v>6720</v>
      </c>
      <c r="F62" s="69">
        <f t="shared" si="7"/>
        <v>161280</v>
      </c>
      <c r="G62" s="69">
        <f t="shared" si="8"/>
        <v>10089676.800000001</v>
      </c>
    </row>
    <row r="63" spans="1:8" x14ac:dyDescent="0.25">
      <c r="A63" s="66" t="s">
        <v>115</v>
      </c>
      <c r="B63" s="69">
        <v>63.18</v>
      </c>
      <c r="C63" s="66" t="s">
        <v>76</v>
      </c>
      <c r="D63" s="66" t="s">
        <v>77</v>
      </c>
      <c r="E63" s="31">
        <v>6720</v>
      </c>
      <c r="F63" s="69">
        <f t="shared" si="7"/>
        <v>161280</v>
      </c>
      <c r="G63" s="69">
        <f t="shared" si="8"/>
        <v>10189670.4</v>
      </c>
    </row>
    <row r="64" spans="1:8" x14ac:dyDescent="0.25">
      <c r="A64" s="66" t="s">
        <v>116</v>
      </c>
      <c r="B64" s="69">
        <v>64.290000000000006</v>
      </c>
      <c r="C64" s="66" t="s">
        <v>76</v>
      </c>
      <c r="D64" s="66" t="s">
        <v>77</v>
      </c>
      <c r="E64" s="31">
        <v>6720</v>
      </c>
      <c r="F64" s="69">
        <f t="shared" si="7"/>
        <v>161280</v>
      </c>
      <c r="G64" s="69">
        <f t="shared" si="8"/>
        <v>10368691.200000001</v>
      </c>
    </row>
    <row r="65" spans="1:7" x14ac:dyDescent="0.25">
      <c r="A65" s="66" t="s">
        <v>117</v>
      </c>
      <c r="B65" s="69">
        <v>63.93</v>
      </c>
      <c r="C65" s="66" t="s">
        <v>76</v>
      </c>
      <c r="D65" s="66" t="s">
        <v>77</v>
      </c>
      <c r="E65" s="31">
        <v>6720</v>
      </c>
      <c r="F65" s="69">
        <f t="shared" si="7"/>
        <v>161280</v>
      </c>
      <c r="G65" s="69">
        <f t="shared" si="8"/>
        <v>10310630.4</v>
      </c>
    </row>
    <row r="66" spans="1:7" x14ac:dyDescent="0.25">
      <c r="A66" s="66" t="s">
        <v>118</v>
      </c>
      <c r="B66" s="69">
        <v>63.05</v>
      </c>
      <c r="C66" s="66" t="s">
        <v>76</v>
      </c>
      <c r="D66" s="66" t="s">
        <v>77</v>
      </c>
      <c r="E66" s="31">
        <v>6720</v>
      </c>
      <c r="F66" s="69">
        <f t="shared" si="7"/>
        <v>161280</v>
      </c>
      <c r="G66" s="69">
        <f t="shared" si="8"/>
        <v>10168704</v>
      </c>
    </row>
    <row r="67" spans="1:7" x14ac:dyDescent="0.25">
      <c r="A67" s="66" t="s">
        <v>119</v>
      </c>
      <c r="B67" s="69">
        <v>63.64</v>
      </c>
      <c r="C67" s="66" t="s">
        <v>76</v>
      </c>
      <c r="D67" s="66" t="s">
        <v>77</v>
      </c>
      <c r="E67" s="31">
        <v>6720</v>
      </c>
      <c r="F67" s="69">
        <f t="shared" si="7"/>
        <v>161280</v>
      </c>
      <c r="G67" s="69">
        <f t="shared" si="8"/>
        <v>10263859.199999999</v>
      </c>
    </row>
    <row r="68" spans="1:7" x14ac:dyDescent="0.25">
      <c r="A68" s="66" t="s">
        <v>120</v>
      </c>
      <c r="B68" s="69">
        <v>64.12</v>
      </c>
      <c r="C68" s="66" t="s">
        <v>76</v>
      </c>
      <c r="D68" s="66" t="s">
        <v>77</v>
      </c>
      <c r="E68" s="31">
        <v>6720</v>
      </c>
      <c r="F68" s="69">
        <f t="shared" si="7"/>
        <v>161280</v>
      </c>
      <c r="G68" s="69">
        <f t="shared" si="8"/>
        <v>10341273.600000001</v>
      </c>
    </row>
    <row r="69" spans="1:7" x14ac:dyDescent="0.25">
      <c r="A69" s="66" t="s">
        <v>121</v>
      </c>
      <c r="B69" s="69">
        <v>65.23</v>
      </c>
      <c r="C69" s="66" t="s">
        <v>76</v>
      </c>
      <c r="D69" s="66" t="s">
        <v>77</v>
      </c>
      <c r="E69" s="31">
        <v>6720</v>
      </c>
      <c r="F69" s="69">
        <f t="shared" si="7"/>
        <v>161280</v>
      </c>
      <c r="G69" s="69">
        <f t="shared" si="8"/>
        <v>10520294.4</v>
      </c>
    </row>
    <row r="70" spans="1:7" x14ac:dyDescent="0.25">
      <c r="A70" s="66" t="s">
        <v>122</v>
      </c>
      <c r="B70" s="69">
        <v>65.97</v>
      </c>
      <c r="C70" s="66" t="s">
        <v>76</v>
      </c>
      <c r="D70" s="66" t="s">
        <v>77</v>
      </c>
      <c r="E70" s="31">
        <v>6720</v>
      </c>
      <c r="F70" s="69">
        <f t="shared" si="7"/>
        <v>161280</v>
      </c>
      <c r="G70" s="69">
        <f t="shared" si="8"/>
        <v>10639641.6</v>
      </c>
    </row>
    <row r="71" spans="1:7" x14ac:dyDescent="0.25">
      <c r="A71" s="66" t="s">
        <v>123</v>
      </c>
      <c r="B71" s="69">
        <v>65.92</v>
      </c>
      <c r="C71" s="66" t="s">
        <v>76</v>
      </c>
      <c r="D71" s="66" t="s">
        <v>77</v>
      </c>
      <c r="E71" s="31">
        <v>6720</v>
      </c>
      <c r="F71" s="69">
        <f t="shared" si="7"/>
        <v>161280</v>
      </c>
      <c r="G71" s="69">
        <f t="shared" si="8"/>
        <v>10631577.6</v>
      </c>
    </row>
    <row r="72" spans="1:7" x14ac:dyDescent="0.25">
      <c r="A72" s="66" t="s">
        <v>124</v>
      </c>
      <c r="B72" s="69">
        <v>66.489999999999995</v>
      </c>
      <c r="C72" s="66" t="s">
        <v>76</v>
      </c>
      <c r="D72" s="66" t="s">
        <v>77</v>
      </c>
      <c r="E72" s="31">
        <v>6720</v>
      </c>
      <c r="F72" s="69">
        <f t="shared" si="7"/>
        <v>161280</v>
      </c>
      <c r="G72" s="69">
        <f t="shared" si="8"/>
        <v>10723507.199999999</v>
      </c>
    </row>
    <row r="73" spans="1:7" x14ac:dyDescent="0.25">
      <c r="A73" s="66" t="s">
        <v>125</v>
      </c>
      <c r="B73" s="69">
        <v>66.55</v>
      </c>
      <c r="C73" s="66" t="s">
        <v>76</v>
      </c>
      <c r="D73" s="66" t="s">
        <v>77</v>
      </c>
      <c r="E73" s="31">
        <v>6720</v>
      </c>
      <c r="F73" s="69">
        <f t="shared" si="7"/>
        <v>161280</v>
      </c>
      <c r="G73" s="69">
        <f t="shared" si="8"/>
        <v>10733184</v>
      </c>
    </row>
    <row r="74" spans="1:7" x14ac:dyDescent="0.25">
      <c r="A74" s="66" t="s">
        <v>126</v>
      </c>
      <c r="B74" s="69">
        <v>65.91</v>
      </c>
      <c r="C74" s="66" t="s">
        <v>76</v>
      </c>
      <c r="D74" s="66" t="s">
        <v>77</v>
      </c>
      <c r="E74" s="31">
        <v>6720</v>
      </c>
      <c r="F74" s="69">
        <f t="shared" si="7"/>
        <v>161280</v>
      </c>
      <c r="G74" s="69">
        <f t="shared" si="8"/>
        <v>10629964.799999999</v>
      </c>
    </row>
    <row r="75" spans="1:7" x14ac:dyDescent="0.25">
      <c r="A75" s="66" t="s">
        <v>127</v>
      </c>
      <c r="B75" s="69">
        <v>66.27</v>
      </c>
      <c r="C75" s="66" t="s">
        <v>76</v>
      </c>
      <c r="D75" s="66" t="s">
        <v>77</v>
      </c>
      <c r="E75" s="31">
        <v>6720</v>
      </c>
      <c r="F75" s="69">
        <f t="shared" si="7"/>
        <v>161280</v>
      </c>
      <c r="G75" s="69">
        <f t="shared" si="8"/>
        <v>10688025.6</v>
      </c>
    </row>
    <row r="76" spans="1:7" x14ac:dyDescent="0.25">
      <c r="A76" s="66" t="s">
        <v>128</v>
      </c>
      <c r="B76" s="69">
        <v>68.36</v>
      </c>
      <c r="C76" s="66" t="s">
        <v>76</v>
      </c>
      <c r="D76" s="66" t="s">
        <v>77</v>
      </c>
      <c r="E76" s="31">
        <v>6720</v>
      </c>
      <c r="F76" s="69">
        <f t="shared" si="7"/>
        <v>161280</v>
      </c>
      <c r="G76" s="69">
        <f t="shared" si="8"/>
        <v>11025100.800000001</v>
      </c>
    </row>
    <row r="77" spans="1:7" x14ac:dyDescent="0.25">
      <c r="A77" s="66" t="s">
        <v>129</v>
      </c>
      <c r="B77" s="69">
        <v>67.94</v>
      </c>
      <c r="C77" s="66" t="s">
        <v>76</v>
      </c>
      <c r="D77" s="66" t="s">
        <v>77</v>
      </c>
      <c r="E77" s="31">
        <v>6720</v>
      </c>
      <c r="F77" s="69">
        <f t="shared" si="7"/>
        <v>161280</v>
      </c>
      <c r="G77" s="69">
        <f t="shared" si="8"/>
        <v>10957363.199999999</v>
      </c>
    </row>
    <row r="78" spans="1:7" x14ac:dyDescent="0.25">
      <c r="A78" s="66" t="s">
        <v>130</v>
      </c>
      <c r="B78" s="69">
        <v>68.760000000000005</v>
      </c>
      <c r="C78" s="66" t="s">
        <v>76</v>
      </c>
      <c r="D78" s="66" t="s">
        <v>77</v>
      </c>
      <c r="E78" s="31">
        <v>6720</v>
      </c>
      <c r="F78" s="69">
        <f t="shared" si="7"/>
        <v>161280</v>
      </c>
      <c r="G78" s="69">
        <f t="shared" si="8"/>
        <v>11089612.800000001</v>
      </c>
    </row>
    <row r="79" spans="1:7" x14ac:dyDescent="0.25">
      <c r="A79" s="66" t="s">
        <v>131</v>
      </c>
      <c r="B79" s="69">
        <v>68.959999999999994</v>
      </c>
      <c r="C79" s="66" t="s">
        <v>76</v>
      </c>
      <c r="D79" s="66" t="s">
        <v>77</v>
      </c>
      <c r="E79" s="31">
        <v>6720</v>
      </c>
      <c r="F79" s="69">
        <f t="shared" si="7"/>
        <v>161280</v>
      </c>
      <c r="G79" s="69">
        <f t="shared" si="8"/>
        <v>11121868.799999999</v>
      </c>
    </row>
    <row r="80" spans="1:7" x14ac:dyDescent="0.25">
      <c r="A80" s="66" t="s">
        <v>132</v>
      </c>
      <c r="B80" s="69">
        <v>67.349999999999994</v>
      </c>
      <c r="C80" s="66" t="s">
        <v>76</v>
      </c>
      <c r="D80" s="66" t="s">
        <v>77</v>
      </c>
      <c r="E80" s="31">
        <v>6720</v>
      </c>
      <c r="F80" s="69">
        <f t="shared" si="7"/>
        <v>161280</v>
      </c>
      <c r="G80" s="69">
        <f t="shared" si="8"/>
        <v>10862208</v>
      </c>
    </row>
    <row r="81" spans="1:8" x14ac:dyDescent="0.25">
      <c r="A81" s="66" t="s">
        <v>133</v>
      </c>
      <c r="B81" s="69">
        <v>64.77</v>
      </c>
      <c r="C81" s="66" t="s">
        <v>76</v>
      </c>
      <c r="D81" s="66" t="s">
        <v>77</v>
      </c>
      <c r="E81" s="31">
        <v>6720</v>
      </c>
      <c r="F81" s="69">
        <f t="shared" si="7"/>
        <v>161280</v>
      </c>
      <c r="G81" s="69">
        <f t="shared" si="8"/>
        <v>10446105.6</v>
      </c>
    </row>
    <row r="82" spans="1:8" x14ac:dyDescent="0.25">
      <c r="A82" s="66" t="s">
        <v>134</v>
      </c>
      <c r="B82" s="69">
        <v>64.64</v>
      </c>
      <c r="C82" s="66" t="s">
        <v>76</v>
      </c>
      <c r="D82" s="66" t="s">
        <v>77</v>
      </c>
      <c r="E82" s="31">
        <v>6720</v>
      </c>
      <c r="F82" s="69">
        <f t="shared" si="7"/>
        <v>161280</v>
      </c>
      <c r="G82" s="69">
        <f t="shared" si="8"/>
        <v>10425139.199999999</v>
      </c>
    </row>
    <row r="83" spans="1:8" x14ac:dyDescent="0.25">
      <c r="A83" s="66" t="s">
        <v>135</v>
      </c>
      <c r="B83" s="69">
        <v>67.180000000000007</v>
      </c>
      <c r="C83" s="66" t="s">
        <v>76</v>
      </c>
      <c r="D83" s="66" t="s">
        <v>77</v>
      </c>
      <c r="E83" s="31">
        <v>6720</v>
      </c>
      <c r="F83" s="69">
        <f t="shared" si="7"/>
        <v>161280</v>
      </c>
      <c r="G83" s="69">
        <f t="shared" si="8"/>
        <v>10834790.4</v>
      </c>
    </row>
    <row r="84" spans="1:8" x14ac:dyDescent="0.25">
      <c r="A84" s="33" t="s">
        <v>136</v>
      </c>
      <c r="B84" s="17">
        <v>66.36</v>
      </c>
      <c r="C84" s="33" t="s">
        <v>76</v>
      </c>
      <c r="D84" s="33" t="s">
        <v>77</v>
      </c>
      <c r="E84" s="34">
        <v>7430</v>
      </c>
      <c r="F84" s="17">
        <f t="shared" si="7"/>
        <v>178320</v>
      </c>
      <c r="G84" s="17">
        <f t="shared" si="8"/>
        <v>11833315.199999999</v>
      </c>
      <c r="H84" s="69">
        <f>SUM(G84:G114)</f>
        <v>354521781.29999995</v>
      </c>
    </row>
    <row r="85" spans="1:8" x14ac:dyDescent="0.25">
      <c r="A85" s="33" t="s">
        <v>137</v>
      </c>
      <c r="B85" s="17">
        <v>65.47</v>
      </c>
      <c r="C85" s="33" t="s">
        <v>76</v>
      </c>
      <c r="D85" s="33" t="s">
        <v>77</v>
      </c>
      <c r="E85" s="34">
        <v>7430</v>
      </c>
      <c r="F85" s="17">
        <f t="shared" si="7"/>
        <v>178320</v>
      </c>
      <c r="G85" s="17">
        <f t="shared" si="8"/>
        <v>11674610.4</v>
      </c>
    </row>
    <row r="86" spans="1:8" x14ac:dyDescent="0.25">
      <c r="A86" s="33" t="s">
        <v>138</v>
      </c>
      <c r="B86" s="17">
        <v>64.69</v>
      </c>
      <c r="C86" s="33" t="s">
        <v>76</v>
      </c>
      <c r="D86" s="33" t="s">
        <v>77</v>
      </c>
      <c r="E86" s="34">
        <v>7430</v>
      </c>
      <c r="F86" s="17">
        <f t="shared" si="7"/>
        <v>178320</v>
      </c>
      <c r="G86" s="17">
        <f t="shared" si="8"/>
        <v>11535520.799999999</v>
      </c>
    </row>
    <row r="87" spans="1:8" x14ac:dyDescent="0.25">
      <c r="A87" s="33" t="s">
        <v>139</v>
      </c>
      <c r="B87" s="17">
        <v>64.05</v>
      </c>
      <c r="C87" s="33" t="s">
        <v>76</v>
      </c>
      <c r="D87" s="33" t="s">
        <v>77</v>
      </c>
      <c r="E87" s="34">
        <v>7430</v>
      </c>
      <c r="F87" s="17">
        <f t="shared" si="7"/>
        <v>178320</v>
      </c>
      <c r="G87" s="17">
        <f t="shared" si="8"/>
        <v>11421396</v>
      </c>
    </row>
    <row r="88" spans="1:8" x14ac:dyDescent="0.25">
      <c r="A88" s="33" t="s">
        <v>140</v>
      </c>
      <c r="B88" s="17">
        <v>62.44</v>
      </c>
      <c r="C88" s="33" t="s">
        <v>76</v>
      </c>
      <c r="D88" s="33" t="s">
        <v>77</v>
      </c>
      <c r="E88" s="34">
        <v>7430</v>
      </c>
      <c r="F88" s="17">
        <f t="shared" si="7"/>
        <v>178320</v>
      </c>
      <c r="G88" s="17">
        <f t="shared" si="8"/>
        <v>11134300.799999999</v>
      </c>
    </row>
    <row r="89" spans="1:8" x14ac:dyDescent="0.25">
      <c r="A89" s="33" t="s">
        <v>141</v>
      </c>
      <c r="B89" s="17">
        <v>63.05</v>
      </c>
      <c r="C89" s="33" t="s">
        <v>76</v>
      </c>
      <c r="D89" s="33" t="s">
        <v>77</v>
      </c>
      <c r="E89" s="34">
        <v>7430</v>
      </c>
      <c r="F89" s="17">
        <f t="shared" si="7"/>
        <v>178320</v>
      </c>
      <c r="G89" s="17">
        <f t="shared" si="8"/>
        <v>11243076</v>
      </c>
    </row>
    <row r="90" spans="1:8" x14ac:dyDescent="0.25">
      <c r="A90" s="33" t="s">
        <v>142</v>
      </c>
      <c r="B90" s="17">
        <v>63.75</v>
      </c>
      <c r="C90" s="33" t="s">
        <v>76</v>
      </c>
      <c r="D90" s="33" t="s">
        <v>77</v>
      </c>
      <c r="E90" s="34">
        <v>7430</v>
      </c>
      <c r="F90" s="17">
        <f t="shared" ref="F90:F153" si="9">E90*24</f>
        <v>178320</v>
      </c>
      <c r="G90" s="17">
        <f t="shared" ref="G90:G153" si="10">F90*B90</f>
        <v>11367900</v>
      </c>
    </row>
    <row r="91" spans="1:8" x14ac:dyDescent="0.25">
      <c r="A91" s="33" t="s">
        <v>143</v>
      </c>
      <c r="B91" s="17">
        <v>62.72</v>
      </c>
      <c r="C91" s="33" t="s">
        <v>76</v>
      </c>
      <c r="D91" s="33" t="s">
        <v>77</v>
      </c>
      <c r="E91" s="34">
        <v>7430</v>
      </c>
      <c r="F91" s="17">
        <f t="shared" si="9"/>
        <v>178320</v>
      </c>
      <c r="G91" s="17">
        <f t="shared" si="10"/>
        <v>11184230.4</v>
      </c>
    </row>
    <row r="92" spans="1:8" x14ac:dyDescent="0.25">
      <c r="A92" s="33" t="s">
        <v>144</v>
      </c>
      <c r="B92" s="17">
        <v>62.7</v>
      </c>
      <c r="C92" s="33" t="s">
        <v>76</v>
      </c>
      <c r="D92" s="33" t="s">
        <v>77</v>
      </c>
      <c r="E92" s="34">
        <v>7430</v>
      </c>
      <c r="F92" s="17">
        <f t="shared" si="9"/>
        <v>178320</v>
      </c>
      <c r="G92" s="17">
        <f t="shared" si="10"/>
        <v>11180664</v>
      </c>
    </row>
    <row r="93" spans="1:8" x14ac:dyDescent="0.25">
      <c r="A93" s="33" t="s">
        <v>145</v>
      </c>
      <c r="B93" s="17">
        <v>61.59</v>
      </c>
      <c r="C93" s="33" t="s">
        <v>76</v>
      </c>
      <c r="D93" s="33" t="s">
        <v>77</v>
      </c>
      <c r="E93" s="34">
        <v>7430</v>
      </c>
      <c r="F93" s="17">
        <f t="shared" si="9"/>
        <v>178320</v>
      </c>
      <c r="G93" s="17">
        <f t="shared" si="10"/>
        <v>10982728.800000001</v>
      </c>
    </row>
    <row r="94" spans="1:8" x14ac:dyDescent="0.25">
      <c r="A94" s="33" t="s">
        <v>146</v>
      </c>
      <c r="B94" s="17">
        <v>62.13</v>
      </c>
      <c r="C94" s="33" t="s">
        <v>76</v>
      </c>
      <c r="D94" s="33" t="s">
        <v>77</v>
      </c>
      <c r="E94" s="34">
        <v>7430</v>
      </c>
      <c r="F94" s="17">
        <f t="shared" si="9"/>
        <v>178320</v>
      </c>
      <c r="G94" s="17">
        <f t="shared" si="10"/>
        <v>11079021.6</v>
      </c>
    </row>
    <row r="95" spans="1:8" x14ac:dyDescent="0.25">
      <c r="A95" s="33" t="s">
        <v>147</v>
      </c>
      <c r="B95" s="17">
        <v>61.72</v>
      </c>
      <c r="C95" s="33" t="s">
        <v>76</v>
      </c>
      <c r="D95" s="33" t="s">
        <v>77</v>
      </c>
      <c r="E95" s="34">
        <v>7430</v>
      </c>
      <c r="F95" s="17">
        <f t="shared" si="9"/>
        <v>178320</v>
      </c>
      <c r="G95" s="17">
        <f t="shared" si="10"/>
        <v>11005910.4</v>
      </c>
    </row>
    <row r="96" spans="1:8" x14ac:dyDescent="0.25">
      <c r="A96" s="33" t="s">
        <v>148</v>
      </c>
      <c r="B96" s="17">
        <v>61.89</v>
      </c>
      <c r="C96" s="33" t="s">
        <v>76</v>
      </c>
      <c r="D96" s="33" t="s">
        <v>77</v>
      </c>
      <c r="E96" s="34">
        <v>7430</v>
      </c>
      <c r="F96" s="17">
        <f t="shared" si="9"/>
        <v>178320</v>
      </c>
      <c r="G96" s="17">
        <f t="shared" si="10"/>
        <v>11036224.800000001</v>
      </c>
    </row>
    <row r="97" spans="1:7" x14ac:dyDescent="0.25">
      <c r="A97" s="33" t="s">
        <v>149</v>
      </c>
      <c r="B97" s="17">
        <v>63.98</v>
      </c>
      <c r="C97" s="33" t="s">
        <v>76</v>
      </c>
      <c r="D97" s="33" t="s">
        <v>77</v>
      </c>
      <c r="E97" s="34">
        <v>7430</v>
      </c>
      <c r="F97" s="17">
        <f t="shared" si="9"/>
        <v>178320</v>
      </c>
      <c r="G97" s="17">
        <f t="shared" si="10"/>
        <v>11408913.6</v>
      </c>
    </row>
    <row r="98" spans="1:7" x14ac:dyDescent="0.25">
      <c r="A98" s="33" t="s">
        <v>150</v>
      </c>
      <c r="B98" s="17">
        <v>63.23</v>
      </c>
      <c r="C98" s="33" t="s">
        <v>76</v>
      </c>
      <c r="D98" s="33" t="s">
        <v>77</v>
      </c>
      <c r="E98" s="34">
        <v>7430</v>
      </c>
      <c r="F98" s="17">
        <f t="shared" si="9"/>
        <v>178320</v>
      </c>
      <c r="G98" s="17">
        <f t="shared" si="10"/>
        <v>11275173.6</v>
      </c>
    </row>
    <row r="99" spans="1:7" x14ac:dyDescent="0.25">
      <c r="A99" s="33" t="s">
        <v>151</v>
      </c>
      <c r="B99" s="17">
        <v>65.319999999999993</v>
      </c>
      <c r="C99" s="33" t="s">
        <v>76</v>
      </c>
      <c r="D99" s="33" t="s">
        <v>77</v>
      </c>
      <c r="E99" s="34">
        <v>7430</v>
      </c>
      <c r="F99" s="17">
        <f t="shared" si="9"/>
        <v>178320</v>
      </c>
      <c r="G99" s="17">
        <f t="shared" si="10"/>
        <v>11647862.399999999</v>
      </c>
    </row>
    <row r="100" spans="1:7" x14ac:dyDescent="0.25">
      <c r="A100" s="33" t="s">
        <v>152</v>
      </c>
      <c r="B100" s="17">
        <v>67.83</v>
      </c>
      <c r="C100" s="33" t="s">
        <v>76</v>
      </c>
      <c r="D100" s="33" t="s">
        <v>77</v>
      </c>
      <c r="E100" s="34">
        <v>7430</v>
      </c>
      <c r="F100" s="17">
        <f t="shared" si="9"/>
        <v>178320</v>
      </c>
      <c r="G100" s="17">
        <f t="shared" si="10"/>
        <v>12095445.6</v>
      </c>
    </row>
    <row r="101" spans="1:7" x14ac:dyDescent="0.25">
      <c r="A101" s="33" t="s">
        <v>153</v>
      </c>
      <c r="B101" s="17">
        <v>68.56</v>
      </c>
      <c r="C101" s="33" t="s">
        <v>76</v>
      </c>
      <c r="D101" s="33" t="s">
        <v>77</v>
      </c>
      <c r="E101" s="34">
        <v>7430</v>
      </c>
      <c r="F101" s="17">
        <f t="shared" si="9"/>
        <v>178320</v>
      </c>
      <c r="G101" s="17">
        <f t="shared" si="10"/>
        <v>12225619.200000001</v>
      </c>
    </row>
    <row r="102" spans="1:7" x14ac:dyDescent="0.25">
      <c r="A102" s="33" t="s">
        <v>154</v>
      </c>
      <c r="B102" s="17">
        <v>67.41</v>
      </c>
      <c r="C102" s="33" t="s">
        <v>76</v>
      </c>
      <c r="D102" s="33" t="s">
        <v>77</v>
      </c>
      <c r="E102" s="34">
        <v>7430</v>
      </c>
      <c r="F102" s="17">
        <f t="shared" si="9"/>
        <v>178320</v>
      </c>
      <c r="G102" s="17">
        <f t="shared" si="10"/>
        <v>12020551.199999999</v>
      </c>
    </row>
    <row r="103" spans="1:7" x14ac:dyDescent="0.25">
      <c r="A103" s="33" t="s">
        <v>155</v>
      </c>
      <c r="B103" s="17">
        <v>66.83</v>
      </c>
      <c r="C103" s="33" t="s">
        <v>76</v>
      </c>
      <c r="D103" s="33" t="s">
        <v>77</v>
      </c>
      <c r="E103" s="34">
        <v>7430</v>
      </c>
      <c r="F103" s="17">
        <f t="shared" si="9"/>
        <v>178320</v>
      </c>
      <c r="G103" s="17">
        <f t="shared" si="10"/>
        <v>11917125.6</v>
      </c>
    </row>
    <row r="104" spans="1:7" x14ac:dyDescent="0.25">
      <c r="A104" s="33" t="s">
        <v>156</v>
      </c>
      <c r="B104" s="17">
        <v>66.58</v>
      </c>
      <c r="C104" s="33" t="s">
        <v>76</v>
      </c>
      <c r="D104" s="33" t="s">
        <v>77</v>
      </c>
      <c r="E104" s="34">
        <v>7430</v>
      </c>
      <c r="F104" s="17">
        <f t="shared" si="9"/>
        <v>178320</v>
      </c>
      <c r="G104" s="17">
        <f t="shared" si="10"/>
        <v>11872545.6</v>
      </c>
    </row>
    <row r="105" spans="1:7" x14ac:dyDescent="0.25">
      <c r="A105" s="33" t="s">
        <v>157</v>
      </c>
      <c r="B105" s="17">
        <v>65.3</v>
      </c>
      <c r="C105" s="33" t="s">
        <v>76</v>
      </c>
      <c r="D105" s="33" t="s">
        <v>77</v>
      </c>
      <c r="E105" s="34">
        <v>7430</v>
      </c>
      <c r="F105" s="17">
        <f t="shared" si="9"/>
        <v>178320</v>
      </c>
      <c r="G105" s="17">
        <f t="shared" si="10"/>
        <v>11644296</v>
      </c>
    </row>
    <row r="106" spans="1:7" x14ac:dyDescent="0.25">
      <c r="A106" s="33" t="s">
        <v>158</v>
      </c>
      <c r="B106" s="17">
        <v>63.97</v>
      </c>
      <c r="C106" s="33" t="s">
        <v>76</v>
      </c>
      <c r="D106" s="33" t="s">
        <v>77</v>
      </c>
      <c r="E106" s="34">
        <v>7430</v>
      </c>
      <c r="F106" s="17">
        <f t="shared" si="9"/>
        <v>178320</v>
      </c>
      <c r="G106" s="17">
        <f t="shared" si="10"/>
        <v>11407130.4</v>
      </c>
    </row>
    <row r="107" spans="1:7" x14ac:dyDescent="0.25">
      <c r="A107" s="33" t="s">
        <v>159</v>
      </c>
      <c r="B107" s="17">
        <v>63.23</v>
      </c>
      <c r="C107" s="33" t="s">
        <v>76</v>
      </c>
      <c r="D107" s="33" t="s">
        <v>77</v>
      </c>
      <c r="E107" s="34">
        <v>7430</v>
      </c>
      <c r="F107" s="17">
        <f t="shared" si="9"/>
        <v>178320</v>
      </c>
      <c r="G107" s="17">
        <f t="shared" si="10"/>
        <v>11275173.6</v>
      </c>
    </row>
    <row r="108" spans="1:7" x14ac:dyDescent="0.25">
      <c r="A108" s="33" t="s">
        <v>160</v>
      </c>
      <c r="B108" s="17">
        <v>63.87</v>
      </c>
      <c r="C108" s="33" t="s">
        <v>76</v>
      </c>
      <c r="D108" s="33" t="s">
        <v>77</v>
      </c>
      <c r="E108" s="34">
        <v>7430</v>
      </c>
      <c r="F108" s="17">
        <f t="shared" si="9"/>
        <v>178320</v>
      </c>
      <c r="G108" s="17">
        <f t="shared" si="10"/>
        <v>11389298.4</v>
      </c>
    </row>
    <row r="109" spans="1:7" x14ac:dyDescent="0.25">
      <c r="A109" s="33" t="s">
        <v>161</v>
      </c>
      <c r="B109" s="17">
        <v>63.6</v>
      </c>
      <c r="C109" s="33" t="s">
        <v>76</v>
      </c>
      <c r="D109" s="33" t="s">
        <v>77</v>
      </c>
      <c r="E109" s="34">
        <v>7430</v>
      </c>
      <c r="F109" s="17">
        <f t="shared" si="9"/>
        <v>178320</v>
      </c>
      <c r="G109" s="17">
        <f t="shared" si="10"/>
        <v>11341152</v>
      </c>
    </row>
    <row r="110" spans="1:7" x14ac:dyDescent="0.25">
      <c r="A110" s="33" t="s">
        <v>162</v>
      </c>
      <c r="B110" s="17">
        <v>62.85</v>
      </c>
      <c r="C110" s="33" t="s">
        <v>76</v>
      </c>
      <c r="D110" s="33" t="s">
        <v>77</v>
      </c>
      <c r="E110" s="34">
        <v>7430</v>
      </c>
      <c r="F110" s="17">
        <f>E110*23</f>
        <v>170890</v>
      </c>
      <c r="G110" s="17">
        <f t="shared" si="10"/>
        <v>10740436.5</v>
      </c>
    </row>
    <row r="111" spans="1:7" x14ac:dyDescent="0.25">
      <c r="A111" s="33" t="s">
        <v>163</v>
      </c>
      <c r="B111" s="17">
        <v>64.540000000000006</v>
      </c>
      <c r="C111" s="33" t="s">
        <v>76</v>
      </c>
      <c r="D111" s="33" t="s">
        <v>77</v>
      </c>
      <c r="E111" s="34">
        <v>7430</v>
      </c>
      <c r="F111" s="17">
        <f t="shared" si="9"/>
        <v>178320</v>
      </c>
      <c r="G111" s="17">
        <f t="shared" si="10"/>
        <v>11508772.800000001</v>
      </c>
    </row>
    <row r="112" spans="1:7" x14ac:dyDescent="0.25">
      <c r="A112" s="33" t="s">
        <v>164</v>
      </c>
      <c r="B112" s="17">
        <v>63.95</v>
      </c>
      <c r="C112" s="33" t="s">
        <v>76</v>
      </c>
      <c r="D112" s="33" t="s">
        <v>77</v>
      </c>
      <c r="E112" s="34">
        <v>7430</v>
      </c>
      <c r="F112" s="17">
        <f t="shared" si="9"/>
        <v>178320</v>
      </c>
      <c r="G112" s="17">
        <f t="shared" si="10"/>
        <v>11403564</v>
      </c>
    </row>
    <row r="113" spans="1:8" x14ac:dyDescent="0.25">
      <c r="A113" s="33" t="s">
        <v>165</v>
      </c>
      <c r="B113" s="17">
        <v>64.430000000000007</v>
      </c>
      <c r="C113" s="33" t="s">
        <v>76</v>
      </c>
      <c r="D113" s="33" t="s">
        <v>77</v>
      </c>
      <c r="E113" s="34">
        <v>7430</v>
      </c>
      <c r="F113" s="17">
        <f t="shared" si="9"/>
        <v>178320</v>
      </c>
      <c r="G113" s="17">
        <f t="shared" si="10"/>
        <v>11489157.600000001</v>
      </c>
    </row>
    <row r="114" spans="1:8" x14ac:dyDescent="0.25">
      <c r="A114" s="33" t="s">
        <v>166</v>
      </c>
      <c r="B114" s="17">
        <v>62.7</v>
      </c>
      <c r="C114" s="33" t="s">
        <v>76</v>
      </c>
      <c r="D114" s="33" t="s">
        <v>77</v>
      </c>
      <c r="E114" s="34">
        <v>7430</v>
      </c>
      <c r="F114" s="17">
        <f t="shared" si="9"/>
        <v>178320</v>
      </c>
      <c r="G114" s="17">
        <f t="shared" si="10"/>
        <v>11180664</v>
      </c>
    </row>
    <row r="115" spans="1:8" x14ac:dyDescent="0.25">
      <c r="A115" s="66" t="s">
        <v>167</v>
      </c>
      <c r="B115" s="69">
        <v>62</v>
      </c>
      <c r="C115" s="66" t="s">
        <v>76</v>
      </c>
      <c r="D115" s="66" t="s">
        <v>77</v>
      </c>
      <c r="E115" s="31">
        <v>7200</v>
      </c>
      <c r="F115" s="69">
        <f t="shared" si="9"/>
        <v>172800</v>
      </c>
      <c r="G115" s="69">
        <f t="shared" si="10"/>
        <v>10713600</v>
      </c>
      <c r="H115" s="69">
        <f>SUM(G115:G144)</f>
        <v>279127296</v>
      </c>
    </row>
    <row r="116" spans="1:8" x14ac:dyDescent="0.25">
      <c r="A116" s="66" t="s">
        <v>168</v>
      </c>
      <c r="B116" s="69">
        <v>61.74</v>
      </c>
      <c r="C116" s="66" t="s">
        <v>76</v>
      </c>
      <c r="D116" s="66" t="s">
        <v>77</v>
      </c>
      <c r="E116" s="31">
        <v>7200</v>
      </c>
      <c r="F116" s="69">
        <f t="shared" si="9"/>
        <v>172800</v>
      </c>
      <c r="G116" s="69">
        <f t="shared" si="10"/>
        <v>10668672</v>
      </c>
    </row>
    <row r="117" spans="1:8" x14ac:dyDescent="0.25">
      <c r="A117" s="66" t="s">
        <v>169</v>
      </c>
      <c r="B117" s="69">
        <v>61.13</v>
      </c>
      <c r="C117" s="66" t="s">
        <v>76</v>
      </c>
      <c r="D117" s="66" t="s">
        <v>77</v>
      </c>
      <c r="E117" s="31">
        <v>7200</v>
      </c>
      <c r="F117" s="69">
        <f t="shared" si="9"/>
        <v>172800</v>
      </c>
      <c r="G117" s="69">
        <f t="shared" si="10"/>
        <v>10563264</v>
      </c>
    </row>
    <row r="118" spans="1:8" x14ac:dyDescent="0.25">
      <c r="A118" s="66" t="s">
        <v>170</v>
      </c>
      <c r="B118" s="69">
        <v>63.55</v>
      </c>
      <c r="C118" s="66" t="s">
        <v>76</v>
      </c>
      <c r="D118" s="66" t="s">
        <v>77</v>
      </c>
      <c r="E118" s="31">
        <v>7200</v>
      </c>
      <c r="F118" s="69">
        <f t="shared" si="9"/>
        <v>172800</v>
      </c>
      <c r="G118" s="69">
        <f t="shared" si="10"/>
        <v>10981440</v>
      </c>
    </row>
    <row r="119" spans="1:8" x14ac:dyDescent="0.25">
      <c r="A119" s="66" t="s">
        <v>171</v>
      </c>
      <c r="B119" s="69">
        <v>60.46</v>
      </c>
      <c r="C119" s="66" t="s">
        <v>76</v>
      </c>
      <c r="D119" s="66" t="s">
        <v>77</v>
      </c>
      <c r="E119" s="31">
        <v>7200</v>
      </c>
      <c r="F119" s="69">
        <f t="shared" si="9"/>
        <v>172800</v>
      </c>
      <c r="G119" s="69">
        <f t="shared" si="10"/>
        <v>10447488</v>
      </c>
    </row>
    <row r="120" spans="1:8" x14ac:dyDescent="0.25">
      <c r="A120" s="66" t="s">
        <v>172</v>
      </c>
      <c r="B120" s="69">
        <v>58.67</v>
      </c>
      <c r="C120" s="66" t="s">
        <v>76</v>
      </c>
      <c r="D120" s="66" t="s">
        <v>77</v>
      </c>
      <c r="E120" s="31">
        <v>7200</v>
      </c>
      <c r="F120" s="69">
        <f t="shared" si="9"/>
        <v>172800</v>
      </c>
      <c r="G120" s="69">
        <f t="shared" si="10"/>
        <v>10138176</v>
      </c>
    </row>
    <row r="121" spans="1:8" x14ac:dyDescent="0.25">
      <c r="A121" s="66" t="s">
        <v>173</v>
      </c>
      <c r="B121" s="69">
        <v>56.78</v>
      </c>
      <c r="C121" s="66" t="s">
        <v>76</v>
      </c>
      <c r="D121" s="66" t="s">
        <v>77</v>
      </c>
      <c r="E121" s="31">
        <v>7200</v>
      </c>
      <c r="F121" s="69">
        <f t="shared" si="9"/>
        <v>172800</v>
      </c>
      <c r="G121" s="69">
        <f t="shared" si="10"/>
        <v>9811584</v>
      </c>
    </row>
    <row r="122" spans="1:8" x14ac:dyDescent="0.25">
      <c r="A122" s="66" t="s">
        <v>174</v>
      </c>
      <c r="B122" s="69">
        <v>54.89</v>
      </c>
      <c r="C122" s="66" t="s">
        <v>76</v>
      </c>
      <c r="D122" s="66" t="s">
        <v>77</v>
      </c>
      <c r="E122" s="31">
        <v>7200</v>
      </c>
      <c r="F122" s="69">
        <f t="shared" si="9"/>
        <v>172800</v>
      </c>
      <c r="G122" s="69">
        <f t="shared" si="10"/>
        <v>9484992</v>
      </c>
    </row>
    <row r="123" spans="1:8" x14ac:dyDescent="0.25">
      <c r="A123" s="66" t="s">
        <v>175</v>
      </c>
      <c r="B123" s="69">
        <v>53.29</v>
      </c>
      <c r="C123" s="66" t="s">
        <v>76</v>
      </c>
      <c r="D123" s="66" t="s">
        <v>77</v>
      </c>
      <c r="E123" s="31">
        <v>7200</v>
      </c>
      <c r="F123" s="69">
        <f t="shared" si="9"/>
        <v>172800</v>
      </c>
      <c r="G123" s="69">
        <f t="shared" si="10"/>
        <v>9208512</v>
      </c>
    </row>
    <row r="124" spans="1:8" x14ac:dyDescent="0.25">
      <c r="A124" s="66" t="s">
        <v>176</v>
      </c>
      <c r="B124" s="69">
        <v>54.65</v>
      </c>
      <c r="C124" s="66" t="s">
        <v>76</v>
      </c>
      <c r="D124" s="66" t="s">
        <v>77</v>
      </c>
      <c r="E124" s="31">
        <v>7200</v>
      </c>
      <c r="F124" s="69">
        <f t="shared" si="9"/>
        <v>172800</v>
      </c>
      <c r="G124" s="69">
        <f t="shared" si="10"/>
        <v>9443520</v>
      </c>
    </row>
    <row r="125" spans="1:8" x14ac:dyDescent="0.25">
      <c r="A125" s="66" t="s">
        <v>177</v>
      </c>
      <c r="B125" s="69">
        <v>57.87</v>
      </c>
      <c r="C125" s="66" t="s">
        <v>76</v>
      </c>
      <c r="D125" s="66" t="s">
        <v>77</v>
      </c>
      <c r="E125" s="31">
        <v>7200</v>
      </c>
      <c r="F125" s="69">
        <f t="shared" si="9"/>
        <v>172800</v>
      </c>
      <c r="G125" s="69">
        <f t="shared" si="10"/>
        <v>9999936</v>
      </c>
    </row>
    <row r="126" spans="1:8" x14ac:dyDescent="0.25">
      <c r="A126" s="66" t="s">
        <v>178</v>
      </c>
      <c r="B126" s="69">
        <v>56.65</v>
      </c>
      <c r="C126" s="66" t="s">
        <v>76</v>
      </c>
      <c r="D126" s="66" t="s">
        <v>77</v>
      </c>
      <c r="E126" s="31">
        <v>7200</v>
      </c>
      <c r="F126" s="69">
        <f t="shared" si="9"/>
        <v>172800</v>
      </c>
      <c r="G126" s="69">
        <f t="shared" si="10"/>
        <v>9789120</v>
      </c>
    </row>
    <row r="127" spans="1:8" x14ac:dyDescent="0.25">
      <c r="A127" s="66" t="s">
        <v>179</v>
      </c>
      <c r="B127" s="69">
        <v>57.05</v>
      </c>
      <c r="C127" s="66" t="s">
        <v>76</v>
      </c>
      <c r="D127" s="66" t="s">
        <v>77</v>
      </c>
      <c r="E127" s="31">
        <v>7200</v>
      </c>
      <c r="F127" s="69">
        <f t="shared" si="9"/>
        <v>172800</v>
      </c>
      <c r="G127" s="69">
        <f t="shared" si="10"/>
        <v>9858240</v>
      </c>
    </row>
    <row r="128" spans="1:8" x14ac:dyDescent="0.25">
      <c r="A128" s="66" t="s">
        <v>180</v>
      </c>
      <c r="B128" s="69">
        <v>57.87</v>
      </c>
      <c r="C128" s="66" t="s">
        <v>76</v>
      </c>
      <c r="D128" s="66" t="s">
        <v>77</v>
      </c>
      <c r="E128" s="31">
        <v>7200</v>
      </c>
      <c r="F128" s="69">
        <f t="shared" si="9"/>
        <v>172800</v>
      </c>
      <c r="G128" s="69">
        <f t="shared" si="10"/>
        <v>9999936</v>
      </c>
    </row>
    <row r="129" spans="1:7" x14ac:dyDescent="0.25">
      <c r="A129" s="66" t="s">
        <v>181</v>
      </c>
      <c r="B129" s="69">
        <v>56.87</v>
      </c>
      <c r="C129" s="66" t="s">
        <v>76</v>
      </c>
      <c r="D129" s="66" t="s">
        <v>77</v>
      </c>
      <c r="E129" s="31">
        <v>7200</v>
      </c>
      <c r="F129" s="69">
        <f t="shared" si="9"/>
        <v>172800</v>
      </c>
      <c r="G129" s="69">
        <f t="shared" si="10"/>
        <v>9827136</v>
      </c>
    </row>
    <row r="130" spans="1:7" x14ac:dyDescent="0.25">
      <c r="A130" s="66" t="s">
        <v>182</v>
      </c>
      <c r="B130" s="69">
        <v>53.54</v>
      </c>
      <c r="C130" s="66" t="s">
        <v>76</v>
      </c>
      <c r="D130" s="66" t="s">
        <v>77</v>
      </c>
      <c r="E130" s="31">
        <v>7200</v>
      </c>
      <c r="F130" s="69">
        <f t="shared" si="9"/>
        <v>172800</v>
      </c>
      <c r="G130" s="69">
        <f t="shared" si="10"/>
        <v>9251712</v>
      </c>
    </row>
    <row r="131" spans="1:7" x14ac:dyDescent="0.25">
      <c r="A131" s="66" t="s">
        <v>183</v>
      </c>
      <c r="B131" s="69">
        <v>50.1</v>
      </c>
      <c r="C131" s="66" t="s">
        <v>76</v>
      </c>
      <c r="D131" s="66" t="s">
        <v>77</v>
      </c>
      <c r="E131" s="31">
        <v>7200</v>
      </c>
      <c r="F131" s="69">
        <f t="shared" si="9"/>
        <v>172800</v>
      </c>
      <c r="G131" s="69">
        <f t="shared" si="10"/>
        <v>8657280</v>
      </c>
    </row>
    <row r="132" spans="1:7" x14ac:dyDescent="0.25">
      <c r="A132" s="66" t="s">
        <v>184</v>
      </c>
      <c r="B132" s="69">
        <v>55.31</v>
      </c>
      <c r="C132" s="66" t="s">
        <v>76</v>
      </c>
      <c r="D132" s="66" t="s">
        <v>77</v>
      </c>
      <c r="E132" s="31">
        <v>7200</v>
      </c>
      <c r="F132" s="69">
        <f t="shared" si="9"/>
        <v>172800</v>
      </c>
      <c r="G132" s="69">
        <f t="shared" si="10"/>
        <v>9557568</v>
      </c>
    </row>
    <row r="133" spans="1:7" x14ac:dyDescent="0.25">
      <c r="A133" s="66" t="s">
        <v>185</v>
      </c>
      <c r="B133" s="69">
        <v>55.34</v>
      </c>
      <c r="C133" s="66" t="s">
        <v>76</v>
      </c>
      <c r="D133" s="66" t="s">
        <v>77</v>
      </c>
      <c r="E133" s="31">
        <v>7200</v>
      </c>
      <c r="F133" s="69">
        <f t="shared" si="9"/>
        <v>172800</v>
      </c>
      <c r="G133" s="69">
        <f t="shared" si="10"/>
        <v>9562752</v>
      </c>
    </row>
    <row r="134" spans="1:7" x14ac:dyDescent="0.25">
      <c r="A134" s="66" t="s">
        <v>186</v>
      </c>
      <c r="B134" s="69">
        <v>53.62</v>
      </c>
      <c r="C134" s="66" t="s">
        <v>76</v>
      </c>
      <c r="D134" s="66" t="s">
        <v>77</v>
      </c>
      <c r="E134" s="31">
        <v>7200</v>
      </c>
      <c r="F134" s="69">
        <f t="shared" si="9"/>
        <v>172800</v>
      </c>
      <c r="G134" s="69">
        <f t="shared" si="10"/>
        <v>9265536</v>
      </c>
    </row>
    <row r="135" spans="1:7" x14ac:dyDescent="0.25">
      <c r="A135" s="66" t="s">
        <v>187</v>
      </c>
      <c r="B135" s="69">
        <v>51.75</v>
      </c>
      <c r="C135" s="66" t="s">
        <v>76</v>
      </c>
      <c r="D135" s="66" t="s">
        <v>77</v>
      </c>
      <c r="E135" s="31">
        <v>7200</v>
      </c>
      <c r="F135" s="69">
        <f t="shared" si="9"/>
        <v>172800</v>
      </c>
      <c r="G135" s="69">
        <f t="shared" si="10"/>
        <v>8942400</v>
      </c>
    </row>
    <row r="136" spans="1:7" x14ac:dyDescent="0.25">
      <c r="A136" s="66" t="s">
        <v>188</v>
      </c>
      <c r="B136" s="69">
        <v>49.09</v>
      </c>
      <c r="C136" s="66" t="s">
        <v>76</v>
      </c>
      <c r="D136" s="66" t="s">
        <v>77</v>
      </c>
      <c r="E136" s="31">
        <v>7200</v>
      </c>
      <c r="F136" s="69">
        <f t="shared" si="9"/>
        <v>172800</v>
      </c>
      <c r="G136" s="69">
        <f t="shared" si="10"/>
        <v>8482752</v>
      </c>
    </row>
    <row r="137" spans="1:7" x14ac:dyDescent="0.25">
      <c r="A137" s="66" t="s">
        <v>189</v>
      </c>
      <c r="B137" s="69">
        <v>47.68</v>
      </c>
      <c r="C137" s="66" t="s">
        <v>76</v>
      </c>
      <c r="D137" s="66" t="s">
        <v>77</v>
      </c>
      <c r="E137" s="31">
        <v>7200</v>
      </c>
      <c r="F137" s="69">
        <f t="shared" si="9"/>
        <v>172800</v>
      </c>
      <c r="G137" s="69">
        <f t="shared" si="10"/>
        <v>8239104</v>
      </c>
    </row>
    <row r="138" spans="1:7" x14ac:dyDescent="0.25">
      <c r="A138" s="66" t="s">
        <v>190</v>
      </c>
      <c r="B138" s="69">
        <v>33.630000000000003</v>
      </c>
      <c r="C138" s="66" t="s">
        <v>76</v>
      </c>
      <c r="D138" s="66" t="s">
        <v>77</v>
      </c>
      <c r="E138" s="31">
        <v>7200</v>
      </c>
      <c r="F138" s="69">
        <f t="shared" si="9"/>
        <v>172800</v>
      </c>
      <c r="G138" s="69">
        <f t="shared" si="10"/>
        <v>5811264</v>
      </c>
    </row>
    <row r="139" spans="1:7" x14ac:dyDescent="0.25">
      <c r="A139" s="66" t="s">
        <v>191</v>
      </c>
      <c r="B139" s="69">
        <v>36.17</v>
      </c>
      <c r="C139" s="66" t="s">
        <v>76</v>
      </c>
      <c r="D139" s="66" t="s">
        <v>77</v>
      </c>
      <c r="E139" s="31">
        <v>7200</v>
      </c>
      <c r="F139" s="69">
        <f t="shared" si="9"/>
        <v>172800</v>
      </c>
      <c r="G139" s="69">
        <f t="shared" si="10"/>
        <v>6250176</v>
      </c>
    </row>
    <row r="140" spans="1:7" x14ac:dyDescent="0.25">
      <c r="A140" s="66" t="s">
        <v>192</v>
      </c>
      <c r="B140" s="69">
        <v>51.3</v>
      </c>
      <c r="C140" s="66" t="s">
        <v>76</v>
      </c>
      <c r="D140" s="66" t="s">
        <v>77</v>
      </c>
      <c r="E140" s="31">
        <v>7200</v>
      </c>
      <c r="F140" s="69">
        <f t="shared" si="9"/>
        <v>172800</v>
      </c>
      <c r="G140" s="69">
        <f t="shared" si="10"/>
        <v>8864640</v>
      </c>
    </row>
    <row r="141" spans="1:7" x14ac:dyDescent="0.25">
      <c r="A141" s="66" t="s">
        <v>193</v>
      </c>
      <c r="B141" s="69">
        <v>53.64</v>
      </c>
      <c r="C141" s="66" t="s">
        <v>76</v>
      </c>
      <c r="D141" s="66" t="s">
        <v>77</v>
      </c>
      <c r="E141" s="31">
        <v>7200</v>
      </c>
      <c r="F141" s="69">
        <f t="shared" si="9"/>
        <v>172800</v>
      </c>
      <c r="G141" s="69">
        <f t="shared" si="10"/>
        <v>9268992</v>
      </c>
    </row>
    <row r="142" spans="1:7" x14ac:dyDescent="0.25">
      <c r="A142" s="66" t="s">
        <v>194</v>
      </c>
      <c r="B142" s="69">
        <v>52.79</v>
      </c>
      <c r="C142" s="66" t="s">
        <v>76</v>
      </c>
      <c r="D142" s="66" t="s">
        <v>77</v>
      </c>
      <c r="E142" s="31">
        <v>7200</v>
      </c>
      <c r="F142" s="69">
        <f t="shared" si="9"/>
        <v>172800</v>
      </c>
      <c r="G142" s="69">
        <f t="shared" si="10"/>
        <v>9122112</v>
      </c>
    </row>
    <row r="143" spans="1:7" x14ac:dyDescent="0.25">
      <c r="A143" s="66" t="s">
        <v>195</v>
      </c>
      <c r="B143" s="69">
        <v>50.84</v>
      </c>
      <c r="C143" s="66" t="s">
        <v>76</v>
      </c>
      <c r="D143" s="66" t="s">
        <v>77</v>
      </c>
      <c r="E143" s="31">
        <v>7200</v>
      </c>
      <c r="F143" s="69">
        <f t="shared" si="9"/>
        <v>172800</v>
      </c>
      <c r="G143" s="69">
        <f t="shared" si="10"/>
        <v>8785152</v>
      </c>
    </row>
    <row r="144" spans="1:7" x14ac:dyDescent="0.25">
      <c r="A144" s="66" t="s">
        <v>196</v>
      </c>
      <c r="B144" s="69">
        <v>47.05</v>
      </c>
      <c r="C144" s="66" t="s">
        <v>76</v>
      </c>
      <c r="D144" s="66" t="s">
        <v>77</v>
      </c>
      <c r="E144" s="31">
        <v>7200</v>
      </c>
      <c r="F144" s="69">
        <f t="shared" si="9"/>
        <v>172800</v>
      </c>
      <c r="G144" s="69">
        <f t="shared" si="10"/>
        <v>8130239.9999999991</v>
      </c>
    </row>
    <row r="145" spans="1:8" x14ac:dyDescent="0.25">
      <c r="A145" s="33" t="s">
        <v>197</v>
      </c>
      <c r="B145" s="17">
        <v>46.32</v>
      </c>
      <c r="C145" s="33" t="s">
        <v>76</v>
      </c>
      <c r="D145" s="33" t="s">
        <v>77</v>
      </c>
      <c r="E145" s="34">
        <v>7440</v>
      </c>
      <c r="F145" s="17">
        <f t="shared" si="9"/>
        <v>178560</v>
      </c>
      <c r="G145" s="17">
        <f t="shared" si="10"/>
        <v>8270899.2000000002</v>
      </c>
      <c r="H145" s="69">
        <f>SUM(G145:G175)</f>
        <v>301643193.59999996</v>
      </c>
    </row>
    <row r="146" spans="1:8" x14ac:dyDescent="0.25">
      <c r="A146" s="33" t="s">
        <v>198</v>
      </c>
      <c r="B146" s="17">
        <v>55.88</v>
      </c>
      <c r="C146" s="33" t="s">
        <v>76</v>
      </c>
      <c r="D146" s="33" t="s">
        <v>77</v>
      </c>
      <c r="E146" s="34">
        <v>7440</v>
      </c>
      <c r="F146" s="17">
        <f t="shared" si="9"/>
        <v>178560</v>
      </c>
      <c r="G146" s="17">
        <f t="shared" si="10"/>
        <v>9977932.8000000007</v>
      </c>
    </row>
    <row r="147" spans="1:8" x14ac:dyDescent="0.25">
      <c r="A147" s="33" t="s">
        <v>199</v>
      </c>
      <c r="B147" s="17">
        <v>58.32</v>
      </c>
      <c r="C147" s="33" t="s">
        <v>76</v>
      </c>
      <c r="D147" s="33" t="s">
        <v>77</v>
      </c>
      <c r="E147" s="34">
        <v>7440</v>
      </c>
      <c r="F147" s="17">
        <f t="shared" si="9"/>
        <v>178560</v>
      </c>
      <c r="G147" s="17">
        <f t="shared" si="10"/>
        <v>10413619.199999999</v>
      </c>
    </row>
    <row r="148" spans="1:8" x14ac:dyDescent="0.25">
      <c r="A148" s="33" t="s">
        <v>200</v>
      </c>
      <c r="B148" s="17">
        <v>59.13</v>
      </c>
      <c r="C148" s="33" t="s">
        <v>76</v>
      </c>
      <c r="D148" s="33" t="s">
        <v>77</v>
      </c>
      <c r="E148" s="34">
        <v>7440</v>
      </c>
      <c r="F148" s="17">
        <f t="shared" si="9"/>
        <v>178560</v>
      </c>
      <c r="G148" s="17">
        <f t="shared" si="10"/>
        <v>10558252.800000001</v>
      </c>
    </row>
    <row r="149" spans="1:8" x14ac:dyDescent="0.25">
      <c r="A149" s="33" t="s">
        <v>201</v>
      </c>
      <c r="B149" s="17">
        <v>59.73</v>
      </c>
      <c r="C149" s="33" t="s">
        <v>76</v>
      </c>
      <c r="D149" s="33" t="s">
        <v>77</v>
      </c>
      <c r="E149" s="34">
        <v>7440</v>
      </c>
      <c r="F149" s="17">
        <f t="shared" si="9"/>
        <v>178560</v>
      </c>
      <c r="G149" s="17">
        <f t="shared" si="10"/>
        <v>10665388.799999999</v>
      </c>
    </row>
    <row r="150" spans="1:8" x14ac:dyDescent="0.25">
      <c r="A150" s="33" t="s">
        <v>202</v>
      </c>
      <c r="B150" s="17">
        <v>58.31</v>
      </c>
      <c r="C150" s="33" t="s">
        <v>76</v>
      </c>
      <c r="D150" s="33" t="s">
        <v>77</v>
      </c>
      <c r="E150" s="34">
        <v>7440</v>
      </c>
      <c r="F150" s="17">
        <f t="shared" si="9"/>
        <v>178560</v>
      </c>
      <c r="G150" s="17">
        <f t="shared" si="10"/>
        <v>10411833.6</v>
      </c>
    </row>
    <row r="151" spans="1:8" x14ac:dyDescent="0.25">
      <c r="A151" s="33" t="s">
        <v>203</v>
      </c>
      <c r="B151" s="17">
        <v>54.68</v>
      </c>
      <c r="C151" s="33" t="s">
        <v>76</v>
      </c>
      <c r="D151" s="33" t="s">
        <v>77</v>
      </c>
      <c r="E151" s="34">
        <v>7440</v>
      </c>
      <c r="F151" s="17">
        <f t="shared" si="9"/>
        <v>178560</v>
      </c>
      <c r="G151" s="17">
        <f t="shared" si="10"/>
        <v>9763660.8000000007</v>
      </c>
    </row>
    <row r="152" spans="1:8" x14ac:dyDescent="0.25">
      <c r="A152" s="33" t="s">
        <v>204</v>
      </c>
      <c r="B152" s="17">
        <v>52.94</v>
      </c>
      <c r="C152" s="33" t="s">
        <v>76</v>
      </c>
      <c r="D152" s="33" t="s">
        <v>77</v>
      </c>
      <c r="E152" s="34">
        <v>7440</v>
      </c>
      <c r="F152" s="17">
        <f t="shared" si="9"/>
        <v>178560</v>
      </c>
      <c r="G152" s="17">
        <f t="shared" si="10"/>
        <v>9452966.4000000004</v>
      </c>
    </row>
    <row r="153" spans="1:8" x14ac:dyDescent="0.25">
      <c r="A153" s="33" t="s">
        <v>205</v>
      </c>
      <c r="B153" s="17">
        <v>55.98</v>
      </c>
      <c r="C153" s="33" t="s">
        <v>76</v>
      </c>
      <c r="D153" s="33" t="s">
        <v>77</v>
      </c>
      <c r="E153" s="34">
        <v>7440</v>
      </c>
      <c r="F153" s="17">
        <f t="shared" si="9"/>
        <v>178560</v>
      </c>
      <c r="G153" s="17">
        <f t="shared" si="10"/>
        <v>9995788.7999999989</v>
      </c>
    </row>
    <row r="154" spans="1:8" x14ac:dyDescent="0.25">
      <c r="A154" s="33" t="s">
        <v>206</v>
      </c>
      <c r="B154" s="17">
        <v>56.29</v>
      </c>
      <c r="C154" s="33" t="s">
        <v>76</v>
      </c>
      <c r="D154" s="33" t="s">
        <v>77</v>
      </c>
      <c r="E154" s="34">
        <v>7440</v>
      </c>
      <c r="F154" s="17">
        <f t="shared" ref="F154:F217" si="11">E154*24</f>
        <v>178560</v>
      </c>
      <c r="G154" s="17">
        <f t="shared" ref="G154:G217" si="12">F154*B154</f>
        <v>10051142.4</v>
      </c>
    </row>
    <row r="155" spans="1:8" x14ac:dyDescent="0.25">
      <c r="A155" s="33" t="s">
        <v>207</v>
      </c>
      <c r="B155" s="17">
        <v>57.56</v>
      </c>
      <c r="C155" s="33" t="s">
        <v>76</v>
      </c>
      <c r="D155" s="33" t="s">
        <v>77</v>
      </c>
      <c r="E155" s="34">
        <v>7440</v>
      </c>
      <c r="F155" s="17">
        <f t="shared" si="11"/>
        <v>178560</v>
      </c>
      <c r="G155" s="17">
        <f t="shared" si="12"/>
        <v>10277913.6</v>
      </c>
    </row>
    <row r="156" spans="1:8" x14ac:dyDescent="0.25">
      <c r="A156" s="33" t="s">
        <v>208</v>
      </c>
      <c r="B156" s="17">
        <v>57.71</v>
      </c>
      <c r="C156" s="33" t="s">
        <v>76</v>
      </c>
      <c r="D156" s="33" t="s">
        <v>77</v>
      </c>
      <c r="E156" s="34">
        <v>7440</v>
      </c>
      <c r="F156" s="17">
        <f t="shared" si="11"/>
        <v>178560</v>
      </c>
      <c r="G156" s="17">
        <f t="shared" si="12"/>
        <v>10304697.6</v>
      </c>
    </row>
    <row r="157" spans="1:8" x14ac:dyDescent="0.25">
      <c r="A157" s="33" t="s">
        <v>209</v>
      </c>
      <c r="B157" s="17">
        <v>56.55</v>
      </c>
      <c r="C157" s="33" t="s">
        <v>76</v>
      </c>
      <c r="D157" s="33" t="s">
        <v>77</v>
      </c>
      <c r="E157" s="34">
        <v>7440</v>
      </c>
      <c r="F157" s="17">
        <f t="shared" si="11"/>
        <v>178560</v>
      </c>
      <c r="G157" s="17">
        <f t="shared" si="12"/>
        <v>10097568</v>
      </c>
    </row>
    <row r="158" spans="1:8" x14ac:dyDescent="0.25">
      <c r="A158" s="33" t="s">
        <v>210</v>
      </c>
      <c r="B158" s="17">
        <v>55.43</v>
      </c>
      <c r="C158" s="33" t="s">
        <v>76</v>
      </c>
      <c r="D158" s="33" t="s">
        <v>77</v>
      </c>
      <c r="E158" s="34">
        <v>7440</v>
      </c>
      <c r="F158" s="17">
        <f t="shared" si="11"/>
        <v>178560</v>
      </c>
      <c r="G158" s="17">
        <f t="shared" si="12"/>
        <v>9897580.8000000007</v>
      </c>
    </row>
    <row r="159" spans="1:8" x14ac:dyDescent="0.25">
      <c r="A159" s="33" t="s">
        <v>211</v>
      </c>
      <c r="B159" s="17">
        <v>54.04</v>
      </c>
      <c r="C159" s="33" t="s">
        <v>76</v>
      </c>
      <c r="D159" s="33" t="s">
        <v>77</v>
      </c>
      <c r="E159" s="34">
        <v>7440</v>
      </c>
      <c r="F159" s="17">
        <f t="shared" si="11"/>
        <v>178560</v>
      </c>
      <c r="G159" s="17">
        <f t="shared" si="12"/>
        <v>9649382.4000000004</v>
      </c>
    </row>
    <row r="160" spans="1:8" x14ac:dyDescent="0.25">
      <c r="A160" s="33" t="s">
        <v>212</v>
      </c>
      <c r="B160" s="17">
        <v>55.55</v>
      </c>
      <c r="C160" s="33" t="s">
        <v>76</v>
      </c>
      <c r="D160" s="33" t="s">
        <v>77</v>
      </c>
      <c r="E160" s="34">
        <v>7440</v>
      </c>
      <c r="F160" s="17">
        <f t="shared" si="11"/>
        <v>178560</v>
      </c>
      <c r="G160" s="17">
        <f t="shared" si="12"/>
        <v>9919008</v>
      </c>
    </row>
    <row r="161" spans="1:8" x14ac:dyDescent="0.25">
      <c r="A161" s="33" t="s">
        <v>213</v>
      </c>
      <c r="B161" s="17">
        <v>54.15</v>
      </c>
      <c r="C161" s="33" t="s">
        <v>76</v>
      </c>
      <c r="D161" s="33" t="s">
        <v>77</v>
      </c>
      <c r="E161" s="34">
        <v>7440</v>
      </c>
      <c r="F161" s="17">
        <f t="shared" si="11"/>
        <v>178560</v>
      </c>
      <c r="G161" s="17">
        <f t="shared" si="12"/>
        <v>9669024</v>
      </c>
    </row>
    <row r="162" spans="1:8" x14ac:dyDescent="0.25">
      <c r="A162" s="33" t="s">
        <v>214</v>
      </c>
      <c r="B162" s="17">
        <v>54.82</v>
      </c>
      <c r="C162" s="33" t="s">
        <v>76</v>
      </c>
      <c r="D162" s="33" t="s">
        <v>77</v>
      </c>
      <c r="E162" s="34">
        <v>7440</v>
      </c>
      <c r="F162" s="17">
        <f t="shared" si="11"/>
        <v>178560</v>
      </c>
      <c r="G162" s="17">
        <f t="shared" si="12"/>
        <v>9788659.1999999993</v>
      </c>
    </row>
    <row r="163" spans="1:8" x14ac:dyDescent="0.25">
      <c r="A163" s="33" t="s">
        <v>215</v>
      </c>
      <c r="B163" s="17">
        <v>53.75</v>
      </c>
      <c r="C163" s="33" t="s">
        <v>76</v>
      </c>
      <c r="D163" s="33" t="s">
        <v>77</v>
      </c>
      <c r="E163" s="34">
        <v>7440</v>
      </c>
      <c r="F163" s="17">
        <f t="shared" si="11"/>
        <v>178560</v>
      </c>
      <c r="G163" s="17">
        <f t="shared" si="12"/>
        <v>9597600</v>
      </c>
    </row>
    <row r="164" spans="1:8" x14ac:dyDescent="0.25">
      <c r="A164" s="33" t="s">
        <v>216</v>
      </c>
      <c r="B164" s="17">
        <v>53.89</v>
      </c>
      <c r="C164" s="33" t="s">
        <v>76</v>
      </c>
      <c r="D164" s="33" t="s">
        <v>77</v>
      </c>
      <c r="E164" s="34">
        <v>7440</v>
      </c>
      <c r="F164" s="17">
        <f t="shared" si="11"/>
        <v>178560</v>
      </c>
      <c r="G164" s="17">
        <f t="shared" si="12"/>
        <v>9622598.4000000004</v>
      </c>
    </row>
    <row r="165" spans="1:8" x14ac:dyDescent="0.25">
      <c r="A165" s="33" t="s">
        <v>217</v>
      </c>
      <c r="B165" s="17">
        <v>53.19</v>
      </c>
      <c r="C165" s="33" t="s">
        <v>76</v>
      </c>
      <c r="D165" s="33" t="s">
        <v>77</v>
      </c>
      <c r="E165" s="34">
        <v>7440</v>
      </c>
      <c r="F165" s="17">
        <f t="shared" si="11"/>
        <v>178560</v>
      </c>
      <c r="G165" s="17">
        <f t="shared" si="12"/>
        <v>9497606.4000000004</v>
      </c>
    </row>
    <row r="166" spans="1:8" x14ac:dyDescent="0.25">
      <c r="A166" s="33" t="s">
        <v>218</v>
      </c>
      <c r="B166" s="17">
        <v>52.51</v>
      </c>
      <c r="C166" s="33" t="s">
        <v>76</v>
      </c>
      <c r="D166" s="33" t="s">
        <v>77</v>
      </c>
      <c r="E166" s="34">
        <v>7440</v>
      </c>
      <c r="F166" s="17">
        <f t="shared" si="11"/>
        <v>178560</v>
      </c>
      <c r="G166" s="17">
        <f t="shared" si="12"/>
        <v>9376185.5999999996</v>
      </c>
    </row>
    <row r="167" spans="1:8" x14ac:dyDescent="0.25">
      <c r="A167" s="33" t="s">
        <v>219</v>
      </c>
      <c r="B167" s="17">
        <v>53.53</v>
      </c>
      <c r="C167" s="33" t="s">
        <v>76</v>
      </c>
      <c r="D167" s="33" t="s">
        <v>77</v>
      </c>
      <c r="E167" s="34">
        <v>7440</v>
      </c>
      <c r="F167" s="17">
        <f t="shared" si="11"/>
        <v>178560</v>
      </c>
      <c r="G167" s="17">
        <f t="shared" si="12"/>
        <v>9558316.8000000007</v>
      </c>
    </row>
    <row r="168" spans="1:8" x14ac:dyDescent="0.25">
      <c r="A168" s="33" t="s">
        <v>220</v>
      </c>
      <c r="B168" s="17">
        <v>52.06</v>
      </c>
      <c r="C168" s="33" t="s">
        <v>76</v>
      </c>
      <c r="D168" s="33" t="s">
        <v>77</v>
      </c>
      <c r="E168" s="34">
        <v>7440</v>
      </c>
      <c r="F168" s="17">
        <f t="shared" si="11"/>
        <v>178560</v>
      </c>
      <c r="G168" s="17">
        <f t="shared" si="12"/>
        <v>9295833.5999999996</v>
      </c>
    </row>
    <row r="169" spans="1:8" x14ac:dyDescent="0.25">
      <c r="A169" s="33" t="s">
        <v>221</v>
      </c>
      <c r="B169" s="17">
        <v>53.12</v>
      </c>
      <c r="C169" s="33" t="s">
        <v>76</v>
      </c>
      <c r="D169" s="33" t="s">
        <v>77</v>
      </c>
      <c r="E169" s="34">
        <v>7440</v>
      </c>
      <c r="F169" s="17">
        <f t="shared" si="11"/>
        <v>178560</v>
      </c>
      <c r="G169" s="17">
        <f t="shared" si="12"/>
        <v>9485107.1999999993</v>
      </c>
    </row>
    <row r="170" spans="1:8" x14ac:dyDescent="0.25">
      <c r="A170" s="33" t="s">
        <v>222</v>
      </c>
      <c r="B170" s="17">
        <v>53.52</v>
      </c>
      <c r="C170" s="33" t="s">
        <v>76</v>
      </c>
      <c r="D170" s="33" t="s">
        <v>77</v>
      </c>
      <c r="E170" s="34">
        <v>7440</v>
      </c>
      <c r="F170" s="17">
        <f t="shared" si="11"/>
        <v>178560</v>
      </c>
      <c r="G170" s="17">
        <f t="shared" si="12"/>
        <v>9556531.2000000011</v>
      </c>
    </row>
    <row r="171" spans="1:8" x14ac:dyDescent="0.25">
      <c r="A171" s="33" t="s">
        <v>223</v>
      </c>
      <c r="B171" s="17">
        <v>52.72</v>
      </c>
      <c r="C171" s="33" t="s">
        <v>76</v>
      </c>
      <c r="D171" s="33" t="s">
        <v>77</v>
      </c>
      <c r="E171" s="34">
        <v>7440</v>
      </c>
      <c r="F171" s="17">
        <f t="shared" si="11"/>
        <v>178560</v>
      </c>
      <c r="G171" s="17">
        <f t="shared" si="12"/>
        <v>9413683.1999999993</v>
      </c>
    </row>
    <row r="172" spans="1:8" x14ac:dyDescent="0.25">
      <c r="A172" s="33" t="s">
        <v>224</v>
      </c>
      <c r="B172" s="17">
        <v>51.22</v>
      </c>
      <c r="C172" s="33" t="s">
        <v>76</v>
      </c>
      <c r="D172" s="33" t="s">
        <v>77</v>
      </c>
      <c r="E172" s="34">
        <v>7440</v>
      </c>
      <c r="F172" s="17">
        <f t="shared" si="11"/>
        <v>178560</v>
      </c>
      <c r="G172" s="17">
        <f t="shared" si="12"/>
        <v>9145843.1999999993</v>
      </c>
    </row>
    <row r="173" spans="1:8" x14ac:dyDescent="0.25">
      <c r="A173" s="33" t="s">
        <v>225</v>
      </c>
      <c r="B173" s="17">
        <v>48.2</v>
      </c>
      <c r="C173" s="33" t="s">
        <v>76</v>
      </c>
      <c r="D173" s="33" t="s">
        <v>77</v>
      </c>
      <c r="E173" s="34">
        <v>7440</v>
      </c>
      <c r="F173" s="17">
        <f t="shared" si="11"/>
        <v>178560</v>
      </c>
      <c r="G173" s="17">
        <f t="shared" si="12"/>
        <v>8606592</v>
      </c>
    </row>
    <row r="174" spans="1:8" x14ac:dyDescent="0.25">
      <c r="A174" s="33" t="s">
        <v>226</v>
      </c>
      <c r="B174" s="17">
        <v>53.19</v>
      </c>
      <c r="C174" s="33" t="s">
        <v>76</v>
      </c>
      <c r="D174" s="33" t="s">
        <v>77</v>
      </c>
      <c r="E174" s="34">
        <v>7440</v>
      </c>
      <c r="F174" s="17">
        <f t="shared" si="11"/>
        <v>178560</v>
      </c>
      <c r="G174" s="17">
        <f t="shared" si="12"/>
        <v>9497606.4000000004</v>
      </c>
    </row>
    <row r="175" spans="1:8" x14ac:dyDescent="0.25">
      <c r="A175" s="33" t="s">
        <v>227</v>
      </c>
      <c r="B175" s="17">
        <v>55.02</v>
      </c>
      <c r="C175" s="33" t="s">
        <v>76</v>
      </c>
      <c r="D175" s="33" t="s">
        <v>77</v>
      </c>
      <c r="E175" s="34">
        <v>7440</v>
      </c>
      <c r="F175" s="17">
        <f t="shared" si="11"/>
        <v>178560</v>
      </c>
      <c r="G175" s="17">
        <f t="shared" si="12"/>
        <v>9824371.2000000011</v>
      </c>
    </row>
    <row r="176" spans="1:8" x14ac:dyDescent="0.25">
      <c r="A176" s="66" t="s">
        <v>228</v>
      </c>
      <c r="B176" s="69">
        <v>54.67</v>
      </c>
      <c r="C176" s="66" t="s">
        <v>76</v>
      </c>
      <c r="D176" s="66" t="s">
        <v>77</v>
      </c>
      <c r="E176" s="31">
        <v>7200</v>
      </c>
      <c r="F176" s="69">
        <f t="shared" si="11"/>
        <v>172800</v>
      </c>
      <c r="G176" s="69">
        <f t="shared" si="12"/>
        <v>9446976</v>
      </c>
      <c r="H176" s="69">
        <f>SUM(G176:G205)</f>
        <v>250917696</v>
      </c>
    </row>
    <row r="177" spans="1:7" x14ac:dyDescent="0.25">
      <c r="A177" s="66" t="s">
        <v>229</v>
      </c>
      <c r="B177" s="69">
        <v>51.86</v>
      </c>
      <c r="C177" s="66" t="s">
        <v>76</v>
      </c>
      <c r="D177" s="66" t="s">
        <v>77</v>
      </c>
      <c r="E177" s="31">
        <v>7200</v>
      </c>
      <c r="F177" s="69">
        <f t="shared" si="11"/>
        <v>172800</v>
      </c>
      <c r="G177" s="69">
        <f t="shared" si="12"/>
        <v>8961408</v>
      </c>
    </row>
    <row r="178" spans="1:7" x14ac:dyDescent="0.25">
      <c r="A178" s="66" t="s">
        <v>230</v>
      </c>
      <c r="B178" s="69">
        <v>52.79</v>
      </c>
      <c r="C178" s="66" t="s">
        <v>76</v>
      </c>
      <c r="D178" s="66" t="s">
        <v>77</v>
      </c>
      <c r="E178" s="31">
        <v>7200</v>
      </c>
      <c r="F178" s="69">
        <f t="shared" si="11"/>
        <v>172800</v>
      </c>
      <c r="G178" s="69">
        <f t="shared" si="12"/>
        <v>9122112</v>
      </c>
    </row>
    <row r="179" spans="1:7" x14ac:dyDescent="0.25">
      <c r="A179" s="66" t="s">
        <v>231</v>
      </c>
      <c r="B179" s="69">
        <v>50.49</v>
      </c>
      <c r="C179" s="66" t="s">
        <v>76</v>
      </c>
      <c r="D179" s="66" t="s">
        <v>77</v>
      </c>
      <c r="E179" s="31">
        <v>7200</v>
      </c>
      <c r="F179" s="69">
        <f t="shared" si="11"/>
        <v>172800</v>
      </c>
      <c r="G179" s="69">
        <f t="shared" si="12"/>
        <v>8724672</v>
      </c>
    </row>
    <row r="180" spans="1:7" x14ac:dyDescent="0.25">
      <c r="A180" s="66" t="s">
        <v>232</v>
      </c>
      <c r="B180" s="69">
        <v>48.78</v>
      </c>
      <c r="C180" s="66" t="s">
        <v>76</v>
      </c>
      <c r="D180" s="66" t="s">
        <v>77</v>
      </c>
      <c r="E180" s="31">
        <v>7200</v>
      </c>
      <c r="F180" s="69">
        <f t="shared" si="11"/>
        <v>172800</v>
      </c>
      <c r="G180" s="69">
        <f t="shared" si="12"/>
        <v>8429184</v>
      </c>
    </row>
    <row r="181" spans="1:7" x14ac:dyDescent="0.25">
      <c r="A181" s="66" t="s">
        <v>233</v>
      </c>
      <c r="B181" s="69">
        <v>51.59</v>
      </c>
      <c r="C181" s="66" t="s">
        <v>76</v>
      </c>
      <c r="D181" s="66" t="s">
        <v>77</v>
      </c>
      <c r="E181" s="31">
        <v>7200</v>
      </c>
      <c r="F181" s="69">
        <f t="shared" si="11"/>
        <v>172800</v>
      </c>
      <c r="G181" s="69">
        <f t="shared" si="12"/>
        <v>8914752</v>
      </c>
    </row>
    <row r="182" spans="1:7" x14ac:dyDescent="0.25">
      <c r="A182" s="66" t="s">
        <v>234</v>
      </c>
      <c r="B182" s="69">
        <v>56.2</v>
      </c>
      <c r="C182" s="66" t="s">
        <v>76</v>
      </c>
      <c r="D182" s="66" t="s">
        <v>77</v>
      </c>
      <c r="E182" s="31">
        <v>7200</v>
      </c>
      <c r="F182" s="69">
        <f t="shared" si="11"/>
        <v>172800</v>
      </c>
      <c r="G182" s="69">
        <f t="shared" si="12"/>
        <v>9711360</v>
      </c>
    </row>
    <row r="183" spans="1:7" x14ac:dyDescent="0.25">
      <c r="A183" s="66" t="s">
        <v>235</v>
      </c>
      <c r="B183" s="69">
        <v>54.83</v>
      </c>
      <c r="C183" s="66" t="s">
        <v>76</v>
      </c>
      <c r="D183" s="66" t="s">
        <v>77</v>
      </c>
      <c r="E183" s="31">
        <v>7200</v>
      </c>
      <c r="F183" s="69">
        <f t="shared" si="11"/>
        <v>172800</v>
      </c>
      <c r="G183" s="69">
        <f t="shared" si="12"/>
        <v>9474624</v>
      </c>
    </row>
    <row r="184" spans="1:7" x14ac:dyDescent="0.25">
      <c r="A184" s="66" t="s">
        <v>236</v>
      </c>
      <c r="B184" s="69">
        <v>52.38</v>
      </c>
      <c r="C184" s="66" t="s">
        <v>76</v>
      </c>
      <c r="D184" s="66" t="s">
        <v>77</v>
      </c>
      <c r="E184" s="31">
        <v>7200</v>
      </c>
      <c r="F184" s="69">
        <f t="shared" si="11"/>
        <v>172800</v>
      </c>
      <c r="G184" s="69">
        <f t="shared" si="12"/>
        <v>9051264</v>
      </c>
    </row>
    <row r="185" spans="1:7" x14ac:dyDescent="0.25">
      <c r="A185" s="66" t="s">
        <v>237</v>
      </c>
      <c r="B185" s="69">
        <v>52.6</v>
      </c>
      <c r="C185" s="66" t="s">
        <v>76</v>
      </c>
      <c r="D185" s="66" t="s">
        <v>77</v>
      </c>
      <c r="E185" s="31">
        <v>7200</v>
      </c>
      <c r="F185" s="69">
        <f t="shared" si="11"/>
        <v>172800</v>
      </c>
      <c r="G185" s="69">
        <f t="shared" si="12"/>
        <v>9089280</v>
      </c>
    </row>
    <row r="186" spans="1:7" x14ac:dyDescent="0.25">
      <c r="A186" s="66" t="s">
        <v>238</v>
      </c>
      <c r="B186" s="69">
        <v>50.4</v>
      </c>
      <c r="C186" s="66" t="s">
        <v>76</v>
      </c>
      <c r="D186" s="66" t="s">
        <v>77</v>
      </c>
      <c r="E186" s="31">
        <v>7200</v>
      </c>
      <c r="F186" s="69">
        <f t="shared" si="11"/>
        <v>172800</v>
      </c>
      <c r="G186" s="69">
        <f t="shared" si="12"/>
        <v>8709120</v>
      </c>
    </row>
    <row r="187" spans="1:7" x14ac:dyDescent="0.25">
      <c r="A187" s="66" t="s">
        <v>239</v>
      </c>
      <c r="B187" s="69">
        <v>47.86</v>
      </c>
      <c r="C187" s="66" t="s">
        <v>76</v>
      </c>
      <c r="D187" s="66" t="s">
        <v>77</v>
      </c>
      <c r="E187" s="31">
        <v>7200</v>
      </c>
      <c r="F187" s="69">
        <f t="shared" si="11"/>
        <v>172800</v>
      </c>
      <c r="G187" s="69">
        <f t="shared" si="12"/>
        <v>8270208</v>
      </c>
    </row>
    <row r="188" spans="1:7" x14ac:dyDescent="0.25">
      <c r="A188" s="66" t="s">
        <v>240</v>
      </c>
      <c r="B188" s="69">
        <v>49.92</v>
      </c>
      <c r="C188" s="66" t="s">
        <v>76</v>
      </c>
      <c r="D188" s="66" t="s">
        <v>77</v>
      </c>
      <c r="E188" s="31">
        <v>7200</v>
      </c>
      <c r="F188" s="69">
        <f t="shared" si="11"/>
        <v>172800</v>
      </c>
      <c r="G188" s="69">
        <f t="shared" si="12"/>
        <v>8626176</v>
      </c>
    </row>
    <row r="189" spans="1:7" x14ac:dyDescent="0.25">
      <c r="A189" s="66" t="s">
        <v>241</v>
      </c>
      <c r="B189" s="69">
        <v>53.5</v>
      </c>
      <c r="C189" s="66" t="s">
        <v>76</v>
      </c>
      <c r="D189" s="66" t="s">
        <v>77</v>
      </c>
      <c r="E189" s="31">
        <v>7200</v>
      </c>
      <c r="F189" s="69">
        <f t="shared" si="11"/>
        <v>172800</v>
      </c>
      <c r="G189" s="69">
        <f t="shared" si="12"/>
        <v>9244800</v>
      </c>
    </row>
    <row r="190" spans="1:7" x14ac:dyDescent="0.25">
      <c r="A190" s="66" t="s">
        <v>242</v>
      </c>
      <c r="B190" s="69">
        <v>53.83</v>
      </c>
      <c r="C190" s="66" t="s">
        <v>76</v>
      </c>
      <c r="D190" s="66" t="s">
        <v>77</v>
      </c>
      <c r="E190" s="31">
        <v>7200</v>
      </c>
      <c r="F190" s="69">
        <f t="shared" si="11"/>
        <v>172800</v>
      </c>
      <c r="G190" s="69">
        <f t="shared" si="12"/>
        <v>9301824</v>
      </c>
    </row>
    <row r="191" spans="1:7" x14ac:dyDescent="0.25">
      <c r="A191" s="66" t="s">
        <v>243</v>
      </c>
      <c r="B191" s="69">
        <v>53</v>
      </c>
      <c r="C191" s="66" t="s">
        <v>76</v>
      </c>
      <c r="D191" s="66" t="s">
        <v>77</v>
      </c>
      <c r="E191" s="31">
        <v>7200</v>
      </c>
      <c r="F191" s="69">
        <f t="shared" si="11"/>
        <v>172800</v>
      </c>
      <c r="G191" s="69">
        <f t="shared" si="12"/>
        <v>9158400</v>
      </c>
    </row>
    <row r="192" spans="1:7" x14ac:dyDescent="0.25">
      <c r="A192" s="66" t="s">
        <v>244</v>
      </c>
      <c r="B192" s="69">
        <v>50.97</v>
      </c>
      <c r="C192" s="66" t="s">
        <v>76</v>
      </c>
      <c r="D192" s="66" t="s">
        <v>77</v>
      </c>
      <c r="E192" s="31">
        <v>7200</v>
      </c>
      <c r="F192" s="69">
        <f t="shared" si="11"/>
        <v>172800</v>
      </c>
      <c r="G192" s="69">
        <f t="shared" si="12"/>
        <v>8807616</v>
      </c>
    </row>
    <row r="193" spans="1:8" x14ac:dyDescent="0.25">
      <c r="A193" s="66" t="s">
        <v>245</v>
      </c>
      <c r="B193" s="69">
        <v>46.24</v>
      </c>
      <c r="C193" s="66" t="s">
        <v>76</v>
      </c>
      <c r="D193" s="66" t="s">
        <v>77</v>
      </c>
      <c r="E193" s="31">
        <v>7200</v>
      </c>
      <c r="F193" s="69">
        <f t="shared" si="11"/>
        <v>172800</v>
      </c>
      <c r="G193" s="69">
        <f t="shared" si="12"/>
        <v>7990272</v>
      </c>
    </row>
    <row r="194" spans="1:8" x14ac:dyDescent="0.25">
      <c r="A194" s="66" t="s">
        <v>246</v>
      </c>
      <c r="B194" s="69">
        <v>32.020000000000003</v>
      </c>
      <c r="C194" s="66" t="s">
        <v>76</v>
      </c>
      <c r="D194" s="66" t="s">
        <v>77</v>
      </c>
      <c r="E194" s="31">
        <v>7200</v>
      </c>
      <c r="F194" s="69">
        <f t="shared" si="11"/>
        <v>172800</v>
      </c>
      <c r="G194" s="69">
        <f t="shared" si="12"/>
        <v>5533056.0000000009</v>
      </c>
    </row>
    <row r="195" spans="1:8" x14ac:dyDescent="0.25">
      <c r="A195" s="66" t="s">
        <v>247</v>
      </c>
      <c r="B195" s="69">
        <v>42.87</v>
      </c>
      <c r="C195" s="66" t="s">
        <v>76</v>
      </c>
      <c r="D195" s="66" t="s">
        <v>77</v>
      </c>
      <c r="E195" s="31">
        <v>7200</v>
      </c>
      <c r="F195" s="69">
        <f t="shared" si="11"/>
        <v>172800</v>
      </c>
      <c r="G195" s="69">
        <f t="shared" si="12"/>
        <v>7407936</v>
      </c>
    </row>
    <row r="196" spans="1:8" x14ac:dyDescent="0.25">
      <c r="A196" s="66" t="s">
        <v>248</v>
      </c>
      <c r="B196" s="69">
        <v>50.17</v>
      </c>
      <c r="C196" s="66" t="s">
        <v>76</v>
      </c>
      <c r="D196" s="66" t="s">
        <v>77</v>
      </c>
      <c r="E196" s="31">
        <v>7200</v>
      </c>
      <c r="F196" s="69">
        <f t="shared" si="11"/>
        <v>172800</v>
      </c>
      <c r="G196" s="69">
        <f t="shared" si="12"/>
        <v>8669376</v>
      </c>
    </row>
    <row r="197" spans="1:8" x14ac:dyDescent="0.25">
      <c r="A197" s="66" t="s">
        <v>249</v>
      </c>
      <c r="B197" s="69">
        <v>50.03</v>
      </c>
      <c r="C197" s="66" t="s">
        <v>76</v>
      </c>
      <c r="D197" s="66" t="s">
        <v>77</v>
      </c>
      <c r="E197" s="31">
        <v>7200</v>
      </c>
      <c r="F197" s="69">
        <f t="shared" si="11"/>
        <v>172800</v>
      </c>
      <c r="G197" s="69">
        <f t="shared" si="12"/>
        <v>8645184</v>
      </c>
    </row>
    <row r="198" spans="1:8" x14ac:dyDescent="0.25">
      <c r="A198" s="66" t="s">
        <v>250</v>
      </c>
      <c r="B198" s="69">
        <v>43.01</v>
      </c>
      <c r="C198" s="66" t="s">
        <v>76</v>
      </c>
      <c r="D198" s="66" t="s">
        <v>77</v>
      </c>
      <c r="E198" s="31">
        <v>7200</v>
      </c>
      <c r="F198" s="69">
        <f t="shared" si="11"/>
        <v>172800</v>
      </c>
      <c r="G198" s="69">
        <f t="shared" si="12"/>
        <v>7432128</v>
      </c>
    </row>
    <row r="199" spans="1:8" x14ac:dyDescent="0.25">
      <c r="A199" s="66" t="s">
        <v>251</v>
      </c>
      <c r="B199" s="69">
        <v>42.32</v>
      </c>
      <c r="C199" s="66" t="s">
        <v>76</v>
      </c>
      <c r="D199" s="66" t="s">
        <v>77</v>
      </c>
      <c r="E199" s="31">
        <v>7200</v>
      </c>
      <c r="F199" s="69">
        <f t="shared" si="11"/>
        <v>172800</v>
      </c>
      <c r="G199" s="69">
        <f t="shared" si="12"/>
        <v>7312896</v>
      </c>
    </row>
    <row r="200" spans="1:8" x14ac:dyDescent="0.25">
      <c r="A200" s="66" t="s">
        <v>252</v>
      </c>
      <c r="B200" s="69">
        <v>39.35</v>
      </c>
      <c r="C200" s="66" t="s">
        <v>76</v>
      </c>
      <c r="D200" s="66" t="s">
        <v>77</v>
      </c>
      <c r="E200" s="31">
        <v>7200</v>
      </c>
      <c r="F200" s="69">
        <f t="shared" si="11"/>
        <v>172800</v>
      </c>
      <c r="G200" s="69">
        <f t="shared" si="12"/>
        <v>6799680</v>
      </c>
    </row>
    <row r="201" spans="1:8" x14ac:dyDescent="0.25">
      <c r="A201" s="66" t="s">
        <v>253</v>
      </c>
      <c r="B201" s="69">
        <v>39.5</v>
      </c>
      <c r="C201" s="66" t="s">
        <v>76</v>
      </c>
      <c r="D201" s="66" t="s">
        <v>77</v>
      </c>
      <c r="E201" s="31">
        <v>7200</v>
      </c>
      <c r="F201" s="69">
        <f t="shared" si="11"/>
        <v>172800</v>
      </c>
      <c r="G201" s="69">
        <f t="shared" si="12"/>
        <v>6825600</v>
      </c>
    </row>
    <row r="202" spans="1:8" x14ac:dyDescent="0.25">
      <c r="A202" s="66" t="s">
        <v>254</v>
      </c>
      <c r="B202" s="69">
        <v>47.49</v>
      </c>
      <c r="C202" s="66" t="s">
        <v>76</v>
      </c>
      <c r="D202" s="66" t="s">
        <v>77</v>
      </c>
      <c r="E202" s="31">
        <v>7200</v>
      </c>
      <c r="F202" s="69">
        <f t="shared" si="11"/>
        <v>172800</v>
      </c>
      <c r="G202" s="69">
        <f t="shared" si="12"/>
        <v>8206272</v>
      </c>
    </row>
    <row r="203" spans="1:8" x14ac:dyDescent="0.25">
      <c r="A203" s="66" t="s">
        <v>255</v>
      </c>
      <c r="B203" s="69">
        <v>44.97</v>
      </c>
      <c r="C203" s="66" t="s">
        <v>76</v>
      </c>
      <c r="D203" s="66" t="s">
        <v>77</v>
      </c>
      <c r="E203" s="31">
        <v>7200</v>
      </c>
      <c r="F203" s="69">
        <f t="shared" si="11"/>
        <v>172800</v>
      </c>
      <c r="G203" s="69">
        <f t="shared" si="12"/>
        <v>7770816</v>
      </c>
    </row>
    <row r="204" spans="1:8" x14ac:dyDescent="0.25">
      <c r="A204" s="66" t="s">
        <v>256</v>
      </c>
      <c r="B204" s="69">
        <v>45.33</v>
      </c>
      <c r="C204" s="66" t="s">
        <v>76</v>
      </c>
      <c r="D204" s="66" t="s">
        <v>77</v>
      </c>
      <c r="E204" s="31">
        <v>7200</v>
      </c>
      <c r="F204" s="69">
        <f t="shared" si="11"/>
        <v>172800</v>
      </c>
      <c r="G204" s="69">
        <f t="shared" si="12"/>
        <v>7833024</v>
      </c>
    </row>
    <row r="205" spans="1:8" x14ac:dyDescent="0.25">
      <c r="A205" s="66" t="s">
        <v>257</v>
      </c>
      <c r="B205" s="69">
        <v>43.1</v>
      </c>
      <c r="C205" s="66" t="s">
        <v>76</v>
      </c>
      <c r="D205" s="66" t="s">
        <v>77</v>
      </c>
      <c r="E205" s="31">
        <v>7200</v>
      </c>
      <c r="F205" s="69">
        <f t="shared" si="11"/>
        <v>172800</v>
      </c>
      <c r="G205" s="69">
        <f t="shared" si="12"/>
        <v>7447680</v>
      </c>
    </row>
    <row r="206" spans="1:8" x14ac:dyDescent="0.25">
      <c r="A206" s="33" t="s">
        <v>258</v>
      </c>
      <c r="B206" s="17">
        <v>40.06</v>
      </c>
      <c r="C206" s="33" t="s">
        <v>76</v>
      </c>
      <c r="D206" s="33" t="s">
        <v>77</v>
      </c>
      <c r="E206" s="34">
        <v>7440</v>
      </c>
      <c r="F206" s="17">
        <f t="shared" si="11"/>
        <v>178560</v>
      </c>
      <c r="G206" s="17">
        <f t="shared" si="12"/>
        <v>7153113.6000000006</v>
      </c>
      <c r="H206" s="69">
        <f>SUM(G206:G236)</f>
        <v>214666617.59999999</v>
      </c>
    </row>
    <row r="207" spans="1:8" x14ac:dyDescent="0.25">
      <c r="A207" s="33" t="s">
        <v>259</v>
      </c>
      <c r="B207" s="17">
        <v>36.46</v>
      </c>
      <c r="C207" s="33" t="s">
        <v>76</v>
      </c>
      <c r="D207" s="33" t="s">
        <v>77</v>
      </c>
      <c r="E207" s="34">
        <v>7440</v>
      </c>
      <c r="F207" s="17">
        <f t="shared" si="11"/>
        <v>178560</v>
      </c>
      <c r="G207" s="17">
        <f t="shared" si="12"/>
        <v>6510297.6000000006</v>
      </c>
    </row>
    <row r="208" spans="1:8" x14ac:dyDescent="0.25">
      <c r="A208" s="33" t="s">
        <v>260</v>
      </c>
      <c r="B208" s="17">
        <v>28.98</v>
      </c>
      <c r="C208" s="33" t="s">
        <v>76</v>
      </c>
      <c r="D208" s="33" t="s">
        <v>77</v>
      </c>
      <c r="E208" s="34">
        <v>7440</v>
      </c>
      <c r="F208" s="17">
        <f t="shared" si="11"/>
        <v>178560</v>
      </c>
      <c r="G208" s="17">
        <f t="shared" si="12"/>
        <v>5174668.8</v>
      </c>
    </row>
    <row r="209" spans="1:7" x14ac:dyDescent="0.25">
      <c r="A209" s="33" t="s">
        <v>261</v>
      </c>
      <c r="B209" s="17">
        <v>43.12</v>
      </c>
      <c r="C209" s="33" t="s">
        <v>76</v>
      </c>
      <c r="D209" s="33" t="s">
        <v>77</v>
      </c>
      <c r="E209" s="34">
        <v>7440</v>
      </c>
      <c r="F209" s="17">
        <f t="shared" si="11"/>
        <v>178560</v>
      </c>
      <c r="G209" s="17">
        <f t="shared" si="12"/>
        <v>7699507.1999999993</v>
      </c>
    </row>
    <row r="210" spans="1:7" x14ac:dyDescent="0.25">
      <c r="A210" s="33" t="s">
        <v>262</v>
      </c>
      <c r="B210" s="17">
        <v>44.21</v>
      </c>
      <c r="C210" s="33" t="s">
        <v>76</v>
      </c>
      <c r="D210" s="33" t="s">
        <v>77</v>
      </c>
      <c r="E210" s="34">
        <v>7440</v>
      </c>
      <c r="F210" s="17">
        <f t="shared" si="11"/>
        <v>178560</v>
      </c>
      <c r="G210" s="17">
        <f t="shared" si="12"/>
        <v>7894137.6000000006</v>
      </c>
    </row>
    <row r="211" spans="1:7" x14ac:dyDescent="0.25">
      <c r="A211" s="33" t="s">
        <v>263</v>
      </c>
      <c r="B211" s="17">
        <v>43.86</v>
      </c>
      <c r="C211" s="33" t="s">
        <v>76</v>
      </c>
      <c r="D211" s="33" t="s">
        <v>77</v>
      </c>
      <c r="E211" s="34">
        <v>7440</v>
      </c>
      <c r="F211" s="17">
        <f t="shared" si="11"/>
        <v>178560</v>
      </c>
      <c r="G211" s="17">
        <f t="shared" si="12"/>
        <v>7831641.5999999996</v>
      </c>
    </row>
    <row r="212" spans="1:7" x14ac:dyDescent="0.25">
      <c r="A212" s="33" t="s">
        <v>264</v>
      </c>
      <c r="B212" s="17">
        <v>45.19</v>
      </c>
      <c r="C212" s="33" t="s">
        <v>76</v>
      </c>
      <c r="D212" s="33" t="s">
        <v>77</v>
      </c>
      <c r="E212" s="34">
        <v>7440</v>
      </c>
      <c r="F212" s="17">
        <f t="shared" si="11"/>
        <v>178560</v>
      </c>
      <c r="G212" s="17">
        <f t="shared" si="12"/>
        <v>8069126.3999999994</v>
      </c>
    </row>
    <row r="213" spans="1:7" x14ac:dyDescent="0.25">
      <c r="A213" s="33" t="s">
        <v>265</v>
      </c>
      <c r="B213" s="17">
        <v>44.7</v>
      </c>
      <c r="C213" s="33" t="s">
        <v>76</v>
      </c>
      <c r="D213" s="33" t="s">
        <v>77</v>
      </c>
      <c r="E213" s="34">
        <v>7440</v>
      </c>
      <c r="F213" s="17">
        <f t="shared" si="11"/>
        <v>178560</v>
      </c>
      <c r="G213" s="17">
        <f t="shared" si="12"/>
        <v>7981632.0000000009</v>
      </c>
    </row>
    <row r="214" spans="1:7" x14ac:dyDescent="0.25">
      <c r="A214" s="33" t="s">
        <v>266</v>
      </c>
      <c r="B214" s="17">
        <v>42.74</v>
      </c>
      <c r="C214" s="33" t="s">
        <v>76</v>
      </c>
      <c r="D214" s="33" t="s">
        <v>77</v>
      </c>
      <c r="E214" s="34">
        <v>7440</v>
      </c>
      <c r="F214" s="17">
        <f t="shared" si="11"/>
        <v>178560</v>
      </c>
      <c r="G214" s="17">
        <f t="shared" si="12"/>
        <v>7631654.4000000004</v>
      </c>
    </row>
    <row r="215" spans="1:7" x14ac:dyDescent="0.25">
      <c r="A215" s="33" t="s">
        <v>267</v>
      </c>
      <c r="B215" s="17">
        <v>40.799999999999997</v>
      </c>
      <c r="C215" s="33" t="s">
        <v>76</v>
      </c>
      <c r="D215" s="33" t="s">
        <v>77</v>
      </c>
      <c r="E215" s="34">
        <v>7440</v>
      </c>
      <c r="F215" s="17">
        <f t="shared" si="11"/>
        <v>178560</v>
      </c>
      <c r="G215" s="17">
        <f t="shared" si="12"/>
        <v>7285247.9999999991</v>
      </c>
    </row>
    <row r="216" spans="1:7" x14ac:dyDescent="0.25">
      <c r="A216" s="33" t="s">
        <v>268</v>
      </c>
      <c r="B216" s="17">
        <v>44.93</v>
      </c>
      <c r="C216" s="33" t="s">
        <v>76</v>
      </c>
      <c r="D216" s="33" t="s">
        <v>77</v>
      </c>
      <c r="E216" s="34">
        <v>7440</v>
      </c>
      <c r="F216" s="17">
        <f t="shared" si="11"/>
        <v>178560</v>
      </c>
      <c r="G216" s="17">
        <f t="shared" si="12"/>
        <v>8022700.7999999998</v>
      </c>
    </row>
    <row r="217" spans="1:7" x14ac:dyDescent="0.25">
      <c r="A217" s="33" t="s">
        <v>269</v>
      </c>
      <c r="B217" s="17">
        <v>45.08</v>
      </c>
      <c r="C217" s="33" t="s">
        <v>76</v>
      </c>
      <c r="D217" s="33" t="s">
        <v>77</v>
      </c>
      <c r="E217" s="34">
        <v>7440</v>
      </c>
      <c r="F217" s="17">
        <f t="shared" si="11"/>
        <v>178560</v>
      </c>
      <c r="G217" s="17">
        <f t="shared" si="12"/>
        <v>8049484.7999999998</v>
      </c>
    </row>
    <row r="218" spans="1:7" x14ac:dyDescent="0.25">
      <c r="A218" s="33" t="s">
        <v>270</v>
      </c>
      <c r="B218" s="17">
        <v>43.6</v>
      </c>
      <c r="C218" s="33" t="s">
        <v>76</v>
      </c>
      <c r="D218" s="33" t="s">
        <v>77</v>
      </c>
      <c r="E218" s="34">
        <v>7440</v>
      </c>
      <c r="F218" s="17">
        <f t="shared" ref="F218:F281" si="13">E218*24</f>
        <v>178560</v>
      </c>
      <c r="G218" s="17">
        <f t="shared" ref="G218:G281" si="14">F218*B218</f>
        <v>7785216</v>
      </c>
    </row>
    <row r="219" spans="1:7" x14ac:dyDescent="0.25">
      <c r="A219" s="33" t="s">
        <v>271</v>
      </c>
      <c r="B219" s="17">
        <v>42.59</v>
      </c>
      <c r="C219" s="33" t="s">
        <v>76</v>
      </c>
      <c r="D219" s="33" t="s">
        <v>77</v>
      </c>
      <c r="E219" s="34">
        <v>7440</v>
      </c>
      <c r="F219" s="17">
        <f t="shared" si="13"/>
        <v>178560</v>
      </c>
      <c r="G219" s="17">
        <f t="shared" si="14"/>
        <v>7604870.4000000004</v>
      </c>
    </row>
    <row r="220" spans="1:7" x14ac:dyDescent="0.25">
      <c r="A220" s="33" t="s">
        <v>272</v>
      </c>
      <c r="B220" s="17">
        <v>41.84</v>
      </c>
      <c r="C220" s="33" t="s">
        <v>76</v>
      </c>
      <c r="D220" s="33" t="s">
        <v>77</v>
      </c>
      <c r="E220" s="34">
        <v>7440</v>
      </c>
      <c r="F220" s="17">
        <f t="shared" si="13"/>
        <v>178560</v>
      </c>
      <c r="G220" s="17">
        <f t="shared" si="14"/>
        <v>7470950.4000000004</v>
      </c>
    </row>
    <row r="221" spans="1:7" x14ac:dyDescent="0.25">
      <c r="A221" s="33" t="s">
        <v>273</v>
      </c>
      <c r="B221" s="17">
        <v>41.96</v>
      </c>
      <c r="C221" s="33" t="s">
        <v>76</v>
      </c>
      <c r="D221" s="33" t="s">
        <v>77</v>
      </c>
      <c r="E221" s="34">
        <v>7440</v>
      </c>
      <c r="F221" s="17">
        <f t="shared" si="13"/>
        <v>178560</v>
      </c>
      <c r="G221" s="17">
        <f t="shared" si="14"/>
        <v>7492377.6000000006</v>
      </c>
    </row>
    <row r="222" spans="1:7" x14ac:dyDescent="0.25">
      <c r="A222" s="33" t="s">
        <v>274</v>
      </c>
      <c r="B222" s="17">
        <v>34.39</v>
      </c>
      <c r="C222" s="33" t="s">
        <v>76</v>
      </c>
      <c r="D222" s="33" t="s">
        <v>77</v>
      </c>
      <c r="E222" s="34">
        <v>7440</v>
      </c>
      <c r="F222" s="17">
        <f t="shared" si="13"/>
        <v>178560</v>
      </c>
      <c r="G222" s="17">
        <f t="shared" si="14"/>
        <v>6140678.4000000004</v>
      </c>
    </row>
    <row r="223" spans="1:7" x14ac:dyDescent="0.25">
      <c r="A223" s="33" t="s">
        <v>275</v>
      </c>
      <c r="B223" s="17">
        <v>38.840000000000003</v>
      </c>
      <c r="C223" s="33" t="s">
        <v>76</v>
      </c>
      <c r="D223" s="33" t="s">
        <v>77</v>
      </c>
      <c r="E223" s="34">
        <v>7440</v>
      </c>
      <c r="F223" s="17">
        <f t="shared" si="13"/>
        <v>178560</v>
      </c>
      <c r="G223" s="17">
        <f t="shared" si="14"/>
        <v>6935270.4000000004</v>
      </c>
    </row>
    <row r="224" spans="1:7" x14ac:dyDescent="0.25">
      <c r="A224" s="33" t="s">
        <v>276</v>
      </c>
      <c r="B224" s="17">
        <v>42.06</v>
      </c>
      <c r="C224" s="33" t="s">
        <v>76</v>
      </c>
      <c r="D224" s="33" t="s">
        <v>77</v>
      </c>
      <c r="E224" s="34">
        <v>7440</v>
      </c>
      <c r="F224" s="17">
        <f t="shared" si="13"/>
        <v>178560</v>
      </c>
      <c r="G224" s="17">
        <f t="shared" si="14"/>
        <v>7510233.6000000006</v>
      </c>
    </row>
    <row r="225" spans="1:8" x14ac:dyDescent="0.25">
      <c r="A225" s="33" t="s">
        <v>277</v>
      </c>
      <c r="B225" s="17">
        <v>42.77</v>
      </c>
      <c r="C225" s="33" t="s">
        <v>76</v>
      </c>
      <c r="D225" s="33" t="s">
        <v>77</v>
      </c>
      <c r="E225" s="34">
        <v>7440</v>
      </c>
      <c r="F225" s="17">
        <f t="shared" si="13"/>
        <v>178560</v>
      </c>
      <c r="G225" s="17">
        <f t="shared" si="14"/>
        <v>7637011.2000000002</v>
      </c>
    </row>
    <row r="226" spans="1:8" x14ac:dyDescent="0.25">
      <c r="A226" s="33" t="s">
        <v>278</v>
      </c>
      <c r="B226" s="17">
        <v>42.45</v>
      </c>
      <c r="C226" s="33" t="s">
        <v>76</v>
      </c>
      <c r="D226" s="33" t="s">
        <v>77</v>
      </c>
      <c r="E226" s="34">
        <v>7440</v>
      </c>
      <c r="F226" s="17">
        <f t="shared" si="13"/>
        <v>178560</v>
      </c>
      <c r="G226" s="17">
        <f t="shared" si="14"/>
        <v>7579872.0000000009</v>
      </c>
    </row>
    <row r="227" spans="1:8" x14ac:dyDescent="0.25">
      <c r="A227" s="33" t="s">
        <v>279</v>
      </c>
      <c r="B227" s="17">
        <v>39.21</v>
      </c>
      <c r="C227" s="33" t="s">
        <v>76</v>
      </c>
      <c r="D227" s="33" t="s">
        <v>77</v>
      </c>
      <c r="E227" s="34">
        <v>7440</v>
      </c>
      <c r="F227" s="17">
        <f t="shared" si="13"/>
        <v>178560</v>
      </c>
      <c r="G227" s="17">
        <f t="shared" si="14"/>
        <v>7001337.6000000006</v>
      </c>
    </row>
    <row r="228" spans="1:8" x14ac:dyDescent="0.25">
      <c r="A228" s="33" t="s">
        <v>280</v>
      </c>
      <c r="B228" s="17">
        <v>26.75</v>
      </c>
      <c r="C228" s="33" t="s">
        <v>76</v>
      </c>
      <c r="D228" s="33" t="s">
        <v>77</v>
      </c>
      <c r="E228" s="34">
        <v>7440</v>
      </c>
      <c r="F228" s="17">
        <f t="shared" si="13"/>
        <v>178560</v>
      </c>
      <c r="G228" s="17">
        <f t="shared" si="14"/>
        <v>4776480</v>
      </c>
    </row>
    <row r="229" spans="1:8" x14ac:dyDescent="0.25">
      <c r="A229" s="33" t="s">
        <v>281</v>
      </c>
      <c r="B229" s="17">
        <v>19.46</v>
      </c>
      <c r="C229" s="33" t="s">
        <v>76</v>
      </c>
      <c r="D229" s="33" t="s">
        <v>77</v>
      </c>
      <c r="E229" s="34">
        <v>7440</v>
      </c>
      <c r="F229" s="17">
        <f t="shared" si="13"/>
        <v>178560</v>
      </c>
      <c r="G229" s="17">
        <f t="shared" si="14"/>
        <v>3474777.6</v>
      </c>
    </row>
    <row r="230" spans="1:8" x14ac:dyDescent="0.25">
      <c r="A230" s="33" t="s">
        <v>282</v>
      </c>
      <c r="B230" s="17">
        <v>34.18</v>
      </c>
      <c r="C230" s="33" t="s">
        <v>76</v>
      </c>
      <c r="D230" s="33" t="s">
        <v>77</v>
      </c>
      <c r="E230" s="34">
        <v>7440</v>
      </c>
      <c r="F230" s="17">
        <f t="shared" si="13"/>
        <v>178560</v>
      </c>
      <c r="G230" s="17">
        <f t="shared" si="14"/>
        <v>6103180.7999999998</v>
      </c>
    </row>
    <row r="231" spans="1:8" x14ac:dyDescent="0.25">
      <c r="A231" s="33" t="s">
        <v>283</v>
      </c>
      <c r="B231" s="17">
        <v>37.200000000000003</v>
      </c>
      <c r="C231" s="33" t="s">
        <v>76</v>
      </c>
      <c r="D231" s="33" t="s">
        <v>77</v>
      </c>
      <c r="E231" s="34">
        <v>7440</v>
      </c>
      <c r="F231" s="17">
        <f t="shared" si="13"/>
        <v>178560</v>
      </c>
      <c r="G231" s="17">
        <f t="shared" si="14"/>
        <v>6642432.0000000009</v>
      </c>
    </row>
    <row r="232" spans="1:8" x14ac:dyDescent="0.25">
      <c r="A232" s="33" t="s">
        <v>284</v>
      </c>
      <c r="B232" s="17">
        <v>35.729999999999997</v>
      </c>
      <c r="C232" s="33" t="s">
        <v>76</v>
      </c>
      <c r="D232" s="33" t="s">
        <v>77</v>
      </c>
      <c r="E232" s="34">
        <v>7440</v>
      </c>
      <c r="F232" s="17">
        <f t="shared" si="13"/>
        <v>178560</v>
      </c>
      <c r="G232" s="17">
        <f t="shared" si="14"/>
        <v>6379948.7999999998</v>
      </c>
    </row>
    <row r="233" spans="1:8" x14ac:dyDescent="0.25">
      <c r="A233" s="33" t="s">
        <v>285</v>
      </c>
      <c r="B233" s="17">
        <v>32.729999999999997</v>
      </c>
      <c r="C233" s="33" t="s">
        <v>76</v>
      </c>
      <c r="D233" s="33" t="s">
        <v>77</v>
      </c>
      <c r="E233" s="34">
        <v>7440</v>
      </c>
      <c r="F233" s="17">
        <f t="shared" si="13"/>
        <v>178560</v>
      </c>
      <c r="G233" s="17">
        <f t="shared" si="14"/>
        <v>5844268.7999999998</v>
      </c>
    </row>
    <row r="234" spans="1:8" x14ac:dyDescent="0.25">
      <c r="A234" s="33" t="s">
        <v>286</v>
      </c>
      <c r="B234" s="17">
        <v>35.6</v>
      </c>
      <c r="C234" s="33" t="s">
        <v>76</v>
      </c>
      <c r="D234" s="33" t="s">
        <v>77</v>
      </c>
      <c r="E234" s="34">
        <v>7440</v>
      </c>
      <c r="F234" s="17">
        <f t="shared" si="13"/>
        <v>178560</v>
      </c>
      <c r="G234" s="17">
        <f t="shared" si="14"/>
        <v>6356736</v>
      </c>
    </row>
    <row r="235" spans="1:8" x14ac:dyDescent="0.25">
      <c r="A235" s="33" t="s">
        <v>287</v>
      </c>
      <c r="B235" s="17">
        <v>35.36</v>
      </c>
      <c r="C235" s="33" t="s">
        <v>76</v>
      </c>
      <c r="D235" s="33" t="s">
        <v>77</v>
      </c>
      <c r="E235" s="34">
        <v>7440</v>
      </c>
      <c r="F235" s="17">
        <f t="shared" si="13"/>
        <v>178560</v>
      </c>
      <c r="G235" s="17">
        <f t="shared" si="14"/>
        <v>6313881.5999999996</v>
      </c>
    </row>
    <row r="236" spans="1:8" x14ac:dyDescent="0.25">
      <c r="A236" s="33" t="s">
        <v>288</v>
      </c>
      <c r="B236" s="17">
        <v>35.36</v>
      </c>
      <c r="C236" s="33" t="s">
        <v>76</v>
      </c>
      <c r="D236" s="33" t="s">
        <v>77</v>
      </c>
      <c r="E236" s="34">
        <v>7440</v>
      </c>
      <c r="F236" s="17">
        <f t="shared" si="13"/>
        <v>178560</v>
      </c>
      <c r="G236" s="17">
        <f t="shared" si="14"/>
        <v>6313881.5999999996</v>
      </c>
    </row>
    <row r="237" spans="1:8" x14ac:dyDescent="0.25">
      <c r="A237" s="66" t="s">
        <v>289</v>
      </c>
      <c r="B237" s="69">
        <v>41.08</v>
      </c>
      <c r="C237" s="66" t="s">
        <v>76</v>
      </c>
      <c r="D237" s="66" t="s">
        <v>77</v>
      </c>
      <c r="E237" s="31">
        <v>7440</v>
      </c>
      <c r="F237" s="69">
        <f t="shared" si="13"/>
        <v>178560</v>
      </c>
      <c r="G237" s="69">
        <f t="shared" si="14"/>
        <v>7335244.7999999998</v>
      </c>
      <c r="H237" s="69">
        <f>SUM(G237:G267)</f>
        <v>222183993.60000002</v>
      </c>
    </row>
    <row r="238" spans="1:8" x14ac:dyDescent="0.25">
      <c r="A238" s="66" t="s">
        <v>290</v>
      </c>
      <c r="B238" s="69">
        <v>41.04</v>
      </c>
      <c r="C238" s="66" t="s">
        <v>76</v>
      </c>
      <c r="D238" s="66" t="s">
        <v>77</v>
      </c>
      <c r="E238" s="31">
        <v>7440</v>
      </c>
      <c r="F238" s="69">
        <f t="shared" si="13"/>
        <v>178560</v>
      </c>
      <c r="G238" s="69">
        <f t="shared" si="14"/>
        <v>7328102.3999999994</v>
      </c>
    </row>
    <row r="239" spans="1:8" x14ac:dyDescent="0.25">
      <c r="A239" s="66" t="s">
        <v>291</v>
      </c>
      <c r="B239" s="69">
        <v>40.090000000000003</v>
      </c>
      <c r="C239" s="66" t="s">
        <v>76</v>
      </c>
      <c r="D239" s="66" t="s">
        <v>77</v>
      </c>
      <c r="E239" s="31">
        <v>7440</v>
      </c>
      <c r="F239" s="69">
        <f t="shared" si="13"/>
        <v>178560</v>
      </c>
      <c r="G239" s="69">
        <f t="shared" si="14"/>
        <v>7158470.4000000004</v>
      </c>
    </row>
    <row r="240" spans="1:8" x14ac:dyDescent="0.25">
      <c r="A240" s="66" t="s">
        <v>292</v>
      </c>
      <c r="B240" s="69">
        <v>39.56</v>
      </c>
      <c r="C240" s="66" t="s">
        <v>76</v>
      </c>
      <c r="D240" s="66" t="s">
        <v>77</v>
      </c>
      <c r="E240" s="31">
        <v>7440</v>
      </c>
      <c r="F240" s="69">
        <f t="shared" si="13"/>
        <v>178560</v>
      </c>
      <c r="G240" s="69">
        <f t="shared" si="14"/>
        <v>7063833.6000000006</v>
      </c>
    </row>
    <row r="241" spans="1:7" x14ac:dyDescent="0.25">
      <c r="A241" s="66" t="s">
        <v>293</v>
      </c>
      <c r="B241" s="69">
        <v>38.99</v>
      </c>
      <c r="C241" s="66" t="s">
        <v>76</v>
      </c>
      <c r="D241" s="66" t="s">
        <v>77</v>
      </c>
      <c r="E241" s="31">
        <v>7440</v>
      </c>
      <c r="F241" s="69">
        <f t="shared" si="13"/>
        <v>178560</v>
      </c>
      <c r="G241" s="69">
        <f t="shared" si="14"/>
        <v>6962054.4000000004</v>
      </c>
    </row>
    <row r="242" spans="1:7" x14ac:dyDescent="0.25">
      <c r="A242" s="66" t="s">
        <v>294</v>
      </c>
      <c r="B242" s="69">
        <v>36.44</v>
      </c>
      <c r="C242" s="66" t="s">
        <v>76</v>
      </c>
      <c r="D242" s="66" t="s">
        <v>77</v>
      </c>
      <c r="E242" s="31">
        <v>7440</v>
      </c>
      <c r="F242" s="69">
        <f t="shared" si="13"/>
        <v>178560</v>
      </c>
      <c r="G242" s="69">
        <f t="shared" si="14"/>
        <v>6506726.3999999994</v>
      </c>
    </row>
    <row r="243" spans="1:7" x14ac:dyDescent="0.25">
      <c r="A243" s="66" t="s">
        <v>295</v>
      </c>
      <c r="B243" s="69">
        <v>28.41</v>
      </c>
      <c r="C243" s="66" t="s">
        <v>76</v>
      </c>
      <c r="D243" s="66" t="s">
        <v>77</v>
      </c>
      <c r="E243" s="31">
        <v>7440</v>
      </c>
      <c r="F243" s="69">
        <f t="shared" si="13"/>
        <v>178560</v>
      </c>
      <c r="G243" s="69">
        <f t="shared" si="14"/>
        <v>5072889.5999999996</v>
      </c>
    </row>
    <row r="244" spans="1:7" x14ac:dyDescent="0.25">
      <c r="A244" s="66" t="s">
        <v>296</v>
      </c>
      <c r="B244" s="69">
        <v>38.25</v>
      </c>
      <c r="C244" s="66" t="s">
        <v>76</v>
      </c>
      <c r="D244" s="66" t="s">
        <v>77</v>
      </c>
      <c r="E244" s="31">
        <v>7440</v>
      </c>
      <c r="F244" s="69">
        <f t="shared" si="13"/>
        <v>178560</v>
      </c>
      <c r="G244" s="69">
        <f t="shared" si="14"/>
        <v>6829920</v>
      </c>
    </row>
    <row r="245" spans="1:7" x14ac:dyDescent="0.25">
      <c r="A245" s="66" t="s">
        <v>297</v>
      </c>
      <c r="B245" s="69">
        <v>36.380000000000003</v>
      </c>
      <c r="C245" s="66" t="s">
        <v>76</v>
      </c>
      <c r="D245" s="66" t="s">
        <v>77</v>
      </c>
      <c r="E245" s="31">
        <v>7440</v>
      </c>
      <c r="F245" s="69">
        <f t="shared" si="13"/>
        <v>178560</v>
      </c>
      <c r="G245" s="69">
        <f t="shared" si="14"/>
        <v>6496012.8000000007</v>
      </c>
    </row>
    <row r="246" spans="1:7" x14ac:dyDescent="0.25">
      <c r="A246" s="66" t="s">
        <v>298</v>
      </c>
      <c r="B246" s="69">
        <v>33.75</v>
      </c>
      <c r="C246" s="66" t="s">
        <v>76</v>
      </c>
      <c r="D246" s="66" t="s">
        <v>77</v>
      </c>
      <c r="E246" s="31">
        <v>7440</v>
      </c>
      <c r="F246" s="69">
        <f t="shared" si="13"/>
        <v>178560</v>
      </c>
      <c r="G246" s="69">
        <f t="shared" si="14"/>
        <v>6026400</v>
      </c>
    </row>
    <row r="247" spans="1:7" x14ac:dyDescent="0.25">
      <c r="A247" s="66" t="s">
        <v>299</v>
      </c>
      <c r="B247" s="69">
        <v>34.369999999999997</v>
      </c>
      <c r="C247" s="66" t="s">
        <v>76</v>
      </c>
      <c r="D247" s="66" t="s">
        <v>77</v>
      </c>
      <c r="E247" s="31">
        <v>7440</v>
      </c>
      <c r="F247" s="69">
        <f t="shared" si="13"/>
        <v>178560</v>
      </c>
      <c r="G247" s="69">
        <f t="shared" si="14"/>
        <v>6137107.1999999993</v>
      </c>
    </row>
    <row r="248" spans="1:7" x14ac:dyDescent="0.25">
      <c r="A248" s="66" t="s">
        <v>300</v>
      </c>
      <c r="B248" s="69">
        <v>36.47</v>
      </c>
      <c r="C248" s="66" t="s">
        <v>76</v>
      </c>
      <c r="D248" s="66" t="s">
        <v>77</v>
      </c>
      <c r="E248" s="31">
        <v>7440</v>
      </c>
      <c r="F248" s="69">
        <f t="shared" si="13"/>
        <v>178560</v>
      </c>
      <c r="G248" s="69">
        <f t="shared" si="14"/>
        <v>6512083.2000000002</v>
      </c>
    </row>
    <row r="249" spans="1:7" x14ac:dyDescent="0.25">
      <c r="A249" s="66" t="s">
        <v>301</v>
      </c>
      <c r="B249" s="69">
        <v>34.380000000000003</v>
      </c>
      <c r="C249" s="66" t="s">
        <v>76</v>
      </c>
      <c r="D249" s="66" t="s">
        <v>77</v>
      </c>
      <c r="E249" s="31">
        <v>7440</v>
      </c>
      <c r="F249" s="69">
        <f t="shared" si="13"/>
        <v>178560</v>
      </c>
      <c r="G249" s="69">
        <f t="shared" si="14"/>
        <v>6138892.8000000007</v>
      </c>
    </row>
    <row r="250" spans="1:7" x14ac:dyDescent="0.25">
      <c r="A250" s="66" t="s">
        <v>302</v>
      </c>
      <c r="B250" s="69">
        <v>34.799999999999997</v>
      </c>
      <c r="C250" s="66" t="s">
        <v>76</v>
      </c>
      <c r="D250" s="66" t="s">
        <v>77</v>
      </c>
      <c r="E250" s="31">
        <v>7440</v>
      </c>
      <c r="F250" s="69">
        <f t="shared" si="13"/>
        <v>178560</v>
      </c>
      <c r="G250" s="69">
        <f t="shared" si="14"/>
        <v>6213887.9999999991</v>
      </c>
    </row>
    <row r="251" spans="1:7" x14ac:dyDescent="0.25">
      <c r="A251" s="66" t="s">
        <v>303</v>
      </c>
      <c r="B251" s="69">
        <v>40.6</v>
      </c>
      <c r="C251" s="66" t="s">
        <v>76</v>
      </c>
      <c r="D251" s="66" t="s">
        <v>77</v>
      </c>
      <c r="E251" s="31">
        <v>7440</v>
      </c>
      <c r="F251" s="69">
        <f t="shared" si="13"/>
        <v>178560</v>
      </c>
      <c r="G251" s="69">
        <f t="shared" si="14"/>
        <v>7249536</v>
      </c>
    </row>
    <row r="252" spans="1:7" x14ac:dyDescent="0.25">
      <c r="A252" s="66" t="s">
        <v>304</v>
      </c>
      <c r="B252" s="69">
        <v>43.03</v>
      </c>
      <c r="C252" s="66" t="s">
        <v>76</v>
      </c>
      <c r="D252" s="66" t="s">
        <v>77</v>
      </c>
      <c r="E252" s="31">
        <v>7440</v>
      </c>
      <c r="F252" s="69">
        <f t="shared" si="13"/>
        <v>178560</v>
      </c>
      <c r="G252" s="69">
        <f t="shared" si="14"/>
        <v>7683436.7999999998</v>
      </c>
    </row>
    <row r="253" spans="1:7" x14ac:dyDescent="0.25">
      <c r="A253" s="66" t="s">
        <v>305</v>
      </c>
      <c r="B253" s="69">
        <v>42.63</v>
      </c>
      <c r="C253" s="66" t="s">
        <v>76</v>
      </c>
      <c r="D253" s="66" t="s">
        <v>77</v>
      </c>
      <c r="E253" s="31">
        <v>7440</v>
      </c>
      <c r="F253" s="69">
        <f t="shared" si="13"/>
        <v>178560</v>
      </c>
      <c r="G253" s="69">
        <f t="shared" si="14"/>
        <v>7612012.8000000007</v>
      </c>
    </row>
    <row r="254" spans="1:7" x14ac:dyDescent="0.25">
      <c r="A254" s="66" t="s">
        <v>306</v>
      </c>
      <c r="B254" s="69">
        <v>44.02</v>
      </c>
      <c r="C254" s="66" t="s">
        <v>76</v>
      </c>
      <c r="D254" s="66" t="s">
        <v>77</v>
      </c>
      <c r="E254" s="31">
        <v>7440</v>
      </c>
      <c r="F254" s="69">
        <f t="shared" si="13"/>
        <v>178560</v>
      </c>
      <c r="G254" s="69">
        <f t="shared" si="14"/>
        <v>7860211.2000000002</v>
      </c>
    </row>
    <row r="255" spans="1:7" x14ac:dyDescent="0.25">
      <c r="A255" s="66" t="s">
        <v>307</v>
      </c>
      <c r="B255" s="69">
        <v>43.69</v>
      </c>
      <c r="C255" s="66" t="s">
        <v>76</v>
      </c>
      <c r="D255" s="66" t="s">
        <v>77</v>
      </c>
      <c r="E255" s="31">
        <v>7440</v>
      </c>
      <c r="F255" s="69">
        <f t="shared" si="13"/>
        <v>178560</v>
      </c>
      <c r="G255" s="69">
        <f t="shared" si="14"/>
        <v>7801286.3999999994</v>
      </c>
    </row>
    <row r="256" spans="1:7" x14ac:dyDescent="0.25">
      <c r="A256" s="66" t="s">
        <v>308</v>
      </c>
      <c r="B256" s="69">
        <v>40.04</v>
      </c>
      <c r="C256" s="66" t="s">
        <v>76</v>
      </c>
      <c r="D256" s="66" t="s">
        <v>77</v>
      </c>
      <c r="E256" s="31">
        <v>7440</v>
      </c>
      <c r="F256" s="69">
        <f t="shared" si="13"/>
        <v>178560</v>
      </c>
      <c r="G256" s="69">
        <f t="shared" si="14"/>
        <v>7149542.3999999994</v>
      </c>
    </row>
    <row r="257" spans="1:8" x14ac:dyDescent="0.25">
      <c r="A257" s="66" t="s">
        <v>309</v>
      </c>
      <c r="B257" s="69">
        <v>41.39</v>
      </c>
      <c r="C257" s="66" t="s">
        <v>76</v>
      </c>
      <c r="D257" s="66" t="s">
        <v>77</v>
      </c>
      <c r="E257" s="31">
        <v>7440</v>
      </c>
      <c r="F257" s="69">
        <f t="shared" si="13"/>
        <v>178560</v>
      </c>
      <c r="G257" s="69">
        <f t="shared" si="14"/>
        <v>7390598.4000000004</v>
      </c>
    </row>
    <row r="258" spans="1:8" x14ac:dyDescent="0.25">
      <c r="A258" s="66" t="s">
        <v>310</v>
      </c>
      <c r="B258" s="69">
        <v>45.53</v>
      </c>
      <c r="C258" s="66" t="s">
        <v>76</v>
      </c>
      <c r="D258" s="66" t="s">
        <v>77</v>
      </c>
      <c r="E258" s="31">
        <v>7440</v>
      </c>
      <c r="F258" s="69">
        <f t="shared" si="13"/>
        <v>178560</v>
      </c>
      <c r="G258" s="69">
        <f t="shared" si="14"/>
        <v>8129836.7999999998</v>
      </c>
    </row>
    <row r="259" spans="1:8" x14ac:dyDescent="0.25">
      <c r="A259" s="66" t="s">
        <v>311</v>
      </c>
      <c r="B259" s="69">
        <v>44.49</v>
      </c>
      <c r="C259" s="66" t="s">
        <v>76</v>
      </c>
      <c r="D259" s="66" t="s">
        <v>77</v>
      </c>
      <c r="E259" s="31">
        <v>7440</v>
      </c>
      <c r="F259" s="69">
        <f t="shared" si="13"/>
        <v>178560</v>
      </c>
      <c r="G259" s="69">
        <f t="shared" si="14"/>
        <v>7944134.4000000004</v>
      </c>
    </row>
    <row r="260" spans="1:8" x14ac:dyDescent="0.25">
      <c r="A260" s="66" t="s">
        <v>312</v>
      </c>
      <c r="B260" s="69">
        <v>43.27</v>
      </c>
      <c r="C260" s="66" t="s">
        <v>76</v>
      </c>
      <c r="D260" s="66" t="s">
        <v>77</v>
      </c>
      <c r="E260" s="31">
        <v>7440</v>
      </c>
      <c r="F260" s="69">
        <f t="shared" si="13"/>
        <v>178560</v>
      </c>
      <c r="G260" s="69">
        <f t="shared" si="14"/>
        <v>7726291.2000000002</v>
      </c>
    </row>
    <row r="261" spans="1:8" x14ac:dyDescent="0.25">
      <c r="A261" s="66" t="s">
        <v>313</v>
      </c>
      <c r="B261" s="69">
        <v>43.56</v>
      </c>
      <c r="C261" s="66" t="s">
        <v>76</v>
      </c>
      <c r="D261" s="66" t="s">
        <v>77</v>
      </c>
      <c r="E261" s="31">
        <v>7440</v>
      </c>
      <c r="F261" s="69">
        <f t="shared" si="13"/>
        <v>178560</v>
      </c>
      <c r="G261" s="69">
        <f t="shared" si="14"/>
        <v>7778073.6000000006</v>
      </c>
    </row>
    <row r="262" spans="1:8" x14ac:dyDescent="0.25">
      <c r="A262" s="66" t="s">
        <v>314</v>
      </c>
      <c r="B262" s="69">
        <v>43.08</v>
      </c>
      <c r="C262" s="66" t="s">
        <v>76</v>
      </c>
      <c r="D262" s="66" t="s">
        <v>77</v>
      </c>
      <c r="E262" s="31">
        <v>7440</v>
      </c>
      <c r="F262" s="69">
        <f t="shared" si="13"/>
        <v>178560</v>
      </c>
      <c r="G262" s="69">
        <f t="shared" si="14"/>
        <v>7692364.7999999998</v>
      </c>
    </row>
    <row r="263" spans="1:8" x14ac:dyDescent="0.25">
      <c r="A263" s="66" t="s">
        <v>315</v>
      </c>
      <c r="B263" s="69">
        <v>42.78</v>
      </c>
      <c r="C263" s="66" t="s">
        <v>76</v>
      </c>
      <c r="D263" s="66" t="s">
        <v>77</v>
      </c>
      <c r="E263" s="31">
        <v>7440</v>
      </c>
      <c r="F263" s="69">
        <f t="shared" si="13"/>
        <v>178560</v>
      </c>
      <c r="G263" s="69">
        <f t="shared" si="14"/>
        <v>7638796.7999999998</v>
      </c>
    </row>
    <row r="264" spans="1:8" x14ac:dyDescent="0.25">
      <c r="A264" s="66" t="s">
        <v>316</v>
      </c>
      <c r="B264" s="69">
        <v>39.57</v>
      </c>
      <c r="C264" s="66" t="s">
        <v>76</v>
      </c>
      <c r="D264" s="66" t="s">
        <v>77</v>
      </c>
      <c r="E264" s="31">
        <v>7440</v>
      </c>
      <c r="F264" s="69">
        <f t="shared" si="13"/>
        <v>178560</v>
      </c>
      <c r="G264" s="69">
        <f t="shared" si="14"/>
        <v>7065619.2000000002</v>
      </c>
    </row>
    <row r="265" spans="1:8" x14ac:dyDescent="0.25">
      <c r="A265" s="66" t="s">
        <v>317</v>
      </c>
      <c r="B265" s="69">
        <v>42.91</v>
      </c>
      <c r="C265" s="66" t="s">
        <v>76</v>
      </c>
      <c r="D265" s="66" t="s">
        <v>77</v>
      </c>
      <c r="E265" s="31">
        <v>7440</v>
      </c>
      <c r="F265" s="69">
        <f t="shared" si="13"/>
        <v>178560</v>
      </c>
      <c r="G265" s="69">
        <f t="shared" si="14"/>
        <v>7662009.5999999996</v>
      </c>
    </row>
    <row r="266" spans="1:8" x14ac:dyDescent="0.25">
      <c r="A266" s="66" t="s">
        <v>318</v>
      </c>
      <c r="B266" s="69">
        <v>44.25</v>
      </c>
      <c r="C266" s="66" t="s">
        <v>76</v>
      </c>
      <c r="D266" s="66" t="s">
        <v>77</v>
      </c>
      <c r="E266" s="31">
        <v>7440</v>
      </c>
      <c r="F266" s="69">
        <f t="shared" si="13"/>
        <v>178560</v>
      </c>
      <c r="G266" s="69">
        <f t="shared" si="14"/>
        <v>7901280</v>
      </c>
    </row>
    <row r="267" spans="1:8" x14ac:dyDescent="0.25">
      <c r="A267" s="66" t="s">
        <v>319</v>
      </c>
      <c r="B267" s="69">
        <v>45.46</v>
      </c>
      <c r="C267" s="66" t="s">
        <v>76</v>
      </c>
      <c r="D267" s="66" t="s">
        <v>77</v>
      </c>
      <c r="E267" s="31">
        <v>7440</v>
      </c>
      <c r="F267" s="69">
        <f t="shared" si="13"/>
        <v>178560</v>
      </c>
      <c r="G267" s="69">
        <f t="shared" si="14"/>
        <v>8117337.6000000006</v>
      </c>
    </row>
    <row r="268" spans="1:8" x14ac:dyDescent="0.25">
      <c r="A268" s="33" t="s">
        <v>320</v>
      </c>
      <c r="B268" s="17">
        <v>45.64</v>
      </c>
      <c r="C268" s="33" t="s">
        <v>76</v>
      </c>
      <c r="D268" s="33" t="s">
        <v>77</v>
      </c>
      <c r="E268" s="34">
        <v>7200</v>
      </c>
      <c r="F268" s="17">
        <f t="shared" si="13"/>
        <v>172800</v>
      </c>
      <c r="G268" s="17">
        <f t="shared" si="14"/>
        <v>7886592</v>
      </c>
      <c r="H268" s="69">
        <f>SUM(G268:G297)</f>
        <v>150016320</v>
      </c>
    </row>
    <row r="269" spans="1:8" x14ac:dyDescent="0.25">
      <c r="A269" s="33" t="s">
        <v>321</v>
      </c>
      <c r="B269" s="17">
        <v>45.3</v>
      </c>
      <c r="C269" s="33" t="s">
        <v>76</v>
      </c>
      <c r="D269" s="33" t="s">
        <v>77</v>
      </c>
      <c r="E269" s="34">
        <v>7200</v>
      </c>
      <c r="F269" s="17">
        <f t="shared" si="13"/>
        <v>172800</v>
      </c>
      <c r="G269" s="17">
        <f t="shared" si="14"/>
        <v>7827839.9999999991</v>
      </c>
    </row>
    <row r="270" spans="1:8" x14ac:dyDescent="0.25">
      <c r="A270" s="33" t="s">
        <v>322</v>
      </c>
      <c r="B270" s="17">
        <v>43.94</v>
      </c>
      <c r="C270" s="33" t="s">
        <v>76</v>
      </c>
      <c r="D270" s="33" t="s">
        <v>77</v>
      </c>
      <c r="E270" s="34">
        <v>7200</v>
      </c>
      <c r="F270" s="17">
        <f t="shared" si="13"/>
        <v>172800</v>
      </c>
      <c r="G270" s="17">
        <f t="shared" si="14"/>
        <v>7592832</v>
      </c>
    </row>
    <row r="271" spans="1:8" x14ac:dyDescent="0.25">
      <c r="A271" s="33" t="s">
        <v>323</v>
      </c>
      <c r="B271" s="17">
        <v>42.1</v>
      </c>
      <c r="C271" s="33" t="s">
        <v>76</v>
      </c>
      <c r="D271" s="33" t="s">
        <v>77</v>
      </c>
      <c r="E271" s="34">
        <v>7200</v>
      </c>
      <c r="F271" s="17">
        <f t="shared" si="13"/>
        <v>172800</v>
      </c>
      <c r="G271" s="17">
        <f t="shared" si="14"/>
        <v>7274880</v>
      </c>
    </row>
    <row r="272" spans="1:8" x14ac:dyDescent="0.25">
      <c r="A272" s="33" t="s">
        <v>324</v>
      </c>
      <c r="B272" s="17">
        <v>44.18</v>
      </c>
      <c r="C272" s="33" t="s">
        <v>76</v>
      </c>
      <c r="D272" s="33" t="s">
        <v>77</v>
      </c>
      <c r="E272" s="34">
        <v>7200</v>
      </c>
      <c r="F272" s="17">
        <f t="shared" si="13"/>
        <v>172800</v>
      </c>
      <c r="G272" s="17">
        <f t="shared" si="14"/>
        <v>7634304</v>
      </c>
    </row>
    <row r="273" spans="1:7" x14ac:dyDescent="0.25">
      <c r="A273" s="33" t="s">
        <v>325</v>
      </c>
      <c r="B273" s="17">
        <v>40.130000000000003</v>
      </c>
      <c r="C273" s="33" t="s">
        <v>76</v>
      </c>
      <c r="D273" s="33" t="s">
        <v>77</v>
      </c>
      <c r="E273" s="34">
        <v>7200</v>
      </c>
      <c r="F273" s="17">
        <f t="shared" si="13"/>
        <v>172800</v>
      </c>
      <c r="G273" s="17">
        <f t="shared" si="14"/>
        <v>6934464</v>
      </c>
    </row>
    <row r="274" spans="1:7" x14ac:dyDescent="0.25">
      <c r="A274" s="33" t="s">
        <v>326</v>
      </c>
      <c r="B274" s="17">
        <v>35.58</v>
      </c>
      <c r="C274" s="33" t="s">
        <v>76</v>
      </c>
      <c r="D274" s="33" t="s">
        <v>77</v>
      </c>
      <c r="E274" s="34">
        <v>7200</v>
      </c>
      <c r="F274" s="17">
        <f t="shared" si="13"/>
        <v>172800</v>
      </c>
      <c r="G274" s="17">
        <f t="shared" si="14"/>
        <v>6148224</v>
      </c>
    </row>
    <row r="275" spans="1:7" x14ac:dyDescent="0.25">
      <c r="A275" s="33" t="s">
        <v>327</v>
      </c>
      <c r="B275" s="17">
        <v>37.28</v>
      </c>
      <c r="C275" s="33" t="s">
        <v>76</v>
      </c>
      <c r="D275" s="33" t="s">
        <v>77</v>
      </c>
      <c r="E275" s="34">
        <v>7200</v>
      </c>
      <c r="F275" s="17">
        <f t="shared" si="13"/>
        <v>172800</v>
      </c>
      <c r="G275" s="17">
        <f t="shared" si="14"/>
        <v>6441984</v>
      </c>
    </row>
    <row r="276" spans="1:7" x14ac:dyDescent="0.25">
      <c r="A276" s="33" t="s">
        <v>328</v>
      </c>
      <c r="B276" s="17">
        <v>37</v>
      </c>
      <c r="C276" s="33" t="s">
        <v>76</v>
      </c>
      <c r="D276" s="33" t="s">
        <v>77</v>
      </c>
      <c r="E276" s="34">
        <v>7200</v>
      </c>
      <c r="F276" s="17">
        <f t="shared" si="13"/>
        <v>172800</v>
      </c>
      <c r="G276" s="17">
        <f t="shared" si="14"/>
        <v>6393600</v>
      </c>
    </row>
    <row r="277" spans="1:7" x14ac:dyDescent="0.25">
      <c r="A277" s="33" t="s">
        <v>329</v>
      </c>
      <c r="B277" s="17">
        <v>32.19</v>
      </c>
      <c r="C277" s="33" t="s">
        <v>76</v>
      </c>
      <c r="D277" s="33" t="s">
        <v>77</v>
      </c>
      <c r="E277" s="34">
        <v>7200</v>
      </c>
      <c r="F277" s="17">
        <f t="shared" si="13"/>
        <v>172800</v>
      </c>
      <c r="G277" s="17">
        <f t="shared" si="14"/>
        <v>5562432</v>
      </c>
    </row>
    <row r="278" spans="1:7" x14ac:dyDescent="0.25">
      <c r="A278" s="33" t="s">
        <v>330</v>
      </c>
      <c r="B278" s="17">
        <v>24.03</v>
      </c>
      <c r="C278" s="33" t="s">
        <v>76</v>
      </c>
      <c r="D278" s="33" t="s">
        <v>77</v>
      </c>
      <c r="E278" s="34">
        <v>7200</v>
      </c>
      <c r="F278" s="17">
        <f t="shared" si="13"/>
        <v>172800</v>
      </c>
      <c r="G278" s="17">
        <f t="shared" si="14"/>
        <v>4152384</v>
      </c>
    </row>
    <row r="279" spans="1:7" x14ac:dyDescent="0.25">
      <c r="A279" s="33" t="s">
        <v>331</v>
      </c>
      <c r="B279" s="17">
        <v>29.18</v>
      </c>
      <c r="C279" s="33" t="s">
        <v>76</v>
      </c>
      <c r="D279" s="33" t="s">
        <v>77</v>
      </c>
      <c r="E279" s="34">
        <v>7200</v>
      </c>
      <c r="F279" s="17">
        <f t="shared" si="13"/>
        <v>172800</v>
      </c>
      <c r="G279" s="17">
        <f t="shared" si="14"/>
        <v>5042304</v>
      </c>
    </row>
    <row r="280" spans="1:7" x14ac:dyDescent="0.25">
      <c r="A280" s="33" t="s">
        <v>332</v>
      </c>
      <c r="B280" s="17">
        <v>23.13</v>
      </c>
      <c r="C280" s="33" t="s">
        <v>76</v>
      </c>
      <c r="D280" s="33" t="s">
        <v>77</v>
      </c>
      <c r="E280" s="34">
        <v>7200</v>
      </c>
      <c r="F280" s="17">
        <f t="shared" si="13"/>
        <v>172800</v>
      </c>
      <c r="G280" s="17">
        <f t="shared" si="14"/>
        <v>3996864</v>
      </c>
    </row>
    <row r="281" spans="1:7" x14ac:dyDescent="0.25">
      <c r="A281" s="33" t="s">
        <v>333</v>
      </c>
      <c r="B281" s="17">
        <v>21.54</v>
      </c>
      <c r="C281" s="33" t="s">
        <v>76</v>
      </c>
      <c r="D281" s="33" t="s">
        <v>77</v>
      </c>
      <c r="E281" s="34">
        <v>7200</v>
      </c>
      <c r="F281" s="17">
        <f t="shared" si="13"/>
        <v>172800</v>
      </c>
      <c r="G281" s="17">
        <f t="shared" si="14"/>
        <v>3722112</v>
      </c>
    </row>
    <row r="282" spans="1:7" x14ac:dyDescent="0.25">
      <c r="A282" s="33" t="s">
        <v>334</v>
      </c>
      <c r="B282" s="17">
        <v>13.32</v>
      </c>
      <c r="C282" s="33" t="s">
        <v>76</v>
      </c>
      <c r="D282" s="33" t="s">
        <v>77</v>
      </c>
      <c r="E282" s="34">
        <v>7200</v>
      </c>
      <c r="F282" s="17">
        <f t="shared" ref="F282:F335" si="15">E282*24</f>
        <v>172800</v>
      </c>
      <c r="G282" s="17">
        <f t="shared" ref="G282:G335" si="16">F282*B282</f>
        <v>2301696</v>
      </c>
    </row>
    <row r="283" spans="1:7" x14ac:dyDescent="0.25">
      <c r="A283" s="33" t="s">
        <v>335</v>
      </c>
      <c r="B283" s="17">
        <v>17.91</v>
      </c>
      <c r="C283" s="33" t="s">
        <v>76</v>
      </c>
      <c r="D283" s="33" t="s">
        <v>77</v>
      </c>
      <c r="E283" s="34">
        <v>7200</v>
      </c>
      <c r="F283" s="17">
        <f t="shared" si="15"/>
        <v>172800</v>
      </c>
      <c r="G283" s="17">
        <f t="shared" si="16"/>
        <v>3094848</v>
      </c>
    </row>
    <row r="284" spans="1:7" x14ac:dyDescent="0.25">
      <c r="A284" s="33" t="s">
        <v>336</v>
      </c>
      <c r="B284" s="17">
        <v>8.1199999999999992</v>
      </c>
      <c r="C284" s="33" t="s">
        <v>76</v>
      </c>
      <c r="D284" s="33" t="s">
        <v>77</v>
      </c>
      <c r="E284" s="34">
        <v>7200</v>
      </c>
      <c r="F284" s="17">
        <f t="shared" si="15"/>
        <v>172800</v>
      </c>
      <c r="G284" s="17">
        <f t="shared" si="16"/>
        <v>1403135.9999999998</v>
      </c>
    </row>
    <row r="285" spans="1:7" x14ac:dyDescent="0.25">
      <c r="A285" s="33" t="s">
        <v>337</v>
      </c>
      <c r="B285" s="17">
        <v>14</v>
      </c>
      <c r="C285" s="33" t="s">
        <v>76</v>
      </c>
      <c r="D285" s="33" t="s">
        <v>77</v>
      </c>
      <c r="E285" s="34">
        <v>7200</v>
      </c>
      <c r="F285" s="17">
        <f t="shared" si="15"/>
        <v>172800</v>
      </c>
      <c r="G285" s="17">
        <f t="shared" si="16"/>
        <v>2419200</v>
      </c>
    </row>
    <row r="286" spans="1:7" x14ac:dyDescent="0.25">
      <c r="A286" s="33" t="s">
        <v>338</v>
      </c>
      <c r="B286" s="17">
        <v>25.88</v>
      </c>
      <c r="C286" s="33" t="s">
        <v>76</v>
      </c>
      <c r="D286" s="33" t="s">
        <v>77</v>
      </c>
      <c r="E286" s="34">
        <v>7200</v>
      </c>
      <c r="F286" s="17">
        <f t="shared" si="15"/>
        <v>172800</v>
      </c>
      <c r="G286" s="17">
        <f t="shared" si="16"/>
        <v>4472064</v>
      </c>
    </row>
    <row r="287" spans="1:7" x14ac:dyDescent="0.25">
      <c r="A287" s="33" t="s">
        <v>339</v>
      </c>
      <c r="B287" s="17">
        <v>25.86</v>
      </c>
      <c r="C287" s="33" t="s">
        <v>76</v>
      </c>
      <c r="D287" s="33" t="s">
        <v>77</v>
      </c>
      <c r="E287" s="34">
        <v>7200</v>
      </c>
      <c r="F287" s="17">
        <f t="shared" si="15"/>
        <v>172800</v>
      </c>
      <c r="G287" s="17">
        <f t="shared" si="16"/>
        <v>4468608</v>
      </c>
    </row>
    <row r="288" spans="1:7" x14ac:dyDescent="0.25">
      <c r="A288" s="33" t="s">
        <v>340</v>
      </c>
      <c r="B288" s="17">
        <v>29.83</v>
      </c>
      <c r="C288" s="33" t="s">
        <v>76</v>
      </c>
      <c r="D288" s="33" t="s">
        <v>77</v>
      </c>
      <c r="E288" s="34">
        <v>7200</v>
      </c>
      <c r="F288" s="17">
        <f t="shared" si="15"/>
        <v>172800</v>
      </c>
      <c r="G288" s="17">
        <f t="shared" si="16"/>
        <v>5154624</v>
      </c>
    </row>
    <row r="289" spans="1:9" x14ac:dyDescent="0.25">
      <c r="A289" s="33" t="s">
        <v>341</v>
      </c>
      <c r="B289" s="17">
        <v>24.65</v>
      </c>
      <c r="C289" s="33" t="s">
        <v>76</v>
      </c>
      <c r="D289" s="33" t="s">
        <v>77</v>
      </c>
      <c r="E289" s="34">
        <v>7200</v>
      </c>
      <c r="F289" s="17">
        <f t="shared" si="15"/>
        <v>172800</v>
      </c>
      <c r="G289" s="17">
        <f t="shared" si="16"/>
        <v>4259520</v>
      </c>
    </row>
    <row r="290" spans="1:9" x14ac:dyDescent="0.25">
      <c r="A290" s="33" t="s">
        <v>342</v>
      </c>
      <c r="B290" s="17">
        <v>27.26</v>
      </c>
      <c r="C290" s="33" t="s">
        <v>76</v>
      </c>
      <c r="D290" s="33" t="s">
        <v>77</v>
      </c>
      <c r="E290" s="34">
        <v>7200</v>
      </c>
      <c r="F290" s="17">
        <f t="shared" si="15"/>
        <v>172800</v>
      </c>
      <c r="G290" s="17">
        <f t="shared" si="16"/>
        <v>4710528</v>
      </c>
    </row>
    <row r="291" spans="1:9" x14ac:dyDescent="0.25">
      <c r="A291" s="33" t="s">
        <v>343</v>
      </c>
      <c r="B291" s="17">
        <v>25.44</v>
      </c>
      <c r="C291" s="33" t="s">
        <v>76</v>
      </c>
      <c r="D291" s="33" t="s">
        <v>77</v>
      </c>
      <c r="E291" s="34">
        <v>7200</v>
      </c>
      <c r="F291" s="17">
        <f t="shared" si="15"/>
        <v>172800</v>
      </c>
      <c r="G291" s="17">
        <f t="shared" si="16"/>
        <v>4396032</v>
      </c>
    </row>
    <row r="292" spans="1:9" x14ac:dyDescent="0.25">
      <c r="A292" s="33" t="s">
        <v>344</v>
      </c>
      <c r="B292" s="17">
        <v>25.62</v>
      </c>
      <c r="C292" s="33" t="s">
        <v>76</v>
      </c>
      <c r="D292" s="33" t="s">
        <v>77</v>
      </c>
      <c r="E292" s="34">
        <v>7200</v>
      </c>
      <c r="F292" s="17">
        <f t="shared" si="15"/>
        <v>172800</v>
      </c>
      <c r="G292" s="17">
        <f t="shared" si="16"/>
        <v>4427136</v>
      </c>
    </row>
    <row r="293" spans="1:9" x14ac:dyDescent="0.25">
      <c r="A293" s="33" t="s">
        <v>345</v>
      </c>
      <c r="B293" s="17">
        <v>31.1</v>
      </c>
      <c r="C293" s="33" t="s">
        <v>76</v>
      </c>
      <c r="D293" s="33" t="s">
        <v>77</v>
      </c>
      <c r="E293" s="34">
        <v>7200</v>
      </c>
      <c r="F293" s="17">
        <f t="shared" si="15"/>
        <v>172800</v>
      </c>
      <c r="G293" s="17">
        <f t="shared" si="16"/>
        <v>5374080</v>
      </c>
    </row>
    <row r="294" spans="1:9" x14ac:dyDescent="0.25">
      <c r="A294" s="33" t="s">
        <v>346</v>
      </c>
      <c r="B294" s="17">
        <v>30.4</v>
      </c>
      <c r="C294" s="33" t="s">
        <v>76</v>
      </c>
      <c r="D294" s="33" t="s">
        <v>77</v>
      </c>
      <c r="E294" s="34">
        <v>7200</v>
      </c>
      <c r="F294" s="17">
        <f t="shared" si="15"/>
        <v>172800</v>
      </c>
      <c r="G294" s="17">
        <f t="shared" si="16"/>
        <v>5253120</v>
      </c>
    </row>
    <row r="295" spans="1:9" x14ac:dyDescent="0.25">
      <c r="A295" s="33" t="s">
        <v>347</v>
      </c>
      <c r="B295" s="17">
        <v>28.12</v>
      </c>
      <c r="C295" s="33" t="s">
        <v>76</v>
      </c>
      <c r="D295" s="33" t="s">
        <v>77</v>
      </c>
      <c r="E295" s="34">
        <v>7200</v>
      </c>
      <c r="F295" s="17">
        <f t="shared" si="15"/>
        <v>172800</v>
      </c>
      <c r="G295" s="17">
        <f t="shared" si="16"/>
        <v>4859136</v>
      </c>
    </row>
    <row r="296" spans="1:9" x14ac:dyDescent="0.25">
      <c r="A296" s="33" t="s">
        <v>348</v>
      </c>
      <c r="B296" s="17">
        <v>21.61</v>
      </c>
      <c r="C296" s="33" t="s">
        <v>76</v>
      </c>
      <c r="D296" s="33" t="s">
        <v>77</v>
      </c>
      <c r="E296" s="34">
        <v>7200</v>
      </c>
      <c r="F296" s="17">
        <f t="shared" si="15"/>
        <v>172800</v>
      </c>
      <c r="G296" s="17">
        <f t="shared" si="16"/>
        <v>3734208</v>
      </c>
    </row>
    <row r="297" spans="1:9" x14ac:dyDescent="0.25">
      <c r="A297" s="33" t="s">
        <v>349</v>
      </c>
      <c r="B297" s="17">
        <v>17.809999999999999</v>
      </c>
      <c r="C297" s="33" t="s">
        <v>76</v>
      </c>
      <c r="D297" s="33" t="s">
        <v>77</v>
      </c>
      <c r="E297" s="34">
        <v>7200</v>
      </c>
      <c r="F297" s="17">
        <f t="shared" si="15"/>
        <v>172800</v>
      </c>
      <c r="G297" s="17">
        <f t="shared" si="16"/>
        <v>3077568</v>
      </c>
    </row>
    <row r="298" spans="1:9" x14ac:dyDescent="0.25">
      <c r="A298" s="66" t="s">
        <v>350</v>
      </c>
      <c r="B298" s="69">
        <v>6.27</v>
      </c>
      <c r="C298" s="66" t="s">
        <v>76</v>
      </c>
      <c r="D298" s="66" t="s">
        <v>77</v>
      </c>
      <c r="E298" s="31">
        <v>7450</v>
      </c>
      <c r="F298" s="69">
        <f t="shared" si="15"/>
        <v>178800</v>
      </c>
      <c r="G298" s="69">
        <f t="shared" si="16"/>
        <v>1121076</v>
      </c>
      <c r="H298" s="69">
        <f>SUM(G298:G328)</f>
        <v>155174411</v>
      </c>
    </row>
    <row r="299" spans="1:9" x14ac:dyDescent="0.25">
      <c r="A299" s="66" t="s">
        <v>351</v>
      </c>
      <c r="B299" s="69">
        <v>5.79</v>
      </c>
      <c r="C299" s="66" t="s">
        <v>76</v>
      </c>
      <c r="D299" s="66" t="s">
        <v>77</v>
      </c>
      <c r="E299" s="31">
        <v>7450</v>
      </c>
      <c r="F299" s="69">
        <f t="shared" si="15"/>
        <v>178800</v>
      </c>
      <c r="G299" s="69">
        <f t="shared" si="16"/>
        <v>1035252</v>
      </c>
    </row>
    <row r="300" spans="1:9" x14ac:dyDescent="0.25">
      <c r="A300" s="66" t="s">
        <v>352</v>
      </c>
      <c r="B300" s="69">
        <v>14.05</v>
      </c>
      <c r="C300" s="66" t="s">
        <v>76</v>
      </c>
      <c r="D300" s="66" t="s">
        <v>77</v>
      </c>
      <c r="E300" s="31">
        <v>7450</v>
      </c>
      <c r="F300" s="69">
        <f t="shared" si="15"/>
        <v>178800</v>
      </c>
      <c r="G300" s="69">
        <f t="shared" si="16"/>
        <v>2512140</v>
      </c>
    </row>
    <row r="301" spans="1:9" x14ac:dyDescent="0.25">
      <c r="A301" s="66" t="s">
        <v>353</v>
      </c>
      <c r="B301" s="69">
        <v>9.83</v>
      </c>
      <c r="C301" s="66" t="s">
        <v>76</v>
      </c>
      <c r="D301" s="66" t="s">
        <v>77</v>
      </c>
      <c r="E301" s="31">
        <v>7450</v>
      </c>
      <c r="F301" s="69">
        <f t="shared" si="15"/>
        <v>178800</v>
      </c>
      <c r="G301" s="69">
        <f t="shared" si="16"/>
        <v>1757604</v>
      </c>
      <c r="I301" s="31"/>
    </row>
    <row r="302" spans="1:9" x14ac:dyDescent="0.25">
      <c r="A302" s="66" t="s">
        <v>354</v>
      </c>
      <c r="B302" s="69">
        <v>8.32</v>
      </c>
      <c r="C302" s="66" t="s">
        <v>76</v>
      </c>
      <c r="D302" s="66" t="s">
        <v>77</v>
      </c>
      <c r="E302" s="31">
        <v>7450</v>
      </c>
      <c r="F302" s="69">
        <f t="shared" si="15"/>
        <v>178800</v>
      </c>
      <c r="G302" s="69">
        <f t="shared" si="16"/>
        <v>1487616</v>
      </c>
    </row>
    <row r="303" spans="1:9" x14ac:dyDescent="0.25">
      <c r="A303" s="66" t="s">
        <v>355</v>
      </c>
      <c r="B303" s="69">
        <v>8.09</v>
      </c>
      <c r="C303" s="66" t="s">
        <v>76</v>
      </c>
      <c r="D303" s="66" t="s">
        <v>77</v>
      </c>
      <c r="E303" s="31">
        <v>7450</v>
      </c>
      <c r="F303" s="69">
        <f t="shared" si="15"/>
        <v>178800</v>
      </c>
      <c r="G303" s="69">
        <f t="shared" si="16"/>
        <v>1446492</v>
      </c>
    </row>
    <row r="304" spans="1:9" x14ac:dyDescent="0.25">
      <c r="A304" s="66" t="s">
        <v>356</v>
      </c>
      <c r="B304" s="69">
        <v>9.75</v>
      </c>
      <c r="C304" s="66" t="s">
        <v>76</v>
      </c>
      <c r="D304" s="66" t="s">
        <v>77</v>
      </c>
      <c r="E304" s="31">
        <v>7450</v>
      </c>
      <c r="F304" s="69">
        <f t="shared" si="15"/>
        <v>178800</v>
      </c>
      <c r="G304" s="69">
        <f t="shared" si="16"/>
        <v>1743300</v>
      </c>
    </row>
    <row r="305" spans="1:7" x14ac:dyDescent="0.25">
      <c r="A305" s="66" t="s">
        <v>357</v>
      </c>
      <c r="B305" s="69">
        <v>8.76</v>
      </c>
      <c r="C305" s="66" t="s">
        <v>76</v>
      </c>
      <c r="D305" s="66" t="s">
        <v>77</v>
      </c>
      <c r="E305" s="31">
        <v>7450</v>
      </c>
      <c r="F305" s="69">
        <f t="shared" si="15"/>
        <v>178800</v>
      </c>
      <c r="G305" s="69">
        <f t="shared" si="16"/>
        <v>1566288</v>
      </c>
    </row>
    <row r="306" spans="1:7" x14ac:dyDescent="0.25">
      <c r="A306" s="66" t="s">
        <v>358</v>
      </c>
      <c r="B306" s="69">
        <v>11.15</v>
      </c>
      <c r="C306" s="66" t="s">
        <v>76</v>
      </c>
      <c r="D306" s="66" t="s">
        <v>77</v>
      </c>
      <c r="E306" s="31">
        <v>7450</v>
      </c>
      <c r="F306" s="69">
        <f t="shared" si="15"/>
        <v>178800</v>
      </c>
      <c r="G306" s="69">
        <f t="shared" si="16"/>
        <v>1993620</v>
      </c>
    </row>
    <row r="307" spans="1:7" x14ac:dyDescent="0.25">
      <c r="A307" s="66" t="s">
        <v>359</v>
      </c>
      <c r="B307" s="69">
        <v>17.52</v>
      </c>
      <c r="C307" s="66" t="s">
        <v>76</v>
      </c>
      <c r="D307" s="66" t="s">
        <v>77</v>
      </c>
      <c r="E307" s="31">
        <v>7450</v>
      </c>
      <c r="F307" s="69">
        <f t="shared" si="15"/>
        <v>178800</v>
      </c>
      <c r="G307" s="69">
        <f t="shared" si="16"/>
        <v>3132576</v>
      </c>
    </row>
    <row r="308" spans="1:7" x14ac:dyDescent="0.25">
      <c r="A308" s="66" t="s">
        <v>360</v>
      </c>
      <c r="B308" s="69">
        <v>22.45</v>
      </c>
      <c r="C308" s="66" t="s">
        <v>76</v>
      </c>
      <c r="D308" s="66" t="s">
        <v>77</v>
      </c>
      <c r="E308" s="31">
        <v>7450</v>
      </c>
      <c r="F308" s="69">
        <f t="shared" si="15"/>
        <v>178800</v>
      </c>
      <c r="G308" s="69">
        <f t="shared" si="16"/>
        <v>4014060</v>
      </c>
    </row>
    <row r="309" spans="1:7" x14ac:dyDescent="0.25">
      <c r="A309" s="66" t="s">
        <v>361</v>
      </c>
      <c r="B309" s="69">
        <v>28.42</v>
      </c>
      <c r="C309" s="66" t="s">
        <v>76</v>
      </c>
      <c r="D309" s="66" t="s">
        <v>77</v>
      </c>
      <c r="E309" s="31">
        <v>7450</v>
      </c>
      <c r="F309" s="69">
        <f t="shared" si="15"/>
        <v>178800</v>
      </c>
      <c r="G309" s="69">
        <f t="shared" si="16"/>
        <v>5081496</v>
      </c>
    </row>
    <row r="310" spans="1:7" x14ac:dyDescent="0.25">
      <c r="A310" s="66" t="s">
        <v>362</v>
      </c>
      <c r="B310" s="69">
        <v>35.22</v>
      </c>
      <c r="C310" s="66" t="s">
        <v>76</v>
      </c>
      <c r="D310" s="66" t="s">
        <v>77</v>
      </c>
      <c r="E310" s="31">
        <v>7450</v>
      </c>
      <c r="F310" s="69">
        <f t="shared" si="15"/>
        <v>178800</v>
      </c>
      <c r="G310" s="69">
        <f t="shared" si="16"/>
        <v>6297336</v>
      </c>
    </row>
    <row r="311" spans="1:7" x14ac:dyDescent="0.25">
      <c r="A311" s="66" t="s">
        <v>363</v>
      </c>
      <c r="B311" s="69">
        <v>36.93</v>
      </c>
      <c r="C311" s="66" t="s">
        <v>76</v>
      </c>
      <c r="D311" s="66" t="s">
        <v>77</v>
      </c>
      <c r="E311" s="31">
        <v>7450</v>
      </c>
      <c r="F311" s="69">
        <f t="shared" si="15"/>
        <v>178800</v>
      </c>
      <c r="G311" s="69">
        <f t="shared" si="16"/>
        <v>6603084</v>
      </c>
    </row>
    <row r="312" spans="1:7" x14ac:dyDescent="0.25">
      <c r="A312" s="66" t="s">
        <v>364</v>
      </c>
      <c r="B312" s="69">
        <v>34.51</v>
      </c>
      <c r="C312" s="66" t="s">
        <v>76</v>
      </c>
      <c r="D312" s="66" t="s">
        <v>77</v>
      </c>
      <c r="E312" s="31">
        <v>7450</v>
      </c>
      <c r="F312" s="69">
        <f t="shared" si="15"/>
        <v>178800</v>
      </c>
      <c r="G312" s="69">
        <f t="shared" si="16"/>
        <v>6170388</v>
      </c>
    </row>
    <row r="313" spans="1:7" x14ac:dyDescent="0.25">
      <c r="A313" s="66" t="s">
        <v>365</v>
      </c>
      <c r="B313" s="69">
        <v>35.21</v>
      </c>
      <c r="C313" s="66" t="s">
        <v>76</v>
      </c>
      <c r="D313" s="66" t="s">
        <v>77</v>
      </c>
      <c r="E313" s="31">
        <v>7450</v>
      </c>
      <c r="F313" s="69">
        <f t="shared" si="15"/>
        <v>178800</v>
      </c>
      <c r="G313" s="69">
        <f t="shared" si="16"/>
        <v>6295548</v>
      </c>
    </row>
    <row r="314" spans="1:7" x14ac:dyDescent="0.25">
      <c r="A314" s="66" t="s">
        <v>366</v>
      </c>
      <c r="B314" s="69">
        <v>38.6</v>
      </c>
      <c r="C314" s="66" t="s">
        <v>76</v>
      </c>
      <c r="D314" s="66" t="s">
        <v>77</v>
      </c>
      <c r="E314" s="31">
        <v>7450</v>
      </c>
      <c r="F314" s="69">
        <f t="shared" si="15"/>
        <v>178800</v>
      </c>
      <c r="G314" s="69">
        <f t="shared" si="16"/>
        <v>6901680</v>
      </c>
    </row>
    <row r="315" spans="1:7" x14ac:dyDescent="0.25">
      <c r="A315" s="66" t="s">
        <v>367</v>
      </c>
      <c r="B315" s="69">
        <v>34.06</v>
      </c>
      <c r="C315" s="66" t="s">
        <v>76</v>
      </c>
      <c r="D315" s="66" t="s">
        <v>77</v>
      </c>
      <c r="E315" s="31">
        <v>7450</v>
      </c>
      <c r="F315" s="69">
        <f t="shared" si="15"/>
        <v>178800</v>
      </c>
      <c r="G315" s="69">
        <f t="shared" si="16"/>
        <v>6089928</v>
      </c>
    </row>
    <row r="316" spans="1:7" x14ac:dyDescent="0.25">
      <c r="A316" s="66" t="s">
        <v>368</v>
      </c>
      <c r="B316" s="69">
        <v>36.36</v>
      </c>
      <c r="C316" s="66" t="s">
        <v>76</v>
      </c>
      <c r="D316" s="66" t="s">
        <v>77</v>
      </c>
      <c r="E316" s="31">
        <v>7450</v>
      </c>
      <c r="F316" s="69">
        <f t="shared" si="15"/>
        <v>178800</v>
      </c>
      <c r="G316" s="69">
        <f t="shared" si="16"/>
        <v>6501168</v>
      </c>
    </row>
    <row r="317" spans="1:7" x14ac:dyDescent="0.25">
      <c r="A317" s="66" t="s">
        <v>369</v>
      </c>
      <c r="B317" s="69">
        <v>39.590000000000003</v>
      </c>
      <c r="C317" s="66" t="s">
        <v>76</v>
      </c>
      <c r="D317" s="66" t="s">
        <v>77</v>
      </c>
      <c r="E317" s="31">
        <v>7450</v>
      </c>
      <c r="F317" s="69">
        <f t="shared" si="15"/>
        <v>178800</v>
      </c>
      <c r="G317" s="69">
        <f t="shared" si="16"/>
        <v>7078692.0000000009</v>
      </c>
    </row>
    <row r="318" spans="1:7" x14ac:dyDescent="0.25">
      <c r="A318" s="66" t="s">
        <v>370</v>
      </c>
      <c r="B318" s="69">
        <v>40.98</v>
      </c>
      <c r="C318" s="66" t="s">
        <v>76</v>
      </c>
      <c r="D318" s="66" t="s">
        <v>77</v>
      </c>
      <c r="E318" s="31">
        <v>7450</v>
      </c>
      <c r="F318" s="69">
        <f t="shared" si="15"/>
        <v>178800</v>
      </c>
      <c r="G318" s="69">
        <f t="shared" si="16"/>
        <v>7327223.9999999991</v>
      </c>
    </row>
    <row r="319" spans="1:7" x14ac:dyDescent="0.25">
      <c r="A319" s="66" t="s">
        <v>371</v>
      </c>
      <c r="B319" s="69">
        <v>37.4</v>
      </c>
      <c r="C319" s="66" t="s">
        <v>76</v>
      </c>
      <c r="D319" s="66" t="s">
        <v>77</v>
      </c>
      <c r="E319" s="31">
        <v>7450</v>
      </c>
      <c r="F319" s="69">
        <f t="shared" si="15"/>
        <v>178800</v>
      </c>
      <c r="G319" s="69">
        <f t="shared" si="16"/>
        <v>6687120</v>
      </c>
    </row>
    <row r="320" spans="1:7" x14ac:dyDescent="0.25">
      <c r="A320" s="66" t="s">
        <v>372</v>
      </c>
      <c r="B320" s="69">
        <v>36.119999999999997</v>
      </c>
      <c r="C320" s="66" t="s">
        <v>76</v>
      </c>
      <c r="D320" s="66" t="s">
        <v>77</v>
      </c>
      <c r="E320" s="31">
        <v>7450</v>
      </c>
      <c r="F320" s="69">
        <f t="shared" si="15"/>
        <v>178800</v>
      </c>
      <c r="G320" s="69">
        <f t="shared" si="16"/>
        <v>6458256</v>
      </c>
    </row>
    <row r="321" spans="1:8" x14ac:dyDescent="0.25">
      <c r="A321" s="66" t="s">
        <v>373</v>
      </c>
      <c r="B321" s="69">
        <v>38.25</v>
      </c>
      <c r="C321" s="66" t="s">
        <v>76</v>
      </c>
      <c r="D321" s="66" t="s">
        <v>77</v>
      </c>
      <c r="E321" s="31">
        <v>7450</v>
      </c>
      <c r="F321" s="69">
        <f t="shared" si="15"/>
        <v>178800</v>
      </c>
      <c r="G321" s="69">
        <f t="shared" si="16"/>
        <v>6839100</v>
      </c>
    </row>
    <row r="322" spans="1:8" x14ac:dyDescent="0.25">
      <c r="A322" s="66" t="s">
        <v>374</v>
      </c>
      <c r="B322" s="69">
        <v>38.799999999999997</v>
      </c>
      <c r="C322" s="66" t="s">
        <v>76</v>
      </c>
      <c r="D322" s="66" t="s">
        <v>77</v>
      </c>
      <c r="E322" s="31">
        <v>7450</v>
      </c>
      <c r="F322" s="69">
        <f t="shared" si="15"/>
        <v>178800</v>
      </c>
      <c r="G322" s="69">
        <f t="shared" si="16"/>
        <v>6937439.9999999991</v>
      </c>
    </row>
    <row r="323" spans="1:8" x14ac:dyDescent="0.25">
      <c r="A323" s="66" t="s">
        <v>375</v>
      </c>
      <c r="B323" s="69">
        <v>40.020000000000003</v>
      </c>
      <c r="C323" s="66" t="s">
        <v>76</v>
      </c>
      <c r="D323" s="66" t="s">
        <v>77</v>
      </c>
      <c r="E323" s="31">
        <v>7450</v>
      </c>
      <c r="F323" s="69">
        <f t="shared" si="15"/>
        <v>178800</v>
      </c>
      <c r="G323" s="69">
        <f t="shared" si="16"/>
        <v>7155576.0000000009</v>
      </c>
    </row>
    <row r="324" spans="1:8" x14ac:dyDescent="0.25">
      <c r="A324" s="66" t="s">
        <v>376</v>
      </c>
      <c r="B324" s="69">
        <v>39.409999999999997</v>
      </c>
      <c r="C324" s="66" t="s">
        <v>76</v>
      </c>
      <c r="D324" s="66" t="s">
        <v>77</v>
      </c>
      <c r="E324" s="31">
        <v>7450</v>
      </c>
      <c r="F324" s="69">
        <f t="shared" si="15"/>
        <v>178800</v>
      </c>
      <c r="G324" s="69">
        <f t="shared" si="16"/>
        <v>7046507.9999999991</v>
      </c>
    </row>
    <row r="325" spans="1:8" x14ac:dyDescent="0.25">
      <c r="A325" s="66" t="s">
        <v>377</v>
      </c>
      <c r="B325" s="69">
        <v>39.67</v>
      </c>
      <c r="C325" s="66" t="s">
        <v>76</v>
      </c>
      <c r="D325" s="66" t="s">
        <v>77</v>
      </c>
      <c r="E325" s="31">
        <v>7450</v>
      </c>
      <c r="F325" s="69">
        <f t="shared" si="15"/>
        <v>178800</v>
      </c>
      <c r="G325" s="69">
        <f t="shared" si="16"/>
        <v>7092996</v>
      </c>
    </row>
    <row r="326" spans="1:8" x14ac:dyDescent="0.25">
      <c r="A326" s="66" t="s">
        <v>378</v>
      </c>
      <c r="B326" s="69">
        <v>38.14</v>
      </c>
      <c r="C326" s="66" t="s">
        <v>76</v>
      </c>
      <c r="D326" s="66" t="s">
        <v>77</v>
      </c>
      <c r="E326" s="31">
        <v>7450</v>
      </c>
      <c r="F326" s="69">
        <f t="shared" si="15"/>
        <v>178800</v>
      </c>
      <c r="G326" s="69">
        <f t="shared" si="16"/>
        <v>6819432</v>
      </c>
    </row>
    <row r="327" spans="1:8" x14ac:dyDescent="0.25">
      <c r="A327" s="66" t="s">
        <v>379</v>
      </c>
      <c r="B327" s="69">
        <v>35.659999999999997</v>
      </c>
      <c r="C327" s="66" t="s">
        <v>76</v>
      </c>
      <c r="D327" s="66" t="s">
        <v>77</v>
      </c>
      <c r="E327" s="31">
        <v>7450</v>
      </c>
      <c r="F327" s="69">
        <f>E327*25</f>
        <v>186250</v>
      </c>
      <c r="G327" s="69">
        <f t="shared" si="16"/>
        <v>6641674.9999999991</v>
      </c>
    </row>
    <row r="328" spans="1:8" x14ac:dyDescent="0.25">
      <c r="A328" s="66" t="s">
        <v>380</v>
      </c>
      <c r="B328" s="69">
        <v>41.05</v>
      </c>
      <c r="C328" s="66" t="s">
        <v>76</v>
      </c>
      <c r="D328" s="66" t="s">
        <v>77</v>
      </c>
      <c r="E328" s="31">
        <v>7450</v>
      </c>
      <c r="F328" s="69">
        <f t="shared" si="15"/>
        <v>178800</v>
      </c>
      <c r="G328" s="69">
        <f t="shared" si="16"/>
        <v>7339739.9999999991</v>
      </c>
    </row>
    <row r="329" spans="1:8" x14ac:dyDescent="0.25">
      <c r="A329" s="33" t="s">
        <v>381</v>
      </c>
      <c r="B329" s="17">
        <v>40.159999999999997</v>
      </c>
      <c r="C329" s="33" t="s">
        <v>76</v>
      </c>
      <c r="D329" s="33" t="s">
        <v>77</v>
      </c>
      <c r="E329" s="34">
        <v>7200</v>
      </c>
      <c r="F329" s="17">
        <f t="shared" si="15"/>
        <v>172800</v>
      </c>
      <c r="G329" s="17">
        <f t="shared" si="16"/>
        <v>6939647.9999999991</v>
      </c>
      <c r="H329" s="69">
        <f>SUM(G329:G335)</f>
        <v>48890304</v>
      </c>
    </row>
    <row r="330" spans="1:8" x14ac:dyDescent="0.25">
      <c r="A330" s="33" t="s">
        <v>382</v>
      </c>
      <c r="B330" s="17">
        <v>40.94</v>
      </c>
      <c r="C330" s="33" t="s">
        <v>76</v>
      </c>
      <c r="D330" s="33" t="s">
        <v>77</v>
      </c>
      <c r="E330" s="34">
        <v>7200</v>
      </c>
      <c r="F330" s="17">
        <f t="shared" si="15"/>
        <v>172800</v>
      </c>
      <c r="G330" s="17">
        <f t="shared" si="16"/>
        <v>7074432</v>
      </c>
    </row>
    <row r="331" spans="1:8" x14ac:dyDescent="0.25">
      <c r="A331" s="33" t="s">
        <v>383</v>
      </c>
      <c r="B331" s="17">
        <v>39.93</v>
      </c>
      <c r="C331" s="33" t="s">
        <v>76</v>
      </c>
      <c r="D331" s="33" t="s">
        <v>77</v>
      </c>
      <c r="E331" s="34">
        <v>7200</v>
      </c>
      <c r="F331" s="17">
        <f t="shared" si="15"/>
        <v>172800</v>
      </c>
      <c r="G331" s="17">
        <f t="shared" si="16"/>
        <v>6899904</v>
      </c>
    </row>
    <row r="332" spans="1:8" x14ac:dyDescent="0.25">
      <c r="A332" s="33" t="s">
        <v>384</v>
      </c>
      <c r="B332" s="17">
        <v>39.18</v>
      </c>
      <c r="C332" s="33" t="s">
        <v>76</v>
      </c>
      <c r="D332" s="33" t="s">
        <v>77</v>
      </c>
      <c r="E332" s="34">
        <v>7200</v>
      </c>
      <c r="F332" s="17">
        <f t="shared" si="15"/>
        <v>172800</v>
      </c>
      <c r="G332" s="17">
        <f t="shared" si="16"/>
        <v>6770304</v>
      </c>
    </row>
    <row r="333" spans="1:8" x14ac:dyDescent="0.25">
      <c r="A333" s="33" t="s">
        <v>385</v>
      </c>
      <c r="B333" s="17">
        <v>39.85</v>
      </c>
      <c r="C333" s="33" t="s">
        <v>76</v>
      </c>
      <c r="D333" s="33" t="s">
        <v>77</v>
      </c>
      <c r="E333" s="34">
        <v>7200</v>
      </c>
      <c r="F333" s="17">
        <f t="shared" si="15"/>
        <v>172800</v>
      </c>
      <c r="G333" s="17">
        <f t="shared" si="16"/>
        <v>6886080</v>
      </c>
    </row>
    <row r="334" spans="1:8" x14ac:dyDescent="0.25">
      <c r="A334" s="33" t="s">
        <v>386</v>
      </c>
      <c r="B334" s="17">
        <v>39.97</v>
      </c>
      <c r="C334" s="33" t="s">
        <v>76</v>
      </c>
      <c r="D334" s="33" t="s">
        <v>77</v>
      </c>
      <c r="E334" s="34">
        <v>7200</v>
      </c>
      <c r="F334" s="17">
        <f t="shared" si="15"/>
        <v>172800</v>
      </c>
      <c r="G334" s="17">
        <f t="shared" si="16"/>
        <v>6906816</v>
      </c>
    </row>
    <row r="335" spans="1:8" x14ac:dyDescent="0.25">
      <c r="A335" s="33" t="s">
        <v>387</v>
      </c>
      <c r="B335" s="17">
        <v>42.9</v>
      </c>
      <c r="C335" s="33" t="s">
        <v>76</v>
      </c>
      <c r="D335" s="33" t="s">
        <v>77</v>
      </c>
      <c r="E335" s="34">
        <v>7200</v>
      </c>
      <c r="F335" s="17">
        <f t="shared" si="15"/>
        <v>172800</v>
      </c>
      <c r="G335" s="17">
        <f t="shared" si="16"/>
        <v>7413120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7"/>
  <sheetViews>
    <sheetView topLeftCell="A34" workbookViewId="0">
      <selection activeCell="E41" sqref="E41"/>
    </sheetView>
  </sheetViews>
  <sheetFormatPr defaultColWidth="18.140625" defaultRowHeight="15" x14ac:dyDescent="0.25"/>
  <cols>
    <col min="1" max="1" width="41.42578125" style="69" customWidth="1"/>
    <col min="2" max="2" width="20.5703125" style="69" customWidth="1"/>
    <col min="3" max="3" width="12.140625" style="69" customWidth="1"/>
    <col min="4" max="4" width="16.28515625" style="69" customWidth="1"/>
    <col min="5" max="5" width="17.5703125" style="69" customWidth="1"/>
    <col min="6" max="6" width="16.85546875" style="69" customWidth="1"/>
    <col min="7" max="7" width="12.85546875" style="69" customWidth="1"/>
    <col min="8" max="8" width="18" style="69" customWidth="1"/>
    <col min="9" max="9" width="18.42578125" style="69" customWidth="1"/>
    <col min="10" max="10" width="16.28515625" style="69" customWidth="1"/>
    <col min="11" max="11" width="16.85546875" style="69" customWidth="1"/>
    <col min="12" max="12" width="15.140625" style="69" customWidth="1"/>
    <col min="13" max="13" width="18.42578125" style="69" customWidth="1"/>
    <col min="14" max="14" width="16.7109375" style="69" customWidth="1"/>
    <col min="15" max="15" width="19" style="69" customWidth="1"/>
    <col min="16" max="16384" width="18.140625" style="69"/>
  </cols>
  <sheetData>
    <row r="1" spans="1:5" ht="20.25" thickBot="1" x14ac:dyDescent="0.35">
      <c r="A1" s="37" t="s">
        <v>450</v>
      </c>
      <c r="B1" s="37"/>
      <c r="C1" s="37"/>
      <c r="D1" s="37"/>
      <c r="E1" s="37"/>
    </row>
    <row r="2" spans="1:5" ht="15.75" thickTop="1" x14ac:dyDescent="0.25"/>
    <row r="3" spans="1:5" x14ac:dyDescent="0.25">
      <c r="A3" s="5" t="s">
        <v>66</v>
      </c>
      <c r="B3" s="2">
        <v>40848</v>
      </c>
    </row>
    <row r="4" spans="1:5" x14ac:dyDescent="0.25">
      <c r="A4" s="5" t="s">
        <v>67</v>
      </c>
      <c r="B4" s="2">
        <v>40854</v>
      </c>
    </row>
    <row r="5" spans="1:5" x14ac:dyDescent="0.25">
      <c r="A5" s="5"/>
      <c r="B5" s="2"/>
    </row>
    <row r="6" spans="1:5" x14ac:dyDescent="0.25">
      <c r="A6" s="5" t="s">
        <v>466</v>
      </c>
      <c r="B6" s="2"/>
    </row>
    <row r="7" spans="1:5" x14ac:dyDescent="0.25">
      <c r="A7" s="5" t="s">
        <v>402</v>
      </c>
      <c r="B7" s="2"/>
    </row>
    <row r="8" spans="1:5" x14ac:dyDescent="0.25">
      <c r="A8" s="5"/>
      <c r="B8" s="2"/>
    </row>
    <row r="9" spans="1:5" x14ac:dyDescent="0.25">
      <c r="A9" s="5"/>
      <c r="B9" s="2" t="s">
        <v>403</v>
      </c>
    </row>
    <row r="10" spans="1:5" s="15" customFormat="1" x14ac:dyDescent="0.25">
      <c r="A10" s="15" t="s">
        <v>54</v>
      </c>
      <c r="B10" s="58">
        <v>507778366.08621728</v>
      </c>
    </row>
    <row r="11" spans="1:5" s="15" customFormat="1" x14ac:dyDescent="0.25">
      <c r="A11" s="15" t="s">
        <v>55</v>
      </c>
      <c r="B11" s="58">
        <v>404493647.78301269</v>
      </c>
    </row>
    <row r="12" spans="1:5" s="15" customFormat="1" x14ac:dyDescent="0.25">
      <c r="A12" s="15" t="s">
        <v>56</v>
      </c>
      <c r="B12" s="58">
        <v>504987578.15131187</v>
      </c>
    </row>
    <row r="13" spans="1:5" s="15" customFormat="1" x14ac:dyDescent="0.25">
      <c r="A13" s="15" t="s">
        <v>57</v>
      </c>
      <c r="B13" s="58">
        <v>451524159.09977263</v>
      </c>
    </row>
    <row r="14" spans="1:5" s="15" customFormat="1" x14ac:dyDescent="0.25">
      <c r="A14" s="15" t="s">
        <v>58</v>
      </c>
      <c r="B14" s="58">
        <v>431424454.37010831</v>
      </c>
    </row>
    <row r="15" spans="1:5" s="15" customFormat="1" x14ac:dyDescent="0.25">
      <c r="A15" s="15" t="s">
        <v>59</v>
      </c>
      <c r="B15" s="58">
        <v>390402016.46951032</v>
      </c>
      <c r="D15" s="11"/>
      <c r="E15" s="11"/>
    </row>
    <row r="16" spans="1:5" s="15" customFormat="1" x14ac:dyDescent="0.25">
      <c r="A16" s="15" t="s">
        <v>60</v>
      </c>
      <c r="B16" s="58">
        <v>408152575.58175874</v>
      </c>
      <c r="D16" s="11"/>
      <c r="E16" s="13"/>
    </row>
    <row r="17" spans="1:15" s="15" customFormat="1" x14ac:dyDescent="0.25">
      <c r="A17" s="15" t="s">
        <v>61</v>
      </c>
      <c r="B17" s="58">
        <v>378346611.6451869</v>
      </c>
    </row>
    <row r="18" spans="1:15" s="15" customFormat="1" x14ac:dyDescent="0.25">
      <c r="A18" s="15" t="s">
        <v>62</v>
      </c>
      <c r="B18" s="58">
        <v>294230094.31241238</v>
      </c>
    </row>
    <row r="19" spans="1:15" s="15" customFormat="1" x14ac:dyDescent="0.25">
      <c r="A19" s="15" t="s">
        <v>63</v>
      </c>
      <c r="B19" s="58">
        <v>307107068.36214381</v>
      </c>
      <c r="O19" s="84"/>
    </row>
    <row r="20" spans="1:15" s="15" customFormat="1" x14ac:dyDescent="0.25">
      <c r="A20" s="54" t="s">
        <v>408</v>
      </c>
      <c r="B20" s="58">
        <f>SUM(B10:B19)</f>
        <v>4078446571.8614349</v>
      </c>
    </row>
    <row r="21" spans="1:15" s="15" customFormat="1" x14ac:dyDescent="0.25">
      <c r="B21" s="58"/>
    </row>
    <row r="22" spans="1:15" s="15" customFormat="1" x14ac:dyDescent="0.25">
      <c r="B22" s="58"/>
    </row>
    <row r="23" spans="1:15" s="15" customFormat="1" x14ac:dyDescent="0.25">
      <c r="A23" s="5" t="s">
        <v>395</v>
      </c>
      <c r="B23" s="5"/>
      <c r="C23" s="69"/>
      <c r="D23" s="69"/>
      <c r="E23" s="69"/>
      <c r="F23" s="69"/>
      <c r="G23" s="69"/>
      <c r="H23" s="69"/>
      <c r="J23" s="15" t="s">
        <v>411</v>
      </c>
      <c r="K23" s="15" t="s">
        <v>412</v>
      </c>
      <c r="L23" s="15" t="s">
        <v>413</v>
      </c>
    </row>
    <row r="24" spans="1:15" s="15" customFormat="1" x14ac:dyDescent="0.25">
      <c r="A24" s="57" t="s">
        <v>72</v>
      </c>
      <c r="B24" s="57" t="s">
        <v>73</v>
      </c>
      <c r="C24" s="57" t="s">
        <v>388</v>
      </c>
      <c r="D24" s="57" t="s">
        <v>74</v>
      </c>
      <c r="E24" s="39" t="s">
        <v>389</v>
      </c>
      <c r="F24" s="39" t="s">
        <v>390</v>
      </c>
      <c r="G24" s="39" t="s">
        <v>18</v>
      </c>
      <c r="H24" s="39" t="s">
        <v>396</v>
      </c>
      <c r="J24" s="15">
        <v>6</v>
      </c>
      <c r="K24" s="15">
        <v>4</v>
      </c>
      <c r="L24" s="15">
        <v>6</v>
      </c>
    </row>
    <row r="25" spans="1:15" s="15" customFormat="1" x14ac:dyDescent="0.25">
      <c r="A25" s="33" t="s">
        <v>381</v>
      </c>
      <c r="B25" s="17">
        <v>40.159999999999997</v>
      </c>
      <c r="C25" s="33" t="s">
        <v>76</v>
      </c>
      <c r="D25" s="33" t="s">
        <v>77</v>
      </c>
      <c r="E25" s="34">
        <v>7200</v>
      </c>
      <c r="F25" s="17">
        <f t="shared" ref="F25:F31" si="0">E25*24</f>
        <v>172800</v>
      </c>
      <c r="G25" s="17">
        <f t="shared" ref="G25:G31" si="1">F25*B25</f>
        <v>6939647.9999999991</v>
      </c>
      <c r="H25" s="69">
        <f>SUM(G25:G31)</f>
        <v>48890304</v>
      </c>
      <c r="J25" s="15">
        <v>24</v>
      </c>
      <c r="K25" s="15">
        <v>24</v>
      </c>
      <c r="L25" s="15">
        <v>24</v>
      </c>
    </row>
    <row r="26" spans="1:15" s="15" customFormat="1" x14ac:dyDescent="0.25">
      <c r="A26" s="33" t="s">
        <v>382</v>
      </c>
      <c r="B26" s="17">
        <v>40.94</v>
      </c>
      <c r="C26" s="33" t="s">
        <v>76</v>
      </c>
      <c r="D26" s="33" t="s">
        <v>77</v>
      </c>
      <c r="E26" s="34">
        <v>7200</v>
      </c>
      <c r="F26" s="17">
        <f t="shared" si="0"/>
        <v>172800</v>
      </c>
      <c r="G26" s="17">
        <f t="shared" si="1"/>
        <v>7074432</v>
      </c>
      <c r="H26" s="69"/>
      <c r="J26" s="15">
        <f>J24+J25</f>
        <v>30</v>
      </c>
      <c r="K26" s="15">
        <f t="shared" ref="K26:L26" si="2">K24+K25</f>
        <v>28</v>
      </c>
      <c r="L26" s="15">
        <f t="shared" si="2"/>
        <v>30</v>
      </c>
    </row>
    <row r="27" spans="1:15" s="15" customFormat="1" x14ac:dyDescent="0.25">
      <c r="A27" s="33" t="s">
        <v>383</v>
      </c>
      <c r="B27" s="17">
        <v>39.93</v>
      </c>
      <c r="C27" s="33" t="s">
        <v>76</v>
      </c>
      <c r="D27" s="33" t="s">
        <v>77</v>
      </c>
      <c r="E27" s="34">
        <v>7200</v>
      </c>
      <c r="F27" s="17">
        <f t="shared" si="0"/>
        <v>172800</v>
      </c>
      <c r="G27" s="17">
        <f t="shared" si="1"/>
        <v>6899904</v>
      </c>
      <c r="H27" s="69"/>
    </row>
    <row r="28" spans="1:15" s="15" customFormat="1" x14ac:dyDescent="0.25">
      <c r="A28" s="33" t="s">
        <v>384</v>
      </c>
      <c r="B28" s="17">
        <v>39.18</v>
      </c>
      <c r="C28" s="33" t="s">
        <v>76</v>
      </c>
      <c r="D28" s="33" t="s">
        <v>77</v>
      </c>
      <c r="E28" s="34">
        <v>7200</v>
      </c>
      <c r="F28" s="17">
        <f t="shared" si="0"/>
        <v>172800</v>
      </c>
      <c r="G28" s="17">
        <f t="shared" si="1"/>
        <v>6770304</v>
      </c>
      <c r="H28" s="69"/>
      <c r="J28" s="69"/>
      <c r="K28" s="5" t="s">
        <v>391</v>
      </c>
      <c r="L28" s="69"/>
    </row>
    <row r="29" spans="1:15" s="15" customFormat="1" x14ac:dyDescent="0.25">
      <c r="A29" s="33" t="s">
        <v>385</v>
      </c>
      <c r="B29" s="17">
        <v>39.85</v>
      </c>
      <c r="C29" s="33" t="s">
        <v>76</v>
      </c>
      <c r="D29" s="33" t="s">
        <v>77</v>
      </c>
      <c r="E29" s="34">
        <v>7200</v>
      </c>
      <c r="F29" s="17">
        <f t="shared" si="0"/>
        <v>172800</v>
      </c>
      <c r="G29" s="17">
        <f t="shared" si="1"/>
        <v>6886080</v>
      </c>
      <c r="H29" s="69"/>
      <c r="J29" s="40"/>
      <c r="K29" s="42" t="s">
        <v>66</v>
      </c>
      <c r="L29" s="42" t="s">
        <v>67</v>
      </c>
    </row>
    <row r="30" spans="1:15" s="15" customFormat="1" x14ac:dyDescent="0.25">
      <c r="A30" s="33" t="s">
        <v>386</v>
      </c>
      <c r="B30" s="17">
        <v>39.97</v>
      </c>
      <c r="C30" s="33" t="s">
        <v>76</v>
      </c>
      <c r="D30" s="33" t="s">
        <v>77</v>
      </c>
      <c r="E30" s="34">
        <v>7200</v>
      </c>
      <c r="F30" s="17">
        <f t="shared" si="0"/>
        <v>172800</v>
      </c>
      <c r="G30" s="17">
        <f t="shared" si="1"/>
        <v>6906816</v>
      </c>
      <c r="H30" s="69"/>
      <c r="J30" s="59" t="s">
        <v>404</v>
      </c>
      <c r="K30" s="41"/>
      <c r="L30" s="40"/>
    </row>
    <row r="31" spans="1:15" s="15" customFormat="1" x14ac:dyDescent="0.25">
      <c r="A31" s="33" t="s">
        <v>387</v>
      </c>
      <c r="B31" s="17">
        <v>42.9</v>
      </c>
      <c r="C31" s="33" t="s">
        <v>76</v>
      </c>
      <c r="D31" s="33" t="s">
        <v>77</v>
      </c>
      <c r="E31" s="34">
        <v>7200</v>
      </c>
      <c r="F31" s="17">
        <f t="shared" si="0"/>
        <v>172800</v>
      </c>
      <c r="G31" s="17">
        <f t="shared" si="1"/>
        <v>7413120</v>
      </c>
      <c r="H31" s="69"/>
      <c r="J31" s="60" t="s">
        <v>392</v>
      </c>
      <c r="K31" s="41">
        <v>45.591864890831602</v>
      </c>
      <c r="L31" s="41">
        <v>49.659516137892901</v>
      </c>
    </row>
    <row r="32" spans="1:15" s="15" customFormat="1" x14ac:dyDescent="0.25">
      <c r="B32" s="58"/>
      <c r="J32" s="59" t="s">
        <v>407</v>
      </c>
      <c r="K32" s="41">
        <v>46.56</v>
      </c>
      <c r="L32" s="41">
        <v>51.300000000000097</v>
      </c>
    </row>
    <row r="33" spans="1:26" s="15" customFormat="1" x14ac:dyDescent="0.25">
      <c r="B33" s="58"/>
    </row>
    <row r="34" spans="1:26" s="15" customFormat="1" x14ac:dyDescent="0.25">
      <c r="B34" s="58"/>
    </row>
    <row r="35" spans="1:26" s="15" customFormat="1" x14ac:dyDescent="0.25">
      <c r="B35" s="58"/>
    </row>
    <row r="36" spans="1:26" s="15" customFormat="1" x14ac:dyDescent="0.25">
      <c r="B36" s="58"/>
    </row>
    <row r="37" spans="1:26" s="15" customFormat="1" x14ac:dyDescent="0.25"/>
    <row r="38" spans="1:26" x14ac:dyDescent="0.25">
      <c r="B38" s="85" t="s">
        <v>401</v>
      </c>
      <c r="C38" s="86"/>
      <c r="D38" s="86"/>
      <c r="E38" s="86"/>
      <c r="F38" s="86"/>
      <c r="G38" s="87" t="s">
        <v>453</v>
      </c>
      <c r="H38" s="88"/>
      <c r="I38" s="88"/>
      <c r="J38" s="88"/>
      <c r="K38" s="88"/>
      <c r="L38" s="89" t="s">
        <v>454</v>
      </c>
      <c r="M38" s="90"/>
      <c r="N38" s="90"/>
      <c r="O38" s="90"/>
      <c r="P38" s="90"/>
      <c r="Q38" s="91" t="s">
        <v>455</v>
      </c>
      <c r="R38" s="92"/>
      <c r="S38" s="92"/>
      <c r="T38" s="92"/>
      <c r="U38" s="92"/>
      <c r="V38" s="93" t="s">
        <v>456</v>
      </c>
      <c r="W38" s="94"/>
      <c r="X38" s="94"/>
      <c r="Y38" s="94"/>
      <c r="Z38" s="94"/>
    </row>
    <row r="39" spans="1:26" x14ac:dyDescent="0.25">
      <c r="B39" s="196" t="s">
        <v>457</v>
      </c>
      <c r="C39" s="196"/>
      <c r="D39" s="196"/>
      <c r="E39" s="196"/>
      <c r="F39" s="196"/>
      <c r="G39" s="197" t="s">
        <v>457</v>
      </c>
      <c r="H39" s="197"/>
      <c r="I39" s="197"/>
      <c r="J39" s="197"/>
      <c r="K39" s="197"/>
      <c r="L39" s="198" t="s">
        <v>457</v>
      </c>
      <c r="M39" s="198"/>
      <c r="N39" s="198"/>
      <c r="O39" s="198"/>
      <c r="P39" s="198"/>
      <c r="Q39" s="199" t="s">
        <v>457</v>
      </c>
      <c r="R39" s="199"/>
      <c r="S39" s="199"/>
      <c r="T39" s="199"/>
      <c r="U39" s="199"/>
      <c r="V39" s="200" t="s">
        <v>457</v>
      </c>
      <c r="W39" s="200"/>
      <c r="X39" s="200"/>
      <c r="Y39" s="200"/>
      <c r="Z39" s="200"/>
    </row>
    <row r="40" spans="1:26" x14ac:dyDescent="0.25">
      <c r="B40" s="95" t="s">
        <v>458</v>
      </c>
      <c r="C40" s="96" t="s">
        <v>26</v>
      </c>
      <c r="D40" s="96" t="s">
        <v>51</v>
      </c>
      <c r="E40" s="97" t="s">
        <v>53</v>
      </c>
      <c r="F40" s="95"/>
      <c r="G40" s="98" t="s">
        <v>458</v>
      </c>
      <c r="H40" s="99" t="s">
        <v>26</v>
      </c>
      <c r="I40" s="99" t="s">
        <v>51</v>
      </c>
      <c r="J40" s="100" t="s">
        <v>53</v>
      </c>
      <c r="K40" s="98"/>
      <c r="L40" s="101" t="s">
        <v>458</v>
      </c>
      <c r="M40" s="102" t="s">
        <v>26</v>
      </c>
      <c r="N40" s="102" t="s">
        <v>51</v>
      </c>
      <c r="O40" s="103" t="s">
        <v>53</v>
      </c>
      <c r="P40" s="101"/>
      <c r="Q40" s="104" t="s">
        <v>458</v>
      </c>
      <c r="R40" s="105" t="s">
        <v>26</v>
      </c>
      <c r="S40" s="105" t="s">
        <v>51</v>
      </c>
      <c r="T40" s="106" t="s">
        <v>53</v>
      </c>
      <c r="U40" s="104"/>
      <c r="V40" s="107" t="s">
        <v>458</v>
      </c>
      <c r="W40" s="108" t="s">
        <v>26</v>
      </c>
      <c r="X40" s="108" t="s">
        <v>51</v>
      </c>
      <c r="Y40" s="109" t="s">
        <v>53</v>
      </c>
      <c r="Z40" s="107"/>
    </row>
    <row r="41" spans="1:26" x14ac:dyDescent="0.25">
      <c r="A41" s="69" t="s">
        <v>406</v>
      </c>
      <c r="B41" s="95">
        <f>AVERAGE($B$25:$B$31)</f>
        <v>40.418571428571433</v>
      </c>
      <c r="C41" s="110">
        <v>51.390694444444399</v>
      </c>
      <c r="D41" s="110">
        <v>109.535</v>
      </c>
      <c r="E41" s="110">
        <v>1.3736216624577799</v>
      </c>
      <c r="F41" s="95"/>
      <c r="G41" s="98">
        <f>AVERAGE($B$25:$B$31)</f>
        <v>40.418571428571433</v>
      </c>
      <c r="H41" s="111">
        <v>51.390694444444399</v>
      </c>
      <c r="I41" s="111">
        <v>109.535</v>
      </c>
      <c r="J41" s="111">
        <v>1.3736216624577799</v>
      </c>
      <c r="K41" s="98"/>
      <c r="L41" s="101">
        <f>AVERAGE($B$25:$B$31)</f>
        <v>40.418571428571433</v>
      </c>
      <c r="M41" s="112">
        <v>51.390694444444399</v>
      </c>
      <c r="N41" s="112">
        <v>109.535</v>
      </c>
      <c r="O41" s="112">
        <v>1.3736216624577799</v>
      </c>
      <c r="P41" s="101"/>
      <c r="Q41" s="104">
        <f>AVERAGE($B$25:$B$31)</f>
        <v>40.418571428571433</v>
      </c>
      <c r="R41" s="113">
        <v>51.390694444444399</v>
      </c>
      <c r="S41" s="113">
        <v>109.535</v>
      </c>
      <c r="T41" s="113">
        <v>1.3736216624577799</v>
      </c>
      <c r="U41" s="104"/>
      <c r="V41" s="107">
        <f>AVERAGE($B$25:$B$31)</f>
        <v>40.418571428571433</v>
      </c>
      <c r="W41" s="114">
        <v>51.390694444444399</v>
      </c>
      <c r="X41" s="114">
        <v>109.535</v>
      </c>
      <c r="Y41" s="114">
        <v>1.3736216624577799</v>
      </c>
      <c r="Z41" s="107"/>
    </row>
    <row r="42" spans="1:26" x14ac:dyDescent="0.25">
      <c r="A42" s="69" t="s">
        <v>405</v>
      </c>
      <c r="B42" s="115">
        <v>45.591864890831602</v>
      </c>
      <c r="C42" s="116">
        <v>56.571666666666303</v>
      </c>
      <c r="D42" s="110">
        <v>109.26</v>
      </c>
      <c r="E42" s="110">
        <v>1.3670755880119765</v>
      </c>
      <c r="F42" s="95"/>
      <c r="G42" s="117">
        <v>49.659516137892901</v>
      </c>
      <c r="H42" s="118">
        <v>56.571666666666303</v>
      </c>
      <c r="I42" s="111">
        <v>109.26</v>
      </c>
      <c r="J42" s="111">
        <v>1.3670755880119765</v>
      </c>
      <c r="K42" s="98"/>
      <c r="L42" s="119">
        <v>49.659516137892901</v>
      </c>
      <c r="M42" s="120">
        <v>56.571666666666303</v>
      </c>
      <c r="N42" s="112">
        <v>111.79</v>
      </c>
      <c r="O42" s="112">
        <v>1.3670755880119765</v>
      </c>
      <c r="P42" s="101"/>
      <c r="Q42" s="121">
        <v>49.659516137892901</v>
      </c>
      <c r="R42" s="122">
        <v>59.939999999999799</v>
      </c>
      <c r="S42" s="113">
        <v>111.79</v>
      </c>
      <c r="T42" s="113">
        <v>1.3670755880119765</v>
      </c>
      <c r="U42" s="104"/>
      <c r="V42" s="123">
        <v>49.659516137892901</v>
      </c>
      <c r="W42" s="124">
        <v>59.939999999999799</v>
      </c>
      <c r="X42" s="114">
        <v>111.79</v>
      </c>
      <c r="Y42" s="114">
        <v>1.3760285662866201</v>
      </c>
      <c r="Z42" s="107"/>
    </row>
    <row r="43" spans="1:26" x14ac:dyDescent="0.25">
      <c r="A43" s="69" t="s">
        <v>65</v>
      </c>
      <c r="B43" s="115">
        <v>46.56</v>
      </c>
      <c r="C43" s="110">
        <v>57.090000000000302</v>
      </c>
      <c r="D43" s="110">
        <v>109.5399999999</v>
      </c>
      <c r="E43" s="110">
        <v>1.365825063405008</v>
      </c>
      <c r="F43" s="95"/>
      <c r="G43" s="117">
        <v>51.300000000000097</v>
      </c>
      <c r="H43" s="111">
        <v>57.090000000000302</v>
      </c>
      <c r="I43" s="111">
        <v>109.5399999999</v>
      </c>
      <c r="J43" s="111">
        <v>1.365825063405008</v>
      </c>
      <c r="K43" s="98"/>
      <c r="L43" s="119">
        <v>51.300000000000097</v>
      </c>
      <c r="M43" s="112">
        <v>57.090000000000302</v>
      </c>
      <c r="N43" s="112">
        <v>114.559999999</v>
      </c>
      <c r="O43" s="112">
        <v>1.365825063405008</v>
      </c>
      <c r="P43" s="101"/>
      <c r="Q43" s="121">
        <v>51.300000000000097</v>
      </c>
      <c r="R43" s="113">
        <v>59.8</v>
      </c>
      <c r="S43" s="113">
        <v>114.559999999</v>
      </c>
      <c r="T43" s="113">
        <v>1.365825063405008</v>
      </c>
      <c r="U43" s="104"/>
      <c r="V43" s="123">
        <v>51.300000000000097</v>
      </c>
      <c r="W43" s="114">
        <v>59.8</v>
      </c>
      <c r="X43" s="114">
        <v>114.559999999</v>
      </c>
      <c r="Y43" s="114">
        <v>1.3749239123750301</v>
      </c>
      <c r="Z43" s="107"/>
    </row>
    <row r="44" spans="1:26" x14ac:dyDescent="0.25">
      <c r="B44" s="86"/>
      <c r="C44" s="86"/>
      <c r="D44" s="86"/>
      <c r="E44" s="86"/>
      <c r="F44" s="86"/>
      <c r="G44" s="88"/>
      <c r="H44" s="88"/>
      <c r="I44" s="88"/>
      <c r="J44" s="88"/>
      <c r="K44" s="88"/>
      <c r="L44" s="90"/>
      <c r="M44" s="90"/>
      <c r="N44" s="90"/>
      <c r="O44" s="90"/>
      <c r="P44" s="90"/>
      <c r="Q44" s="92"/>
      <c r="R44" s="92"/>
      <c r="S44" s="92"/>
      <c r="T44" s="92"/>
      <c r="U44" s="92"/>
      <c r="V44" s="94"/>
      <c r="W44" s="94"/>
      <c r="X44" s="94"/>
      <c r="Y44" s="94"/>
      <c r="Z44" s="94"/>
    </row>
    <row r="45" spans="1:26" x14ac:dyDescent="0.25">
      <c r="B45" s="201" t="s">
        <v>459</v>
      </c>
      <c r="C45" s="202"/>
      <c r="D45" s="202"/>
      <c r="E45" s="202"/>
      <c r="F45" s="202"/>
      <c r="G45" s="203" t="s">
        <v>459</v>
      </c>
      <c r="H45" s="204"/>
      <c r="I45" s="204"/>
      <c r="J45" s="204"/>
      <c r="K45" s="204"/>
      <c r="L45" s="205" t="s">
        <v>459</v>
      </c>
      <c r="M45" s="206"/>
      <c r="N45" s="206"/>
      <c r="O45" s="206"/>
      <c r="P45" s="206"/>
      <c r="Q45" s="207" t="s">
        <v>459</v>
      </c>
      <c r="R45" s="208"/>
      <c r="S45" s="208"/>
      <c r="T45" s="208"/>
      <c r="U45" s="208"/>
      <c r="V45" s="209" t="s">
        <v>459</v>
      </c>
      <c r="W45" s="210"/>
      <c r="X45" s="210"/>
      <c r="Y45" s="210"/>
      <c r="Z45" s="210"/>
    </row>
    <row r="46" spans="1:26" x14ac:dyDescent="0.25">
      <c r="B46" s="95" t="s">
        <v>458</v>
      </c>
      <c r="C46" s="125" t="s">
        <v>26</v>
      </c>
      <c r="D46" s="97" t="s">
        <v>51</v>
      </c>
      <c r="E46" s="97" t="s">
        <v>388</v>
      </c>
      <c r="F46" s="97" t="s">
        <v>52</v>
      </c>
      <c r="G46" s="98" t="s">
        <v>458</v>
      </c>
      <c r="H46" s="126" t="s">
        <v>26</v>
      </c>
      <c r="I46" s="100" t="s">
        <v>51</v>
      </c>
      <c r="J46" s="100" t="s">
        <v>388</v>
      </c>
      <c r="K46" s="100" t="s">
        <v>52</v>
      </c>
      <c r="L46" s="101" t="s">
        <v>458</v>
      </c>
      <c r="M46" s="127" t="s">
        <v>26</v>
      </c>
      <c r="N46" s="103" t="s">
        <v>51</v>
      </c>
      <c r="O46" s="103" t="s">
        <v>388</v>
      </c>
      <c r="P46" s="103" t="s">
        <v>52</v>
      </c>
      <c r="Q46" s="104" t="s">
        <v>458</v>
      </c>
      <c r="R46" s="128" t="s">
        <v>26</v>
      </c>
      <c r="S46" s="106" t="s">
        <v>51</v>
      </c>
      <c r="T46" s="106" t="s">
        <v>388</v>
      </c>
      <c r="U46" s="106" t="s">
        <v>52</v>
      </c>
      <c r="V46" s="107" t="s">
        <v>458</v>
      </c>
      <c r="W46" s="129" t="s">
        <v>26</v>
      </c>
      <c r="X46" s="109" t="s">
        <v>51</v>
      </c>
      <c r="Y46" s="109" t="s">
        <v>388</v>
      </c>
      <c r="Z46" s="109" t="s">
        <v>52</v>
      </c>
    </row>
    <row r="47" spans="1:26" x14ac:dyDescent="0.25">
      <c r="A47" s="69" t="s">
        <v>406</v>
      </c>
      <c r="B47" s="95">
        <f>B41</f>
        <v>40.418571428571433</v>
      </c>
      <c r="C47" s="130">
        <f>SUMPRODUCT(C41:C42,$J$24:$J$25)/$J$26</f>
        <v>55.535472222221912</v>
      </c>
      <c r="D47" s="110">
        <f>SUMPRODUCT(D41:D42,$K$24:$K$25)/$K$26</f>
        <v>109.29928571428572</v>
      </c>
      <c r="E47" s="110">
        <f>SUMPRODUCT(E41:E42,$L$24:$L$25)/$L$26</f>
        <v>1.3683848029011372</v>
      </c>
      <c r="F47" s="110">
        <f>C47-D47/E47</f>
        <v>-24.339198617850514</v>
      </c>
      <c r="G47" s="98">
        <f>G41</f>
        <v>40.418571428571433</v>
      </c>
      <c r="H47" s="131">
        <f>SUMPRODUCT(H41:H42,$J$24:$J$25)/$J$26</f>
        <v>55.535472222221912</v>
      </c>
      <c r="I47" s="111">
        <f>SUMPRODUCT(I41:I42,$K$24:$K$25)/$K$26</f>
        <v>109.29928571428572</v>
      </c>
      <c r="J47" s="111">
        <f>SUMPRODUCT(J41:J42,$L$24:$L$25)/$L$26</f>
        <v>1.3683848029011372</v>
      </c>
      <c r="K47" s="111">
        <f>H47-I47/J47</f>
        <v>-24.339198617850514</v>
      </c>
      <c r="L47" s="101">
        <f>L41</f>
        <v>40.418571428571433</v>
      </c>
      <c r="M47" s="132">
        <f>SUMPRODUCT(M41:M42,$J$24:$J$25)/$J$26</f>
        <v>55.535472222221912</v>
      </c>
      <c r="N47" s="112">
        <f>SUMPRODUCT(N41:N42,$K$24:$K$25)/$K$26</f>
        <v>111.46785714285714</v>
      </c>
      <c r="O47" s="112">
        <f>SUMPRODUCT(O41:O42,$L$24:$L$25)/$L$26</f>
        <v>1.3683848029011372</v>
      </c>
      <c r="P47" s="112">
        <f>M47-N47/O47</f>
        <v>-25.92396587335773</v>
      </c>
      <c r="Q47" s="104">
        <f>Q41</f>
        <v>40.418571428571433</v>
      </c>
      <c r="R47" s="133">
        <f>SUMPRODUCT(R41:R42,$J$24:$J$25)/$J$26</f>
        <v>58.230138888888725</v>
      </c>
      <c r="S47" s="113">
        <f>SUMPRODUCT(S41:S42,$K$24:$K$25)/$K$26</f>
        <v>111.46785714285714</v>
      </c>
      <c r="T47" s="113">
        <f>SUMPRODUCT(T41:T42,$L$24:$L$25)/$L$26</f>
        <v>1.3683848029011372</v>
      </c>
      <c r="U47" s="113">
        <f>R47-S47/T47</f>
        <v>-23.229299206690918</v>
      </c>
      <c r="V47" s="107">
        <f>V41</f>
        <v>40.418571428571433</v>
      </c>
      <c r="W47" s="134">
        <f>SUMPRODUCT(W41:W42,$J$24:$J$25)/$J$26</f>
        <v>58.230138888888725</v>
      </c>
      <c r="X47" s="114">
        <f>SUMPRODUCT(X41:X42,$K$24:$K$25)/$K$26</f>
        <v>111.46785714285714</v>
      </c>
      <c r="Y47" s="114">
        <f>SUMPRODUCT(Y41:Y42,$L$24:$L$25)/$L$26</f>
        <v>1.3755471855208521</v>
      </c>
      <c r="Z47" s="114">
        <f>W47-X47/Y47</f>
        <v>-22.805145335585003</v>
      </c>
    </row>
    <row r="48" spans="1:26" x14ac:dyDescent="0.25">
      <c r="A48" s="69" t="s">
        <v>405</v>
      </c>
      <c r="B48" s="95">
        <f t="shared" ref="B48:B49" si="3">B42</f>
        <v>45.591864890831602</v>
      </c>
      <c r="C48" s="130">
        <f>C47</f>
        <v>55.535472222221912</v>
      </c>
      <c r="D48" s="110">
        <f>D47</f>
        <v>109.29928571428572</v>
      </c>
      <c r="E48" s="110">
        <f>E47</f>
        <v>1.3683848029011372</v>
      </c>
      <c r="F48" s="110">
        <f t="shared" ref="F48:F49" si="4">C48-D48/E48</f>
        <v>-24.339198617850514</v>
      </c>
      <c r="G48" s="98">
        <f t="shared" ref="G48:G49" si="5">G42</f>
        <v>49.659516137892901</v>
      </c>
      <c r="H48" s="131">
        <f>H47</f>
        <v>55.535472222221912</v>
      </c>
      <c r="I48" s="111">
        <f>I47</f>
        <v>109.29928571428572</v>
      </c>
      <c r="J48" s="111">
        <f>J47</f>
        <v>1.3683848029011372</v>
      </c>
      <c r="K48" s="111">
        <f t="shared" ref="K48:K49" si="6">H48-I48/J48</f>
        <v>-24.339198617850514</v>
      </c>
      <c r="L48" s="101">
        <f t="shared" ref="L48:L49" si="7">L42</f>
        <v>49.659516137892901</v>
      </c>
      <c r="M48" s="132">
        <f>M47</f>
        <v>55.535472222221912</v>
      </c>
      <c r="N48" s="112">
        <f>N47</f>
        <v>111.46785714285714</v>
      </c>
      <c r="O48" s="112">
        <f>O47</f>
        <v>1.3683848029011372</v>
      </c>
      <c r="P48" s="112">
        <f t="shared" ref="P48:P49" si="8">M48-N48/O48</f>
        <v>-25.92396587335773</v>
      </c>
      <c r="Q48" s="104">
        <f t="shared" ref="Q48:Q49" si="9">Q42</f>
        <v>49.659516137892901</v>
      </c>
      <c r="R48" s="133">
        <f>R47</f>
        <v>58.230138888888725</v>
      </c>
      <c r="S48" s="113">
        <f>S47</f>
        <v>111.46785714285714</v>
      </c>
      <c r="T48" s="113">
        <f>T47</f>
        <v>1.3683848029011372</v>
      </c>
      <c r="U48" s="113">
        <f t="shared" ref="U48:U49" si="10">R48-S48/T48</f>
        <v>-23.229299206690918</v>
      </c>
      <c r="V48" s="107">
        <f t="shared" ref="V48:V49" si="11">V42</f>
        <v>49.659516137892901</v>
      </c>
      <c r="W48" s="134">
        <f>W47</f>
        <v>58.230138888888725</v>
      </c>
      <c r="X48" s="114">
        <f>X47</f>
        <v>111.46785714285714</v>
      </c>
      <c r="Y48" s="114">
        <f>Y47</f>
        <v>1.3755471855208521</v>
      </c>
      <c r="Z48" s="114">
        <f t="shared" ref="Z48:Z49" si="12">W48-X48/Y48</f>
        <v>-22.805145335585003</v>
      </c>
    </row>
    <row r="49" spans="1:26" x14ac:dyDescent="0.25">
      <c r="A49" s="69" t="s">
        <v>65</v>
      </c>
      <c r="B49" s="95">
        <f t="shared" si="3"/>
        <v>46.56</v>
      </c>
      <c r="C49" s="130">
        <f>C43</f>
        <v>57.090000000000302</v>
      </c>
      <c r="D49" s="110">
        <f>D43</f>
        <v>109.5399999999</v>
      </c>
      <c r="E49" s="110">
        <f>E43</f>
        <v>1.365825063405008</v>
      </c>
      <c r="F49" s="110">
        <f t="shared" si="4"/>
        <v>-23.110607628927156</v>
      </c>
      <c r="G49" s="98">
        <f t="shared" si="5"/>
        <v>51.300000000000097</v>
      </c>
      <c r="H49" s="131">
        <f>H43</f>
        <v>57.090000000000302</v>
      </c>
      <c r="I49" s="111">
        <f>I43</f>
        <v>109.5399999999</v>
      </c>
      <c r="J49" s="111">
        <f>J43</f>
        <v>1.365825063405008</v>
      </c>
      <c r="K49" s="111">
        <f t="shared" si="6"/>
        <v>-23.110607628927156</v>
      </c>
      <c r="L49" s="101">
        <f t="shared" si="7"/>
        <v>51.300000000000097</v>
      </c>
      <c r="M49" s="132">
        <f>M43</f>
        <v>57.090000000000302</v>
      </c>
      <c r="N49" s="112">
        <f>N43</f>
        <v>114.559999999</v>
      </c>
      <c r="O49" s="112">
        <f>O43</f>
        <v>1.365825063405008</v>
      </c>
      <c r="P49" s="112">
        <f t="shared" si="8"/>
        <v>-26.786041718989253</v>
      </c>
      <c r="Q49" s="104">
        <f t="shared" si="9"/>
        <v>51.300000000000097</v>
      </c>
      <c r="R49" s="133">
        <f>R43</f>
        <v>59.8</v>
      </c>
      <c r="S49" s="113">
        <f>S43</f>
        <v>114.559999999</v>
      </c>
      <c r="T49" s="113">
        <f>T43</f>
        <v>1.365825063405008</v>
      </c>
      <c r="U49" s="113">
        <f t="shared" si="10"/>
        <v>-24.076041718989558</v>
      </c>
      <c r="V49" s="107">
        <f t="shared" si="11"/>
        <v>51.300000000000097</v>
      </c>
      <c r="W49" s="134">
        <f>W43</f>
        <v>59.8</v>
      </c>
      <c r="X49" s="114">
        <f>X43</f>
        <v>114.559999999</v>
      </c>
      <c r="Y49" s="114">
        <f>Y43</f>
        <v>1.3749239123750301</v>
      </c>
      <c r="Z49" s="114">
        <f t="shared" si="12"/>
        <v>-23.520974322942848</v>
      </c>
    </row>
    <row r="50" spans="1:26" x14ac:dyDescent="0.25">
      <c r="B50" s="86"/>
      <c r="C50" s="86"/>
      <c r="D50" s="86"/>
      <c r="E50" s="86"/>
      <c r="F50" s="86"/>
      <c r="G50" s="88"/>
      <c r="H50" s="88"/>
      <c r="I50" s="88"/>
      <c r="J50" s="88"/>
      <c r="K50" s="88"/>
      <c r="L50" s="90"/>
      <c r="M50" s="90"/>
      <c r="N50" s="90"/>
      <c r="O50" s="90"/>
      <c r="P50" s="90"/>
      <c r="Q50" s="92"/>
      <c r="R50" s="92"/>
      <c r="S50" s="92"/>
      <c r="T50" s="92"/>
      <c r="U50" s="92"/>
      <c r="V50" s="94"/>
      <c r="W50" s="94"/>
      <c r="X50" s="94"/>
      <c r="Y50" s="94"/>
      <c r="Z50" s="94"/>
    </row>
    <row r="51" spans="1:26" x14ac:dyDescent="0.25">
      <c r="B51" s="86"/>
      <c r="C51" s="86" t="s">
        <v>460</v>
      </c>
      <c r="D51" s="86" t="s">
        <v>441</v>
      </c>
      <c r="E51" s="86" t="s">
        <v>442</v>
      </c>
      <c r="F51" s="86" t="s">
        <v>461</v>
      </c>
      <c r="G51" s="88"/>
      <c r="H51" s="88" t="s">
        <v>460</v>
      </c>
      <c r="I51" s="88" t="s">
        <v>441</v>
      </c>
      <c r="J51" s="88" t="s">
        <v>442</v>
      </c>
      <c r="K51" s="88" t="s">
        <v>461</v>
      </c>
      <c r="L51" s="90"/>
      <c r="M51" s="90" t="s">
        <v>460</v>
      </c>
      <c r="N51" s="90" t="s">
        <v>441</v>
      </c>
      <c r="O51" s="90" t="s">
        <v>442</v>
      </c>
      <c r="P51" s="90" t="s">
        <v>461</v>
      </c>
      <c r="Q51" s="92"/>
      <c r="R51" s="92" t="s">
        <v>460</v>
      </c>
      <c r="S51" s="92" t="s">
        <v>441</v>
      </c>
      <c r="T51" s="92" t="s">
        <v>442</v>
      </c>
      <c r="U51" s="92" t="s">
        <v>461</v>
      </c>
      <c r="V51" s="94"/>
      <c r="W51" s="94" t="s">
        <v>460</v>
      </c>
      <c r="X51" s="94" t="s">
        <v>441</v>
      </c>
      <c r="Y51" s="94" t="s">
        <v>442</v>
      </c>
      <c r="Z51" s="94" t="s">
        <v>461</v>
      </c>
    </row>
    <row r="52" spans="1:26" ht="16.5" customHeight="1" x14ac:dyDescent="0.25">
      <c r="A52" s="69" t="s">
        <v>462</v>
      </c>
      <c r="B52" s="86"/>
      <c r="C52" s="86"/>
      <c r="D52" s="86"/>
      <c r="E52" s="86"/>
      <c r="F52" s="135">
        <f>$B$20</f>
        <v>4078446571.8614349</v>
      </c>
      <c r="G52" s="88"/>
      <c r="H52" s="88"/>
      <c r="I52" s="88"/>
      <c r="J52" s="88"/>
      <c r="K52" s="136">
        <f>$B$20</f>
        <v>4078446571.8614349</v>
      </c>
      <c r="L52" s="90"/>
      <c r="M52" s="90"/>
      <c r="N52" s="90"/>
      <c r="O52" s="90"/>
      <c r="P52" s="137">
        <f>$B$20</f>
        <v>4078446571.8614349</v>
      </c>
      <c r="Q52" s="92"/>
      <c r="R52" s="92"/>
      <c r="S52" s="92"/>
      <c r="T52" s="92"/>
      <c r="U52" s="138">
        <f>$B$20</f>
        <v>4078446571.8614349</v>
      </c>
      <c r="V52" s="94"/>
      <c r="W52" s="94"/>
      <c r="X52" s="94"/>
      <c r="Y52" s="94"/>
      <c r="Z52" s="139">
        <f>$B$20</f>
        <v>4078446571.8614349</v>
      </c>
    </row>
    <row r="53" spans="1:26" ht="16.5" customHeight="1" x14ac:dyDescent="0.25">
      <c r="A53" s="69" t="s">
        <v>406</v>
      </c>
      <c r="B53" s="86"/>
      <c r="C53" s="140">
        <v>1209600</v>
      </c>
      <c r="D53" s="141">
        <f>B47*$C53</f>
        <v>48890304.000000007</v>
      </c>
      <c r="E53" s="142">
        <f>-F47*$C53</f>
        <v>29440694.648151983</v>
      </c>
      <c r="F53" s="142">
        <f>D53+E53</f>
        <v>78330998.648151994</v>
      </c>
      <c r="G53" s="88"/>
      <c r="H53" s="143">
        <v>1209600</v>
      </c>
      <c r="I53" s="144">
        <f>G47*$C53</f>
        <v>48890304.000000007</v>
      </c>
      <c r="J53" s="145">
        <f>-K47*$C53</f>
        <v>29440694.648151983</v>
      </c>
      <c r="K53" s="145">
        <f>I53+J53</f>
        <v>78330998.648151994</v>
      </c>
      <c r="L53" s="90"/>
      <c r="M53" s="146">
        <v>1209600</v>
      </c>
      <c r="N53" s="147">
        <f>L47*$C53</f>
        <v>48890304.000000007</v>
      </c>
      <c r="O53" s="148">
        <f>-P47*$C53</f>
        <v>31357629.120413512</v>
      </c>
      <c r="P53" s="148">
        <f>N53+O53</f>
        <v>80247933.120413512</v>
      </c>
      <c r="Q53" s="92"/>
      <c r="R53" s="149">
        <v>1209600</v>
      </c>
      <c r="S53" s="150">
        <f>Q47*$C53</f>
        <v>48890304.000000007</v>
      </c>
      <c r="T53" s="151">
        <f>-U47*$C53</f>
        <v>28098160.320413332</v>
      </c>
      <c r="U53" s="151">
        <f>S53+T53</f>
        <v>76988464.320413336</v>
      </c>
      <c r="V53" s="94"/>
      <c r="W53" s="152">
        <v>1209600</v>
      </c>
      <c r="X53" s="153">
        <f>V47*$C53</f>
        <v>48890304.000000007</v>
      </c>
      <c r="Y53" s="154">
        <f>-Z47*$C53</f>
        <v>27585103.797923621</v>
      </c>
      <c r="Z53" s="154">
        <f>X53+Y53</f>
        <v>76475407.797923625</v>
      </c>
    </row>
    <row r="54" spans="1:26" x14ac:dyDescent="0.25">
      <c r="A54" s="69" t="s">
        <v>405</v>
      </c>
      <c r="B54" s="86"/>
      <c r="C54" s="140">
        <v>3974400</v>
      </c>
      <c r="D54" s="141">
        <f>B48*$C54</f>
        <v>181200307.82212111</v>
      </c>
      <c r="E54" s="142">
        <f>-F48*$C54</f>
        <v>96733710.986785084</v>
      </c>
      <c r="F54" s="142">
        <f t="shared" ref="F54:F55" si="13">D54+E54</f>
        <v>277934018.8089062</v>
      </c>
      <c r="G54" s="88"/>
      <c r="H54" s="143">
        <v>3974400</v>
      </c>
      <c r="I54" s="144">
        <f>G48*$C54</f>
        <v>197366780.93844154</v>
      </c>
      <c r="J54" s="145">
        <f>-K48*$C54</f>
        <v>96733710.986785084</v>
      </c>
      <c r="K54" s="145">
        <f t="shared" ref="K54:K55" si="14">I54+J54</f>
        <v>294100491.92522663</v>
      </c>
      <c r="L54" s="90"/>
      <c r="M54" s="146">
        <v>3974400</v>
      </c>
      <c r="N54" s="147">
        <f>L48*$C54</f>
        <v>197366780.93844154</v>
      </c>
      <c r="O54" s="148">
        <f>-P48*$C54</f>
        <v>103032209.96707296</v>
      </c>
      <c r="P54" s="148">
        <f t="shared" ref="P54:P55" si="15">N54+O54</f>
        <v>300398990.90551448</v>
      </c>
      <c r="Q54" s="92"/>
      <c r="R54" s="149">
        <v>3974400</v>
      </c>
      <c r="S54" s="150">
        <f>Q48*$C54</f>
        <v>197366780.93844154</v>
      </c>
      <c r="T54" s="151">
        <f>-U48*$C54</f>
        <v>92322526.76707238</v>
      </c>
      <c r="U54" s="151">
        <f t="shared" ref="U54:U55" si="16">S54+T54</f>
        <v>289689307.70551395</v>
      </c>
      <c r="V54" s="94"/>
      <c r="W54" s="152">
        <v>3974400</v>
      </c>
      <c r="X54" s="153">
        <f>V48*$C54</f>
        <v>197366780.93844154</v>
      </c>
      <c r="Y54" s="154">
        <f>-Z48*$C54</f>
        <v>90636769.621749029</v>
      </c>
      <c r="Z54" s="154">
        <f t="shared" ref="Z54:Z55" si="17">X54+Y54</f>
        <v>288003550.56019056</v>
      </c>
    </row>
    <row r="55" spans="1:26" x14ac:dyDescent="0.25">
      <c r="A55" s="69" t="s">
        <v>65</v>
      </c>
      <c r="B55" s="86"/>
      <c r="C55" s="140">
        <v>5535360</v>
      </c>
      <c r="D55" s="141">
        <f>B49*$C55</f>
        <v>257726361.60000002</v>
      </c>
      <c r="E55" s="142">
        <f>-F49*$C55</f>
        <v>127925533.04485822</v>
      </c>
      <c r="F55" s="142">
        <f t="shared" si="13"/>
        <v>385651894.64485824</v>
      </c>
      <c r="G55" s="88"/>
      <c r="H55" s="143">
        <v>5535360</v>
      </c>
      <c r="I55" s="144">
        <f>G49*$C55</f>
        <v>283963968.00000054</v>
      </c>
      <c r="J55" s="145">
        <f>-K49*$C55</f>
        <v>127925533.04485822</v>
      </c>
      <c r="K55" s="145">
        <f t="shared" si="14"/>
        <v>411889501.04485875</v>
      </c>
      <c r="L55" s="90"/>
      <c r="M55" s="146">
        <v>5535360</v>
      </c>
      <c r="N55" s="147">
        <f>L49*$C55</f>
        <v>283963968.00000054</v>
      </c>
      <c r="O55" s="148">
        <f>-P49*$C55</f>
        <v>148270383.88962436</v>
      </c>
      <c r="P55" s="148">
        <f t="shared" si="15"/>
        <v>432234351.88962489</v>
      </c>
      <c r="Q55" s="92"/>
      <c r="R55" s="149">
        <v>5535360</v>
      </c>
      <c r="S55" s="150">
        <f>Q49*$C55</f>
        <v>283963968.00000054</v>
      </c>
      <c r="T55" s="151">
        <f>-U49*$C55</f>
        <v>133269558.28962603</v>
      </c>
      <c r="U55" s="151">
        <f t="shared" si="16"/>
        <v>417233526.2896266</v>
      </c>
      <c r="V55" s="94"/>
      <c r="W55" s="152">
        <v>5535360</v>
      </c>
      <c r="X55" s="153">
        <f>V49*$C55</f>
        <v>283963968.00000054</v>
      </c>
      <c r="Y55" s="154">
        <f>-Z49*$C55</f>
        <v>130197060.42824492</v>
      </c>
      <c r="Z55" s="154">
        <f t="shared" si="17"/>
        <v>414161028.42824543</v>
      </c>
    </row>
    <row r="56" spans="1:26" x14ac:dyDescent="0.25">
      <c r="B56" s="86"/>
      <c r="C56" s="86"/>
      <c r="D56" s="86"/>
      <c r="E56" s="86"/>
      <c r="F56" s="86"/>
      <c r="G56" s="88"/>
      <c r="H56" s="88"/>
      <c r="I56" s="88"/>
      <c r="J56" s="88"/>
      <c r="K56" s="88"/>
      <c r="L56" s="90"/>
      <c r="M56" s="90"/>
      <c r="N56" s="90"/>
      <c r="O56" s="90"/>
      <c r="P56" s="90"/>
      <c r="Q56" s="92"/>
      <c r="R56" s="92"/>
      <c r="S56" s="92"/>
      <c r="T56" s="92"/>
      <c r="U56" s="92"/>
      <c r="V56" s="94"/>
      <c r="W56" s="94"/>
      <c r="X56" s="94"/>
      <c r="Y56" s="94"/>
      <c r="Z56" s="94"/>
    </row>
    <row r="57" spans="1:26" x14ac:dyDescent="0.25">
      <c r="B57" s="86"/>
      <c r="C57" s="86"/>
      <c r="D57" s="86"/>
      <c r="E57" s="86" t="s">
        <v>463</v>
      </c>
      <c r="F57" s="142">
        <f>F52+F53</f>
        <v>4156777570.5095868</v>
      </c>
      <c r="G57" s="88"/>
      <c r="H57" s="88"/>
      <c r="I57" s="88"/>
      <c r="J57" s="88" t="s">
        <v>463</v>
      </c>
      <c r="K57" s="145">
        <f>K52+K53</f>
        <v>4156777570.5095868</v>
      </c>
      <c r="L57" s="90"/>
      <c r="M57" s="90"/>
      <c r="N57" s="90"/>
      <c r="O57" s="90" t="s">
        <v>463</v>
      </c>
      <c r="P57" s="148">
        <f>P52+P53</f>
        <v>4158694504.9818482</v>
      </c>
      <c r="Q57" s="92"/>
      <c r="R57" s="92"/>
      <c r="S57" s="92"/>
      <c r="T57" s="92" t="s">
        <v>463</v>
      </c>
      <c r="U57" s="151">
        <f>U52+U53</f>
        <v>4155435036.181848</v>
      </c>
      <c r="V57" s="94"/>
      <c r="W57" s="94"/>
      <c r="X57" s="94"/>
      <c r="Y57" s="94" t="s">
        <v>463</v>
      </c>
      <c r="Z57" s="154">
        <f>Z52+Z53</f>
        <v>4154921979.6593585</v>
      </c>
    </row>
    <row r="58" spans="1:26" x14ac:dyDescent="0.25">
      <c r="B58" s="86"/>
      <c r="C58" s="86"/>
      <c r="D58" s="86"/>
      <c r="E58" s="86" t="s">
        <v>464</v>
      </c>
      <c r="F58" s="142">
        <f>F54+F55</f>
        <v>663585913.45376444</v>
      </c>
      <c r="G58" s="88"/>
      <c r="H58" s="88"/>
      <c r="I58" s="88"/>
      <c r="J58" s="88" t="s">
        <v>464</v>
      </c>
      <c r="K58" s="145">
        <f>K54+K55</f>
        <v>705989992.97008538</v>
      </c>
      <c r="L58" s="90"/>
      <c r="M58" s="90"/>
      <c r="N58" s="90"/>
      <c r="O58" s="90" t="s">
        <v>464</v>
      </c>
      <c r="P58" s="148">
        <f>P54+P55</f>
        <v>732633342.79513931</v>
      </c>
      <c r="Q58" s="92"/>
      <c r="R58" s="92"/>
      <c r="S58" s="92"/>
      <c r="T58" s="92" t="s">
        <v>464</v>
      </c>
      <c r="U58" s="151">
        <f>U54+U55</f>
        <v>706922833.99514055</v>
      </c>
      <c r="V58" s="94"/>
      <c r="W58" s="94"/>
      <c r="X58" s="94"/>
      <c r="Y58" s="94" t="s">
        <v>464</v>
      </c>
      <c r="Z58" s="154">
        <f>Z54+Z55</f>
        <v>702164578.98843598</v>
      </c>
    </row>
    <row r="59" spans="1:26" x14ac:dyDescent="0.25">
      <c r="B59" s="86"/>
      <c r="C59" s="86"/>
      <c r="D59" s="86"/>
      <c r="E59" s="85" t="s">
        <v>465</v>
      </c>
      <c r="F59" s="155">
        <f>F58+F57</f>
        <v>4820363483.9633512</v>
      </c>
      <c r="G59" s="88"/>
      <c r="H59" s="88"/>
      <c r="I59" s="88"/>
      <c r="J59" s="87" t="s">
        <v>465</v>
      </c>
      <c r="K59" s="156">
        <f>K58+K57</f>
        <v>4862767563.4796724</v>
      </c>
      <c r="L59" s="90"/>
      <c r="M59" s="90"/>
      <c r="N59" s="90"/>
      <c r="O59" s="89" t="s">
        <v>465</v>
      </c>
      <c r="P59" s="157">
        <f>P58+P57</f>
        <v>4891327847.7769871</v>
      </c>
      <c r="Q59" s="92"/>
      <c r="R59" s="92"/>
      <c r="S59" s="92"/>
      <c r="T59" s="91" t="s">
        <v>465</v>
      </c>
      <c r="U59" s="158">
        <f>U58+U57</f>
        <v>4862357870.1769886</v>
      </c>
      <c r="V59" s="94"/>
      <c r="W59" s="94"/>
      <c r="X59" s="94"/>
      <c r="Y59" s="93" t="s">
        <v>465</v>
      </c>
      <c r="Z59" s="159">
        <f>Z58+Z57</f>
        <v>4857086558.6477947</v>
      </c>
    </row>
    <row r="60" spans="1:26" x14ac:dyDescent="0.25">
      <c r="B60" s="86"/>
      <c r="C60" s="86"/>
      <c r="D60" s="86"/>
      <c r="E60" s="160" t="s">
        <v>409</v>
      </c>
      <c r="F60" s="161">
        <v>4820363483.9636431</v>
      </c>
      <c r="G60" s="88"/>
      <c r="H60" s="88"/>
      <c r="I60" s="88"/>
      <c r="J60" s="162" t="s">
        <v>409</v>
      </c>
      <c r="K60" s="163">
        <v>4862767563.4799995</v>
      </c>
      <c r="L60" s="90"/>
      <c r="M60" s="90"/>
      <c r="N60" s="90"/>
      <c r="O60" s="164" t="s">
        <v>409</v>
      </c>
      <c r="P60" s="165">
        <v>4891327847.7799997</v>
      </c>
      <c r="Q60" s="92"/>
      <c r="R60" s="92"/>
      <c r="S60" s="92"/>
      <c r="T60" s="166" t="s">
        <v>409</v>
      </c>
      <c r="U60" s="167">
        <v>4862357870.1800003</v>
      </c>
      <c r="V60" s="94"/>
      <c r="W60" s="94"/>
      <c r="X60" s="94"/>
      <c r="Y60" s="168" t="s">
        <v>409</v>
      </c>
      <c r="Z60" s="169">
        <v>4857086558.6516895</v>
      </c>
    </row>
    <row r="61" spans="1:26" x14ac:dyDescent="0.25">
      <c r="A61" s="66"/>
      <c r="B61" s="86"/>
      <c r="C61" s="86"/>
      <c r="D61" s="170"/>
      <c r="E61" s="160" t="s">
        <v>410</v>
      </c>
      <c r="F61" s="86">
        <f>(F59/F60-1)</f>
        <v>-6.0507154842071031E-14</v>
      </c>
      <c r="G61" s="88"/>
      <c r="H61" s="88"/>
      <c r="I61" s="171"/>
      <c r="J61" s="162" t="s">
        <v>410</v>
      </c>
      <c r="K61" s="88">
        <f>(K59/K60-1)</f>
        <v>-6.7279515292284486E-14</v>
      </c>
      <c r="L61" s="90"/>
      <c r="M61" s="90"/>
      <c r="N61" s="172"/>
      <c r="O61" s="164" t="s">
        <v>410</v>
      </c>
      <c r="P61" s="90">
        <f>(P59/P60-1)</f>
        <v>-6.1595173406203685E-13</v>
      </c>
      <c r="Q61" s="92"/>
      <c r="R61" s="92"/>
      <c r="S61" s="173"/>
      <c r="T61" s="166" t="s">
        <v>410</v>
      </c>
      <c r="U61" s="92">
        <f>(U59/U60-1)</f>
        <v>-6.1939342543837483E-13</v>
      </c>
      <c r="V61" s="94"/>
      <c r="W61" s="94"/>
      <c r="X61" s="174"/>
      <c r="Y61" s="168" t="s">
        <v>410</v>
      </c>
      <c r="Z61" s="94">
        <f>(Z59/Z60-1)</f>
        <v>-8.0191409068675057E-13</v>
      </c>
    </row>
    <row r="62" spans="1:26" x14ac:dyDescent="0.25">
      <c r="A62" s="66"/>
      <c r="C62" s="66"/>
      <c r="D62" s="66"/>
      <c r="I62" s="11"/>
      <c r="J62" s="11"/>
      <c r="M62" s="11"/>
      <c r="N62" s="11"/>
      <c r="O62" s="11"/>
      <c r="P62" s="11"/>
    </row>
    <row r="63" spans="1:26" x14ac:dyDescent="0.25">
      <c r="A63" s="66"/>
      <c r="C63" s="66"/>
      <c r="D63" s="66"/>
      <c r="I63" s="11"/>
      <c r="J63" s="13"/>
      <c r="M63" s="11"/>
      <c r="N63" s="11"/>
      <c r="O63" s="11"/>
    </row>
    <row r="64" spans="1:26" x14ac:dyDescent="0.25">
      <c r="A64" s="66"/>
      <c r="C64" s="66"/>
      <c r="D64" s="66"/>
      <c r="I64" s="11"/>
      <c r="J64" s="11"/>
    </row>
    <row r="65" spans="1:16" x14ac:dyDescent="0.25">
      <c r="A65" s="66"/>
      <c r="C65" s="66"/>
      <c r="D65" s="66"/>
      <c r="I65" s="11"/>
      <c r="J65" s="13"/>
      <c r="K65" s="11"/>
      <c r="L65" s="11"/>
    </row>
    <row r="66" spans="1:16" x14ac:dyDescent="0.25">
      <c r="A66" s="66"/>
      <c r="C66" s="66"/>
      <c r="D66" s="66"/>
      <c r="I66" s="12"/>
      <c r="J66" s="13"/>
      <c r="K66" s="11"/>
      <c r="M66" s="11"/>
      <c r="N66" s="11"/>
      <c r="O66" s="11"/>
      <c r="P66" s="11"/>
    </row>
    <row r="67" spans="1:16" x14ac:dyDescent="0.25">
      <c r="A67" s="66"/>
      <c r="C67" s="66"/>
      <c r="D67" s="66"/>
      <c r="M67" s="12"/>
      <c r="N67" s="12"/>
      <c r="O67" s="12"/>
    </row>
    <row r="68" spans="1:16" x14ac:dyDescent="0.25">
      <c r="A68" s="66"/>
      <c r="C68" s="66"/>
      <c r="D68" s="66"/>
    </row>
    <row r="69" spans="1:16" x14ac:dyDescent="0.25">
      <c r="A69" s="66"/>
      <c r="C69" s="66"/>
      <c r="D69" s="66"/>
    </row>
    <row r="70" spans="1:16" x14ac:dyDescent="0.25">
      <c r="A70" s="66"/>
      <c r="C70" s="66"/>
      <c r="D70" s="66"/>
    </row>
    <row r="71" spans="1:16" x14ac:dyDescent="0.25">
      <c r="A71" s="66"/>
      <c r="C71" s="66"/>
      <c r="D71" s="66"/>
    </row>
    <row r="72" spans="1:16" x14ac:dyDescent="0.25">
      <c r="A72" s="66"/>
      <c r="C72" s="66"/>
      <c r="D72" s="66"/>
    </row>
    <row r="73" spans="1:16" x14ac:dyDescent="0.25">
      <c r="A73" s="66"/>
      <c r="C73" s="66"/>
      <c r="D73" s="66"/>
    </row>
    <row r="74" spans="1:16" x14ac:dyDescent="0.25">
      <c r="A74" s="66"/>
      <c r="C74" s="66"/>
      <c r="D74" s="66"/>
    </row>
    <row r="75" spans="1:16" x14ac:dyDescent="0.25">
      <c r="A75" s="66"/>
      <c r="C75" s="66"/>
      <c r="D75" s="66"/>
    </row>
    <row r="76" spans="1:16" x14ac:dyDescent="0.25">
      <c r="A76" s="66"/>
      <c r="C76" s="66"/>
      <c r="D76" s="66"/>
    </row>
    <row r="77" spans="1:16" x14ac:dyDescent="0.25">
      <c r="A77" s="66"/>
      <c r="C77" s="66"/>
      <c r="D77" s="66"/>
    </row>
    <row r="78" spans="1:16" x14ac:dyDescent="0.25">
      <c r="A78" s="66"/>
      <c r="C78" s="66"/>
      <c r="D78" s="66"/>
    </row>
    <row r="79" spans="1:16" x14ac:dyDescent="0.25">
      <c r="A79" s="66"/>
      <c r="C79" s="66"/>
      <c r="D79" s="66"/>
    </row>
    <row r="80" spans="1:16" x14ac:dyDescent="0.25">
      <c r="A80" s="66"/>
      <c r="C80" s="66"/>
      <c r="D80" s="66"/>
    </row>
    <row r="81" spans="1:4" x14ac:dyDescent="0.25">
      <c r="A81" s="66"/>
      <c r="C81" s="66"/>
      <c r="D81" s="66"/>
    </row>
    <row r="82" spans="1:4" x14ac:dyDescent="0.25">
      <c r="A82" s="66"/>
      <c r="C82" s="66"/>
      <c r="D82" s="66"/>
    </row>
    <row r="83" spans="1:4" x14ac:dyDescent="0.25">
      <c r="A83" s="66"/>
      <c r="C83" s="66"/>
      <c r="D83" s="66"/>
    </row>
    <row r="84" spans="1:4" x14ac:dyDescent="0.25">
      <c r="A84" s="66"/>
      <c r="C84" s="66"/>
      <c r="D84" s="66"/>
    </row>
    <row r="85" spans="1:4" x14ac:dyDescent="0.25">
      <c r="A85" s="66"/>
      <c r="C85" s="66"/>
      <c r="D85" s="66"/>
    </row>
    <row r="86" spans="1:4" x14ac:dyDescent="0.25">
      <c r="A86" s="66"/>
      <c r="C86" s="66"/>
      <c r="D86" s="66"/>
    </row>
    <row r="87" spans="1:4" x14ac:dyDescent="0.25">
      <c r="A87" s="66"/>
      <c r="C87" s="66"/>
      <c r="D87" s="66"/>
    </row>
    <row r="88" spans="1:4" x14ac:dyDescent="0.25">
      <c r="A88" s="66"/>
      <c r="C88" s="66"/>
      <c r="D88" s="66"/>
    </row>
    <row r="89" spans="1:4" x14ac:dyDescent="0.25">
      <c r="A89" s="66"/>
      <c r="C89" s="66"/>
      <c r="D89" s="66"/>
    </row>
    <row r="90" spans="1:4" x14ac:dyDescent="0.25">
      <c r="A90" s="66"/>
      <c r="C90" s="66"/>
      <c r="D90" s="66"/>
    </row>
    <row r="91" spans="1:4" x14ac:dyDescent="0.25">
      <c r="A91" s="66"/>
      <c r="C91" s="66"/>
      <c r="D91" s="66"/>
    </row>
    <row r="92" spans="1:4" x14ac:dyDescent="0.25">
      <c r="A92" s="66"/>
      <c r="C92" s="66"/>
      <c r="D92" s="66"/>
    </row>
    <row r="93" spans="1:4" x14ac:dyDescent="0.25">
      <c r="A93" s="66"/>
      <c r="C93" s="66"/>
      <c r="D93" s="66"/>
    </row>
    <row r="94" spans="1:4" x14ac:dyDescent="0.25">
      <c r="A94" s="66"/>
      <c r="C94" s="66"/>
      <c r="D94" s="66"/>
    </row>
    <row r="95" spans="1:4" x14ac:dyDescent="0.25">
      <c r="A95" s="66"/>
      <c r="C95" s="66"/>
      <c r="D95" s="66"/>
    </row>
    <row r="96" spans="1:4" x14ac:dyDescent="0.25">
      <c r="A96" s="66"/>
      <c r="C96" s="66"/>
      <c r="D96" s="66"/>
    </row>
    <row r="97" spans="1:4" x14ac:dyDescent="0.25">
      <c r="A97" s="66"/>
      <c r="C97" s="66"/>
      <c r="D97" s="66"/>
    </row>
    <row r="98" spans="1:4" x14ac:dyDescent="0.25">
      <c r="A98" s="66"/>
      <c r="C98" s="66"/>
      <c r="D98" s="66"/>
    </row>
    <row r="99" spans="1:4" x14ac:dyDescent="0.25">
      <c r="A99" s="66"/>
      <c r="C99" s="66"/>
      <c r="D99" s="66"/>
    </row>
    <row r="100" spans="1:4" x14ac:dyDescent="0.25">
      <c r="A100" s="66"/>
      <c r="C100" s="66"/>
      <c r="D100" s="66"/>
    </row>
    <row r="101" spans="1:4" x14ac:dyDescent="0.25">
      <c r="A101" s="66"/>
      <c r="C101" s="66"/>
      <c r="D101" s="66"/>
    </row>
    <row r="102" spans="1:4" x14ac:dyDescent="0.25">
      <c r="A102" s="66"/>
      <c r="C102" s="66"/>
      <c r="D102" s="66"/>
    </row>
    <row r="103" spans="1:4" x14ac:dyDescent="0.25">
      <c r="A103" s="66"/>
      <c r="C103" s="66"/>
      <c r="D103" s="66"/>
    </row>
    <row r="104" spans="1:4" x14ac:dyDescent="0.25">
      <c r="A104" s="66"/>
      <c r="C104" s="66"/>
      <c r="D104" s="66"/>
    </row>
    <row r="105" spans="1:4" x14ac:dyDescent="0.25">
      <c r="A105" s="66"/>
      <c r="C105" s="66"/>
      <c r="D105" s="66"/>
    </row>
    <row r="106" spans="1:4" x14ac:dyDescent="0.25">
      <c r="A106" s="66"/>
      <c r="C106" s="66"/>
      <c r="D106" s="66"/>
    </row>
    <row r="107" spans="1:4" x14ac:dyDescent="0.25">
      <c r="A107" s="66"/>
      <c r="C107" s="66"/>
      <c r="D107" s="66"/>
    </row>
    <row r="108" spans="1:4" x14ac:dyDescent="0.25">
      <c r="A108" s="66"/>
      <c r="C108" s="66"/>
      <c r="D108" s="66"/>
    </row>
    <row r="109" spans="1:4" x14ac:dyDescent="0.25">
      <c r="A109" s="66"/>
      <c r="C109" s="66"/>
      <c r="D109" s="66"/>
    </row>
    <row r="110" spans="1:4" x14ac:dyDescent="0.25">
      <c r="A110" s="66"/>
      <c r="C110" s="66"/>
      <c r="D110" s="66"/>
    </row>
    <row r="111" spans="1:4" x14ac:dyDescent="0.25">
      <c r="A111" s="66"/>
      <c r="C111" s="66"/>
      <c r="D111" s="66"/>
    </row>
    <row r="112" spans="1:4" x14ac:dyDescent="0.25">
      <c r="A112" s="66"/>
      <c r="C112" s="66"/>
      <c r="D112" s="66"/>
    </row>
    <row r="113" spans="1:4" x14ac:dyDescent="0.25">
      <c r="A113" s="66"/>
      <c r="C113" s="66"/>
      <c r="D113" s="66"/>
    </row>
    <row r="114" spans="1:4" x14ac:dyDescent="0.25">
      <c r="A114" s="66"/>
      <c r="C114" s="66"/>
      <c r="D114" s="66"/>
    </row>
    <row r="115" spans="1:4" x14ac:dyDescent="0.25">
      <c r="A115" s="66"/>
      <c r="C115" s="66"/>
      <c r="D115" s="66"/>
    </row>
    <row r="116" spans="1:4" x14ac:dyDescent="0.25">
      <c r="A116" s="66"/>
      <c r="C116" s="66"/>
      <c r="D116" s="66"/>
    </row>
    <row r="117" spans="1:4" x14ac:dyDescent="0.25">
      <c r="A117" s="66"/>
      <c r="C117" s="66"/>
      <c r="D117" s="66"/>
    </row>
    <row r="118" spans="1:4" x14ac:dyDescent="0.25">
      <c r="A118" s="66"/>
      <c r="C118" s="66"/>
      <c r="D118" s="66"/>
    </row>
    <row r="119" spans="1:4" x14ac:dyDescent="0.25">
      <c r="A119" s="66"/>
      <c r="C119" s="66"/>
      <c r="D119" s="66"/>
    </row>
    <row r="120" spans="1:4" x14ac:dyDescent="0.25">
      <c r="A120" s="66"/>
      <c r="C120" s="66"/>
      <c r="D120" s="66"/>
    </row>
    <row r="121" spans="1:4" x14ac:dyDescent="0.25">
      <c r="A121" s="66"/>
      <c r="C121" s="66"/>
      <c r="D121" s="66"/>
    </row>
    <row r="122" spans="1:4" x14ac:dyDescent="0.25">
      <c r="A122" s="66"/>
      <c r="C122" s="66"/>
      <c r="D122" s="66"/>
    </row>
    <row r="123" spans="1:4" x14ac:dyDescent="0.25">
      <c r="A123" s="66"/>
      <c r="C123" s="66"/>
      <c r="D123" s="66"/>
    </row>
    <row r="124" spans="1:4" x14ac:dyDescent="0.25">
      <c r="A124" s="66"/>
      <c r="C124" s="66"/>
      <c r="D124" s="66"/>
    </row>
    <row r="125" spans="1:4" x14ac:dyDescent="0.25">
      <c r="A125" s="66"/>
      <c r="C125" s="66"/>
      <c r="D125" s="66"/>
    </row>
    <row r="126" spans="1:4" x14ac:dyDescent="0.25">
      <c r="A126" s="66"/>
      <c r="C126" s="66"/>
      <c r="D126" s="66"/>
    </row>
    <row r="127" spans="1:4" x14ac:dyDescent="0.25">
      <c r="A127" s="66"/>
      <c r="C127" s="66"/>
      <c r="D127" s="66"/>
    </row>
    <row r="128" spans="1:4" x14ac:dyDescent="0.25">
      <c r="A128" s="66"/>
      <c r="C128" s="66"/>
      <c r="D128" s="66"/>
    </row>
    <row r="129" spans="1:4" x14ac:dyDescent="0.25">
      <c r="A129" s="66"/>
      <c r="C129" s="66"/>
      <c r="D129" s="66"/>
    </row>
    <row r="130" spans="1:4" x14ac:dyDescent="0.25">
      <c r="A130" s="66"/>
      <c r="C130" s="66"/>
      <c r="D130" s="66"/>
    </row>
    <row r="131" spans="1:4" x14ac:dyDescent="0.25">
      <c r="A131" s="66"/>
      <c r="C131" s="66"/>
      <c r="D131" s="66"/>
    </row>
    <row r="132" spans="1:4" x14ac:dyDescent="0.25">
      <c r="A132" s="66"/>
      <c r="C132" s="66"/>
      <c r="D132" s="66"/>
    </row>
    <row r="133" spans="1:4" x14ac:dyDescent="0.25">
      <c r="A133" s="66"/>
      <c r="C133" s="66"/>
      <c r="D133" s="66"/>
    </row>
    <row r="134" spans="1:4" x14ac:dyDescent="0.25">
      <c r="A134" s="66"/>
      <c r="C134" s="66"/>
      <c r="D134" s="66"/>
    </row>
    <row r="135" spans="1:4" x14ac:dyDescent="0.25">
      <c r="A135" s="66"/>
      <c r="C135" s="66"/>
      <c r="D135" s="66"/>
    </row>
    <row r="136" spans="1:4" x14ac:dyDescent="0.25">
      <c r="A136" s="66"/>
      <c r="C136" s="66"/>
      <c r="D136" s="66"/>
    </row>
    <row r="137" spans="1:4" x14ac:dyDescent="0.25">
      <c r="A137" s="66"/>
      <c r="C137" s="66"/>
      <c r="D137" s="66"/>
    </row>
    <row r="138" spans="1:4" x14ac:dyDescent="0.25">
      <c r="A138" s="66"/>
      <c r="C138" s="66"/>
      <c r="D138" s="66"/>
    </row>
    <row r="139" spans="1:4" x14ac:dyDescent="0.25">
      <c r="A139" s="66"/>
      <c r="C139" s="66"/>
      <c r="D139" s="66"/>
    </row>
    <row r="140" spans="1:4" x14ac:dyDescent="0.25">
      <c r="A140" s="66"/>
      <c r="C140" s="66"/>
      <c r="D140" s="66"/>
    </row>
    <row r="141" spans="1:4" x14ac:dyDescent="0.25">
      <c r="A141" s="66"/>
      <c r="C141" s="66"/>
      <c r="D141" s="66"/>
    </row>
    <row r="142" spans="1:4" x14ac:dyDescent="0.25">
      <c r="A142" s="66"/>
      <c r="C142" s="66"/>
      <c r="D142" s="66"/>
    </row>
    <row r="143" spans="1:4" x14ac:dyDescent="0.25">
      <c r="A143" s="66"/>
      <c r="C143" s="66"/>
      <c r="D143" s="66"/>
    </row>
    <row r="144" spans="1:4" x14ac:dyDescent="0.25">
      <c r="A144" s="66"/>
      <c r="C144" s="66"/>
      <c r="D144" s="66"/>
    </row>
    <row r="145" spans="1:4" x14ac:dyDescent="0.25">
      <c r="A145" s="66"/>
      <c r="C145" s="66"/>
      <c r="D145" s="66"/>
    </row>
    <row r="146" spans="1:4" x14ac:dyDescent="0.25">
      <c r="A146" s="66"/>
      <c r="C146" s="66"/>
      <c r="D146" s="66"/>
    </row>
    <row r="147" spans="1:4" x14ac:dyDescent="0.25">
      <c r="A147" s="66"/>
      <c r="C147" s="66"/>
      <c r="D147" s="66"/>
    </row>
    <row r="148" spans="1:4" x14ac:dyDescent="0.25">
      <c r="A148" s="66"/>
      <c r="C148" s="66"/>
      <c r="D148" s="66"/>
    </row>
    <row r="149" spans="1:4" x14ac:dyDescent="0.25">
      <c r="A149" s="66"/>
      <c r="C149" s="66"/>
      <c r="D149" s="66"/>
    </row>
    <row r="150" spans="1:4" x14ac:dyDescent="0.25">
      <c r="A150" s="66"/>
      <c r="C150" s="66"/>
      <c r="D150" s="66"/>
    </row>
    <row r="151" spans="1:4" x14ac:dyDescent="0.25">
      <c r="A151" s="66"/>
      <c r="C151" s="66"/>
      <c r="D151" s="66"/>
    </row>
    <row r="152" spans="1:4" x14ac:dyDescent="0.25">
      <c r="A152" s="66"/>
      <c r="C152" s="66"/>
      <c r="D152" s="66"/>
    </row>
    <row r="153" spans="1:4" x14ac:dyDescent="0.25">
      <c r="A153" s="66"/>
      <c r="C153" s="66"/>
      <c r="D153" s="66"/>
    </row>
    <row r="154" spans="1:4" x14ac:dyDescent="0.25">
      <c r="A154" s="66"/>
      <c r="C154" s="66"/>
      <c r="D154" s="66"/>
    </row>
    <row r="155" spans="1:4" x14ac:dyDescent="0.25">
      <c r="A155" s="66"/>
      <c r="C155" s="66"/>
      <c r="D155" s="66"/>
    </row>
    <row r="156" spans="1:4" x14ac:dyDescent="0.25">
      <c r="A156" s="66"/>
      <c r="C156" s="66"/>
      <c r="D156" s="66"/>
    </row>
    <row r="157" spans="1:4" x14ac:dyDescent="0.25">
      <c r="A157" s="66"/>
      <c r="C157" s="66"/>
      <c r="D157" s="66"/>
    </row>
    <row r="158" spans="1:4" x14ac:dyDescent="0.25">
      <c r="A158" s="66"/>
      <c r="C158" s="66"/>
      <c r="D158" s="66"/>
    </row>
    <row r="159" spans="1:4" x14ac:dyDescent="0.25">
      <c r="A159" s="66"/>
      <c r="C159" s="66"/>
      <c r="D159" s="66"/>
    </row>
    <row r="160" spans="1:4" x14ac:dyDescent="0.25">
      <c r="A160" s="66"/>
      <c r="C160" s="66"/>
      <c r="D160" s="66"/>
    </row>
    <row r="161" spans="1:4" x14ac:dyDescent="0.25">
      <c r="A161" s="66"/>
      <c r="C161" s="66"/>
      <c r="D161" s="66"/>
    </row>
    <row r="162" spans="1:4" x14ac:dyDescent="0.25">
      <c r="A162" s="66"/>
      <c r="C162" s="66"/>
      <c r="D162" s="66"/>
    </row>
    <row r="163" spans="1:4" x14ac:dyDescent="0.25">
      <c r="A163" s="66"/>
      <c r="C163" s="66"/>
      <c r="D163" s="66"/>
    </row>
    <row r="164" spans="1:4" x14ac:dyDescent="0.25">
      <c r="A164" s="66"/>
      <c r="C164" s="66"/>
      <c r="D164" s="66"/>
    </row>
    <row r="165" spans="1:4" x14ac:dyDescent="0.25">
      <c r="A165" s="66"/>
      <c r="C165" s="66"/>
      <c r="D165" s="66"/>
    </row>
    <row r="166" spans="1:4" x14ac:dyDescent="0.25">
      <c r="A166" s="66"/>
      <c r="C166" s="66"/>
      <c r="D166" s="66"/>
    </row>
    <row r="167" spans="1:4" x14ac:dyDescent="0.25">
      <c r="A167" s="66"/>
      <c r="C167" s="66"/>
      <c r="D167" s="66"/>
    </row>
    <row r="168" spans="1:4" x14ac:dyDescent="0.25">
      <c r="A168" s="66"/>
      <c r="C168" s="66"/>
      <c r="D168" s="66"/>
    </row>
    <row r="169" spans="1:4" x14ac:dyDescent="0.25">
      <c r="A169" s="66"/>
      <c r="C169" s="66"/>
      <c r="D169" s="66"/>
    </row>
    <row r="170" spans="1:4" x14ac:dyDescent="0.25">
      <c r="A170" s="66"/>
      <c r="C170" s="66"/>
      <c r="D170" s="66"/>
    </row>
    <row r="171" spans="1:4" x14ac:dyDescent="0.25">
      <c r="A171" s="66"/>
      <c r="C171" s="66"/>
      <c r="D171" s="66"/>
    </row>
    <row r="172" spans="1:4" x14ac:dyDescent="0.25">
      <c r="A172" s="66"/>
      <c r="C172" s="66"/>
      <c r="D172" s="66"/>
    </row>
    <row r="173" spans="1:4" x14ac:dyDescent="0.25">
      <c r="A173" s="66"/>
      <c r="C173" s="66"/>
      <c r="D173" s="66"/>
    </row>
    <row r="174" spans="1:4" x14ac:dyDescent="0.25">
      <c r="A174" s="66"/>
      <c r="C174" s="66"/>
      <c r="D174" s="66"/>
    </row>
    <row r="175" spans="1:4" x14ac:dyDescent="0.25">
      <c r="A175" s="66"/>
      <c r="C175" s="66"/>
      <c r="D175" s="66"/>
    </row>
    <row r="176" spans="1:4" x14ac:dyDescent="0.25">
      <c r="A176" s="66"/>
      <c r="C176" s="66"/>
      <c r="D176" s="66"/>
    </row>
    <row r="177" spans="1:4" x14ac:dyDescent="0.25">
      <c r="A177" s="66"/>
      <c r="C177" s="66"/>
      <c r="D177" s="66"/>
    </row>
    <row r="178" spans="1:4" x14ac:dyDescent="0.25">
      <c r="A178" s="66"/>
      <c r="C178" s="66"/>
      <c r="D178" s="66"/>
    </row>
    <row r="179" spans="1:4" x14ac:dyDescent="0.25">
      <c r="A179" s="66"/>
      <c r="C179" s="66"/>
      <c r="D179" s="66"/>
    </row>
    <row r="180" spans="1:4" x14ac:dyDescent="0.25">
      <c r="A180" s="66"/>
      <c r="C180" s="66"/>
      <c r="D180" s="66"/>
    </row>
    <row r="181" spans="1:4" x14ac:dyDescent="0.25">
      <c r="A181" s="66"/>
      <c r="C181" s="66"/>
      <c r="D181" s="66"/>
    </row>
    <row r="182" spans="1:4" x14ac:dyDescent="0.25">
      <c r="A182" s="66"/>
      <c r="C182" s="66"/>
      <c r="D182" s="66"/>
    </row>
    <row r="183" spans="1:4" x14ac:dyDescent="0.25">
      <c r="A183" s="66"/>
      <c r="C183" s="66"/>
      <c r="D183" s="66"/>
    </row>
    <row r="184" spans="1:4" x14ac:dyDescent="0.25">
      <c r="A184" s="66"/>
      <c r="C184" s="66"/>
      <c r="D184" s="66"/>
    </row>
    <row r="185" spans="1:4" x14ac:dyDescent="0.25">
      <c r="A185" s="66"/>
      <c r="C185" s="66"/>
      <c r="D185" s="66"/>
    </row>
    <row r="186" spans="1:4" x14ac:dyDescent="0.25">
      <c r="A186" s="66"/>
      <c r="C186" s="66"/>
      <c r="D186" s="66"/>
    </row>
    <row r="187" spans="1:4" x14ac:dyDescent="0.25">
      <c r="A187" s="66"/>
      <c r="C187" s="66"/>
      <c r="D187" s="66"/>
    </row>
    <row r="188" spans="1:4" x14ac:dyDescent="0.25">
      <c r="A188" s="66"/>
      <c r="C188" s="66"/>
      <c r="D188" s="66"/>
    </row>
    <row r="189" spans="1:4" x14ac:dyDescent="0.25">
      <c r="A189" s="66"/>
      <c r="C189" s="66"/>
      <c r="D189" s="66"/>
    </row>
    <row r="190" spans="1:4" x14ac:dyDescent="0.25">
      <c r="A190" s="66"/>
      <c r="C190" s="66"/>
      <c r="D190" s="66"/>
    </row>
    <row r="191" spans="1:4" x14ac:dyDescent="0.25">
      <c r="A191" s="66"/>
      <c r="C191" s="66"/>
      <c r="D191" s="66"/>
    </row>
    <row r="192" spans="1:4" x14ac:dyDescent="0.25">
      <c r="A192" s="66"/>
      <c r="C192" s="66"/>
      <c r="D192" s="66"/>
    </row>
    <row r="193" spans="1:4" x14ac:dyDescent="0.25">
      <c r="A193" s="66"/>
      <c r="C193" s="66"/>
      <c r="D193" s="66"/>
    </row>
    <row r="194" spans="1:4" x14ac:dyDescent="0.25">
      <c r="A194" s="66"/>
      <c r="C194" s="66"/>
      <c r="D194" s="66"/>
    </row>
    <row r="195" spans="1:4" x14ac:dyDescent="0.25">
      <c r="A195" s="66"/>
      <c r="C195" s="66"/>
      <c r="D195" s="66"/>
    </row>
    <row r="196" spans="1:4" x14ac:dyDescent="0.25">
      <c r="A196" s="66"/>
      <c r="C196" s="66"/>
      <c r="D196" s="66"/>
    </row>
    <row r="197" spans="1:4" x14ac:dyDescent="0.25">
      <c r="A197" s="66"/>
      <c r="C197" s="66"/>
      <c r="D197" s="66"/>
    </row>
    <row r="198" spans="1:4" x14ac:dyDescent="0.25">
      <c r="A198" s="66"/>
      <c r="C198" s="66"/>
      <c r="D198" s="66"/>
    </row>
    <row r="199" spans="1:4" x14ac:dyDescent="0.25">
      <c r="A199" s="66"/>
      <c r="C199" s="66"/>
      <c r="D199" s="66"/>
    </row>
    <row r="200" spans="1:4" x14ac:dyDescent="0.25">
      <c r="A200" s="66"/>
      <c r="C200" s="66"/>
      <c r="D200" s="66"/>
    </row>
    <row r="201" spans="1:4" x14ac:dyDescent="0.25">
      <c r="A201" s="66"/>
      <c r="C201" s="66"/>
      <c r="D201" s="66"/>
    </row>
    <row r="202" spans="1:4" x14ac:dyDescent="0.25">
      <c r="A202" s="66"/>
      <c r="C202" s="66"/>
      <c r="D202" s="66"/>
    </row>
    <row r="203" spans="1:4" x14ac:dyDescent="0.25">
      <c r="A203" s="66"/>
      <c r="C203" s="66"/>
      <c r="D203" s="66"/>
    </row>
    <row r="204" spans="1:4" x14ac:dyDescent="0.25">
      <c r="A204" s="66"/>
      <c r="C204" s="66"/>
      <c r="D204" s="66"/>
    </row>
    <row r="205" spans="1:4" x14ac:dyDescent="0.25">
      <c r="A205" s="66"/>
      <c r="C205" s="66"/>
      <c r="D205" s="66"/>
    </row>
    <row r="206" spans="1:4" x14ac:dyDescent="0.25">
      <c r="A206" s="66"/>
      <c r="C206" s="66"/>
      <c r="D206" s="66"/>
    </row>
    <row r="207" spans="1:4" x14ac:dyDescent="0.25">
      <c r="A207" s="66"/>
      <c r="C207" s="66"/>
      <c r="D207" s="66"/>
    </row>
    <row r="208" spans="1:4" x14ac:dyDescent="0.25">
      <c r="A208" s="66"/>
      <c r="C208" s="66"/>
      <c r="D208" s="66"/>
    </row>
    <row r="209" spans="1:4" x14ac:dyDescent="0.25">
      <c r="A209" s="66"/>
      <c r="C209" s="66"/>
      <c r="D209" s="66"/>
    </row>
    <row r="210" spans="1:4" x14ac:dyDescent="0.25">
      <c r="A210" s="66"/>
      <c r="C210" s="66"/>
      <c r="D210" s="66"/>
    </row>
    <row r="211" spans="1:4" x14ac:dyDescent="0.25">
      <c r="A211" s="66"/>
      <c r="C211" s="66"/>
      <c r="D211" s="66"/>
    </row>
    <row r="212" spans="1:4" x14ac:dyDescent="0.25">
      <c r="A212" s="66"/>
      <c r="C212" s="66"/>
      <c r="D212" s="66"/>
    </row>
    <row r="213" spans="1:4" x14ac:dyDescent="0.25">
      <c r="A213" s="66"/>
      <c r="C213" s="66"/>
      <c r="D213" s="66"/>
    </row>
    <row r="214" spans="1:4" x14ac:dyDescent="0.25">
      <c r="A214" s="66"/>
      <c r="C214" s="66"/>
      <c r="D214" s="66"/>
    </row>
    <row r="215" spans="1:4" x14ac:dyDescent="0.25">
      <c r="A215" s="66"/>
      <c r="C215" s="66"/>
      <c r="D215" s="66"/>
    </row>
    <row r="216" spans="1:4" x14ac:dyDescent="0.25">
      <c r="A216" s="66"/>
      <c r="C216" s="66"/>
      <c r="D216" s="66"/>
    </row>
    <row r="217" spans="1:4" x14ac:dyDescent="0.25">
      <c r="A217" s="66"/>
      <c r="C217" s="66"/>
      <c r="D217" s="66"/>
    </row>
    <row r="218" spans="1:4" x14ac:dyDescent="0.25">
      <c r="A218" s="66"/>
      <c r="C218" s="66"/>
      <c r="D218" s="66"/>
    </row>
    <row r="219" spans="1:4" x14ac:dyDescent="0.25">
      <c r="A219" s="66"/>
      <c r="C219" s="66"/>
      <c r="D219" s="66"/>
    </row>
    <row r="220" spans="1:4" x14ac:dyDescent="0.25">
      <c r="A220" s="66"/>
      <c r="C220" s="66"/>
      <c r="D220" s="66"/>
    </row>
    <row r="221" spans="1:4" x14ac:dyDescent="0.25">
      <c r="A221" s="66"/>
      <c r="C221" s="66"/>
      <c r="D221" s="66"/>
    </row>
    <row r="222" spans="1:4" x14ac:dyDescent="0.25">
      <c r="A222" s="66"/>
      <c r="C222" s="66"/>
      <c r="D222" s="66"/>
    </row>
    <row r="223" spans="1:4" x14ac:dyDescent="0.25">
      <c r="A223" s="66"/>
      <c r="C223" s="66"/>
      <c r="D223" s="66"/>
    </row>
    <row r="224" spans="1:4" x14ac:dyDescent="0.25">
      <c r="A224" s="66"/>
      <c r="C224" s="66"/>
      <c r="D224" s="66"/>
    </row>
    <row r="225" spans="1:4" x14ac:dyDescent="0.25">
      <c r="A225" s="66"/>
      <c r="C225" s="66"/>
      <c r="D225" s="66"/>
    </row>
    <row r="226" spans="1:4" x14ac:dyDescent="0.25">
      <c r="A226" s="66"/>
      <c r="C226" s="66"/>
      <c r="D226" s="66"/>
    </row>
    <row r="227" spans="1:4" x14ac:dyDescent="0.25">
      <c r="A227" s="66"/>
      <c r="C227" s="66"/>
      <c r="D227" s="66"/>
    </row>
    <row r="228" spans="1:4" x14ac:dyDescent="0.25">
      <c r="A228" s="66"/>
      <c r="C228" s="66"/>
      <c r="D228" s="66"/>
    </row>
    <row r="229" spans="1:4" x14ac:dyDescent="0.25">
      <c r="A229" s="66"/>
      <c r="C229" s="66"/>
      <c r="D229" s="66"/>
    </row>
    <row r="230" spans="1:4" x14ac:dyDescent="0.25">
      <c r="A230" s="66"/>
      <c r="C230" s="66"/>
      <c r="D230" s="66"/>
    </row>
    <row r="231" spans="1:4" x14ac:dyDescent="0.25">
      <c r="A231" s="66"/>
      <c r="C231" s="66"/>
      <c r="D231" s="66"/>
    </row>
    <row r="232" spans="1:4" x14ac:dyDescent="0.25">
      <c r="A232" s="66"/>
      <c r="C232" s="66"/>
      <c r="D232" s="66"/>
    </row>
    <row r="233" spans="1:4" x14ac:dyDescent="0.25">
      <c r="A233" s="66"/>
      <c r="C233" s="66"/>
      <c r="D233" s="66"/>
    </row>
    <row r="234" spans="1:4" x14ac:dyDescent="0.25">
      <c r="A234" s="66"/>
      <c r="C234" s="66"/>
      <c r="D234" s="66"/>
    </row>
    <row r="235" spans="1:4" x14ac:dyDescent="0.25">
      <c r="A235" s="66"/>
      <c r="C235" s="66"/>
      <c r="D235" s="66"/>
    </row>
    <row r="236" spans="1:4" x14ac:dyDescent="0.25">
      <c r="A236" s="66"/>
      <c r="C236" s="66"/>
      <c r="D236" s="66"/>
    </row>
    <row r="237" spans="1:4" x14ac:dyDescent="0.25">
      <c r="A237" s="66"/>
      <c r="C237" s="66"/>
      <c r="D237" s="66"/>
    </row>
    <row r="238" spans="1:4" x14ac:dyDescent="0.25">
      <c r="A238" s="66"/>
      <c r="C238" s="66"/>
      <c r="D238" s="66"/>
    </row>
    <row r="239" spans="1:4" x14ac:dyDescent="0.25">
      <c r="A239" s="66"/>
      <c r="C239" s="66"/>
      <c r="D239" s="66"/>
    </row>
    <row r="240" spans="1:4" x14ac:dyDescent="0.25">
      <c r="A240" s="66"/>
      <c r="C240" s="66"/>
      <c r="D240" s="66"/>
    </row>
    <row r="241" spans="1:4" x14ac:dyDescent="0.25">
      <c r="A241" s="66"/>
      <c r="C241" s="66"/>
      <c r="D241" s="66"/>
    </row>
    <row r="242" spans="1:4" x14ac:dyDescent="0.25">
      <c r="A242" s="66"/>
      <c r="C242" s="66"/>
      <c r="D242" s="66"/>
    </row>
    <row r="243" spans="1:4" x14ac:dyDescent="0.25">
      <c r="A243" s="66"/>
      <c r="C243" s="66"/>
      <c r="D243" s="66"/>
    </row>
    <row r="244" spans="1:4" x14ac:dyDescent="0.25">
      <c r="A244" s="66"/>
      <c r="C244" s="66"/>
      <c r="D244" s="66"/>
    </row>
    <row r="245" spans="1:4" x14ac:dyDescent="0.25">
      <c r="A245" s="66"/>
      <c r="C245" s="66"/>
      <c r="D245" s="66"/>
    </row>
    <row r="246" spans="1:4" x14ac:dyDescent="0.25">
      <c r="A246" s="66"/>
      <c r="C246" s="66"/>
      <c r="D246" s="66"/>
    </row>
    <row r="247" spans="1:4" x14ac:dyDescent="0.25">
      <c r="A247" s="66"/>
      <c r="C247" s="66"/>
      <c r="D247" s="66"/>
    </row>
    <row r="248" spans="1:4" x14ac:dyDescent="0.25">
      <c r="A248" s="66"/>
      <c r="C248" s="66"/>
      <c r="D248" s="66"/>
    </row>
    <row r="249" spans="1:4" x14ac:dyDescent="0.25">
      <c r="A249" s="66"/>
      <c r="C249" s="66"/>
      <c r="D249" s="66"/>
    </row>
    <row r="250" spans="1:4" x14ac:dyDescent="0.25">
      <c r="A250" s="66"/>
      <c r="C250" s="66"/>
      <c r="D250" s="66"/>
    </row>
    <row r="251" spans="1:4" x14ac:dyDescent="0.25">
      <c r="A251" s="66"/>
      <c r="C251" s="66"/>
      <c r="D251" s="66"/>
    </row>
    <row r="252" spans="1:4" x14ac:dyDescent="0.25">
      <c r="A252" s="66"/>
      <c r="C252" s="66"/>
      <c r="D252" s="66"/>
    </row>
    <row r="253" spans="1:4" x14ac:dyDescent="0.25">
      <c r="A253" s="66"/>
      <c r="C253" s="66"/>
      <c r="D253" s="66"/>
    </row>
    <row r="254" spans="1:4" x14ac:dyDescent="0.25">
      <c r="A254" s="66"/>
      <c r="C254" s="66"/>
      <c r="D254" s="66"/>
    </row>
    <row r="255" spans="1:4" x14ac:dyDescent="0.25">
      <c r="A255" s="66"/>
      <c r="C255" s="66"/>
      <c r="D255" s="66"/>
    </row>
    <row r="256" spans="1:4" x14ac:dyDescent="0.25">
      <c r="A256" s="66"/>
      <c r="C256" s="66"/>
      <c r="D256" s="66"/>
    </row>
    <row r="257" spans="1:4" x14ac:dyDescent="0.25">
      <c r="A257" s="66"/>
      <c r="C257" s="66"/>
      <c r="D257" s="66"/>
    </row>
    <row r="258" spans="1:4" x14ac:dyDescent="0.25">
      <c r="A258" s="66"/>
      <c r="C258" s="66"/>
      <c r="D258" s="66"/>
    </row>
    <row r="259" spans="1:4" x14ac:dyDescent="0.25">
      <c r="A259" s="66"/>
      <c r="C259" s="66"/>
      <c r="D259" s="66"/>
    </row>
    <row r="260" spans="1:4" x14ac:dyDescent="0.25">
      <c r="A260" s="66"/>
      <c r="C260" s="66"/>
      <c r="D260" s="66"/>
    </row>
    <row r="261" spans="1:4" x14ac:dyDescent="0.25">
      <c r="A261" s="66"/>
      <c r="C261" s="66"/>
      <c r="D261" s="66"/>
    </row>
    <row r="262" spans="1:4" x14ac:dyDescent="0.25">
      <c r="A262" s="66"/>
      <c r="C262" s="66"/>
      <c r="D262" s="66"/>
    </row>
    <row r="263" spans="1:4" x14ac:dyDescent="0.25">
      <c r="A263" s="66"/>
      <c r="C263" s="66"/>
      <c r="D263" s="66"/>
    </row>
    <row r="264" spans="1:4" x14ac:dyDescent="0.25">
      <c r="A264" s="66"/>
      <c r="C264" s="66"/>
      <c r="D264" s="66"/>
    </row>
    <row r="265" spans="1:4" x14ac:dyDescent="0.25">
      <c r="A265" s="66"/>
      <c r="C265" s="66"/>
      <c r="D265" s="66"/>
    </row>
    <row r="266" spans="1:4" x14ac:dyDescent="0.25">
      <c r="A266" s="66"/>
      <c r="C266" s="66"/>
      <c r="D266" s="66"/>
    </row>
    <row r="267" spans="1:4" x14ac:dyDescent="0.25">
      <c r="A267" s="66"/>
      <c r="C267" s="66"/>
      <c r="D267" s="66"/>
    </row>
    <row r="268" spans="1:4" x14ac:dyDescent="0.25">
      <c r="A268" s="66"/>
      <c r="C268" s="66"/>
      <c r="D268" s="66"/>
    </row>
    <row r="269" spans="1:4" x14ac:dyDescent="0.25">
      <c r="A269" s="66"/>
      <c r="C269" s="66"/>
      <c r="D269" s="66"/>
    </row>
    <row r="270" spans="1:4" x14ac:dyDescent="0.25">
      <c r="A270" s="66"/>
      <c r="C270" s="66"/>
      <c r="D270" s="66"/>
    </row>
    <row r="271" spans="1:4" x14ac:dyDescent="0.25">
      <c r="A271" s="66"/>
      <c r="C271" s="66"/>
      <c r="D271" s="66"/>
    </row>
    <row r="272" spans="1:4" x14ac:dyDescent="0.25">
      <c r="A272" s="66"/>
      <c r="C272" s="66"/>
      <c r="D272" s="66"/>
    </row>
    <row r="273" spans="1:4" x14ac:dyDescent="0.25">
      <c r="A273" s="66"/>
      <c r="C273" s="66"/>
      <c r="D273" s="66"/>
    </row>
    <row r="274" spans="1:4" x14ac:dyDescent="0.25">
      <c r="A274" s="66"/>
      <c r="C274" s="66"/>
      <c r="D274" s="66"/>
    </row>
    <row r="275" spans="1:4" x14ac:dyDescent="0.25">
      <c r="A275" s="66"/>
      <c r="C275" s="66"/>
      <c r="D275" s="66"/>
    </row>
    <row r="276" spans="1:4" x14ac:dyDescent="0.25">
      <c r="A276" s="66"/>
      <c r="C276" s="66"/>
      <c r="D276" s="66"/>
    </row>
    <row r="277" spans="1:4" x14ac:dyDescent="0.25">
      <c r="A277" s="66"/>
      <c r="C277" s="66"/>
      <c r="D277" s="66"/>
    </row>
    <row r="278" spans="1:4" x14ac:dyDescent="0.25">
      <c r="A278" s="66"/>
      <c r="C278" s="66"/>
      <c r="D278" s="66"/>
    </row>
    <row r="279" spans="1:4" x14ac:dyDescent="0.25">
      <c r="A279" s="66"/>
      <c r="C279" s="66"/>
      <c r="D279" s="66"/>
    </row>
    <row r="280" spans="1:4" x14ac:dyDescent="0.25">
      <c r="A280" s="66"/>
      <c r="C280" s="66"/>
      <c r="D280" s="66"/>
    </row>
    <row r="281" spans="1:4" x14ac:dyDescent="0.25">
      <c r="A281" s="66"/>
      <c r="C281" s="66"/>
      <c r="D281" s="66"/>
    </row>
    <row r="282" spans="1:4" x14ac:dyDescent="0.25">
      <c r="A282" s="66"/>
      <c r="C282" s="66"/>
      <c r="D282" s="66"/>
    </row>
    <row r="283" spans="1:4" x14ac:dyDescent="0.25">
      <c r="A283" s="66"/>
      <c r="C283" s="66"/>
      <c r="D283" s="66"/>
    </row>
    <row r="284" spans="1:4" x14ac:dyDescent="0.25">
      <c r="A284" s="66"/>
      <c r="C284" s="66"/>
      <c r="D284" s="66"/>
    </row>
    <row r="285" spans="1:4" x14ac:dyDescent="0.25">
      <c r="A285" s="66"/>
      <c r="C285" s="66"/>
      <c r="D285" s="66"/>
    </row>
    <row r="286" spans="1:4" x14ac:dyDescent="0.25">
      <c r="A286" s="66"/>
      <c r="C286" s="66"/>
      <c r="D286" s="66"/>
    </row>
    <row r="287" spans="1:4" x14ac:dyDescent="0.25">
      <c r="A287" s="66"/>
      <c r="C287" s="66"/>
      <c r="D287" s="66"/>
    </row>
    <row r="288" spans="1:4" x14ac:dyDescent="0.25">
      <c r="A288" s="66"/>
      <c r="C288" s="66"/>
      <c r="D288" s="66"/>
    </row>
    <row r="289" spans="1:4" x14ac:dyDescent="0.25">
      <c r="A289" s="66"/>
      <c r="C289" s="66"/>
      <c r="D289" s="66"/>
    </row>
    <row r="290" spans="1:4" x14ac:dyDescent="0.25">
      <c r="A290" s="66"/>
      <c r="C290" s="66"/>
      <c r="D290" s="66"/>
    </row>
    <row r="291" spans="1:4" x14ac:dyDescent="0.25">
      <c r="A291" s="66"/>
      <c r="C291" s="66"/>
      <c r="D291" s="66"/>
    </row>
    <row r="292" spans="1:4" x14ac:dyDescent="0.25">
      <c r="A292" s="66"/>
      <c r="C292" s="66"/>
      <c r="D292" s="66"/>
    </row>
    <row r="293" spans="1:4" x14ac:dyDescent="0.25">
      <c r="A293" s="66"/>
      <c r="C293" s="66"/>
      <c r="D293" s="66"/>
    </row>
    <row r="294" spans="1:4" x14ac:dyDescent="0.25">
      <c r="A294" s="66"/>
      <c r="C294" s="66"/>
      <c r="D294" s="66"/>
    </row>
    <row r="295" spans="1:4" x14ac:dyDescent="0.25">
      <c r="A295" s="66"/>
      <c r="C295" s="66"/>
      <c r="D295" s="66"/>
    </row>
    <row r="296" spans="1:4" x14ac:dyDescent="0.25">
      <c r="A296" s="66"/>
      <c r="C296" s="66"/>
      <c r="D296" s="66"/>
    </row>
    <row r="297" spans="1:4" x14ac:dyDescent="0.25">
      <c r="A297" s="66"/>
      <c r="C297" s="66"/>
      <c r="D297" s="66"/>
    </row>
    <row r="298" spans="1:4" x14ac:dyDescent="0.25">
      <c r="A298" s="66"/>
      <c r="C298" s="66"/>
      <c r="D298" s="66"/>
    </row>
    <row r="299" spans="1:4" x14ac:dyDescent="0.25">
      <c r="A299" s="66"/>
      <c r="C299" s="66"/>
      <c r="D299" s="66"/>
    </row>
    <row r="300" spans="1:4" x14ac:dyDescent="0.25">
      <c r="A300" s="66"/>
      <c r="C300" s="66"/>
      <c r="D300" s="66"/>
    </row>
    <row r="301" spans="1:4" x14ac:dyDescent="0.25">
      <c r="A301" s="66"/>
      <c r="C301" s="66"/>
      <c r="D301" s="66"/>
    </row>
    <row r="302" spans="1:4" x14ac:dyDescent="0.25">
      <c r="A302" s="66"/>
      <c r="C302" s="66"/>
      <c r="D302" s="66"/>
    </row>
    <row r="303" spans="1:4" x14ac:dyDescent="0.25">
      <c r="A303" s="66"/>
      <c r="C303" s="66"/>
      <c r="D303" s="66"/>
    </row>
    <row r="304" spans="1:4" x14ac:dyDescent="0.25">
      <c r="A304" s="66"/>
      <c r="C304" s="66"/>
      <c r="D304" s="66"/>
    </row>
    <row r="305" spans="1:4" x14ac:dyDescent="0.25">
      <c r="A305" s="66"/>
      <c r="C305" s="66"/>
      <c r="D305" s="66"/>
    </row>
    <row r="306" spans="1:4" x14ac:dyDescent="0.25">
      <c r="A306" s="66"/>
      <c r="C306" s="66"/>
      <c r="D306" s="66"/>
    </row>
    <row r="307" spans="1:4" x14ac:dyDescent="0.25">
      <c r="A307" s="66"/>
      <c r="C307" s="66"/>
      <c r="D307" s="66"/>
    </row>
    <row r="308" spans="1:4" x14ac:dyDescent="0.25">
      <c r="A308" s="66"/>
      <c r="C308" s="66"/>
      <c r="D308" s="66"/>
    </row>
    <row r="309" spans="1:4" x14ac:dyDescent="0.25">
      <c r="A309" s="66"/>
      <c r="C309" s="66"/>
      <c r="D309" s="66"/>
    </row>
    <row r="310" spans="1:4" x14ac:dyDescent="0.25">
      <c r="A310" s="66"/>
      <c r="C310" s="66"/>
      <c r="D310" s="66"/>
    </row>
    <row r="311" spans="1:4" x14ac:dyDescent="0.25">
      <c r="A311" s="66"/>
      <c r="C311" s="66"/>
      <c r="D311" s="66"/>
    </row>
    <row r="312" spans="1:4" x14ac:dyDescent="0.25">
      <c r="A312" s="66"/>
      <c r="C312" s="66"/>
      <c r="D312" s="66"/>
    </row>
    <row r="313" spans="1:4" x14ac:dyDescent="0.25">
      <c r="A313" s="66"/>
      <c r="C313" s="66"/>
      <c r="D313" s="66"/>
    </row>
    <row r="314" spans="1:4" x14ac:dyDescent="0.25">
      <c r="A314" s="66"/>
      <c r="C314" s="66"/>
      <c r="D314" s="66"/>
    </row>
    <row r="315" spans="1:4" x14ac:dyDescent="0.25">
      <c r="A315" s="66"/>
      <c r="C315" s="66"/>
      <c r="D315" s="66"/>
    </row>
    <row r="316" spans="1:4" x14ac:dyDescent="0.25">
      <c r="A316" s="66"/>
      <c r="C316" s="66"/>
      <c r="D316" s="66"/>
    </row>
    <row r="317" spans="1:4" x14ac:dyDescent="0.25">
      <c r="A317" s="66"/>
      <c r="C317" s="66"/>
      <c r="D317" s="66"/>
    </row>
    <row r="318" spans="1:4" x14ac:dyDescent="0.25">
      <c r="A318" s="66"/>
      <c r="C318" s="66"/>
      <c r="D318" s="66"/>
    </row>
    <row r="319" spans="1:4" x14ac:dyDescent="0.25">
      <c r="A319" s="66"/>
      <c r="C319" s="66"/>
      <c r="D319" s="66"/>
    </row>
    <row r="320" spans="1:4" x14ac:dyDescent="0.25">
      <c r="A320" s="66"/>
      <c r="C320" s="66"/>
      <c r="D320" s="66"/>
    </row>
    <row r="321" spans="1:9" x14ac:dyDescent="0.25">
      <c r="A321" s="66"/>
      <c r="C321" s="66"/>
      <c r="D321" s="66"/>
    </row>
    <row r="322" spans="1:9" x14ac:dyDescent="0.25">
      <c r="A322" s="66"/>
      <c r="C322" s="66"/>
      <c r="D322" s="66"/>
    </row>
    <row r="323" spans="1:9" x14ac:dyDescent="0.25">
      <c r="A323" s="66"/>
      <c r="C323" s="66"/>
      <c r="D323" s="66"/>
    </row>
    <row r="324" spans="1:9" x14ac:dyDescent="0.25">
      <c r="A324" s="66"/>
      <c r="C324" s="66"/>
      <c r="D324" s="66"/>
    </row>
    <row r="325" spans="1:9" x14ac:dyDescent="0.25">
      <c r="A325" s="66"/>
      <c r="C325" s="66"/>
      <c r="D325" s="66"/>
    </row>
    <row r="326" spans="1:9" x14ac:dyDescent="0.25">
      <c r="A326" s="66"/>
      <c r="C326" s="66"/>
      <c r="D326" s="66"/>
    </row>
    <row r="327" spans="1:9" x14ac:dyDescent="0.25">
      <c r="A327" s="66"/>
      <c r="C327" s="66"/>
      <c r="D327" s="66"/>
    </row>
    <row r="328" spans="1:9" x14ac:dyDescent="0.25">
      <c r="A328" s="66"/>
      <c r="C328" s="66"/>
      <c r="D328" s="66"/>
    </row>
    <row r="329" spans="1:9" x14ac:dyDescent="0.25">
      <c r="A329" s="66"/>
      <c r="C329" s="66"/>
      <c r="D329" s="66"/>
    </row>
    <row r="330" spans="1:9" x14ac:dyDescent="0.25">
      <c r="A330" s="66"/>
      <c r="C330" s="66"/>
      <c r="D330" s="66"/>
      <c r="I330" s="31"/>
    </row>
    <row r="331" spans="1:9" x14ac:dyDescent="0.25">
      <c r="A331" s="66"/>
      <c r="C331" s="66"/>
      <c r="D331" s="66"/>
    </row>
    <row r="332" spans="1:9" x14ac:dyDescent="0.25">
      <c r="A332" s="66"/>
      <c r="C332" s="66"/>
      <c r="D332" s="66"/>
    </row>
    <row r="333" spans="1:9" x14ac:dyDescent="0.25">
      <c r="A333" s="66"/>
      <c r="C333" s="66"/>
      <c r="D333" s="66"/>
    </row>
    <row r="334" spans="1:9" x14ac:dyDescent="0.25">
      <c r="A334" s="66"/>
      <c r="C334" s="66"/>
      <c r="D334" s="66"/>
    </row>
    <row r="335" spans="1:9" x14ac:dyDescent="0.25">
      <c r="A335" s="66"/>
      <c r="C335" s="66"/>
      <c r="D335" s="66"/>
    </row>
    <row r="336" spans="1:9" x14ac:dyDescent="0.25">
      <c r="A336" s="66"/>
      <c r="C336" s="66"/>
      <c r="D336" s="66"/>
    </row>
    <row r="337" spans="1:4" x14ac:dyDescent="0.25">
      <c r="A337" s="66"/>
      <c r="C337" s="66"/>
      <c r="D337" s="66"/>
    </row>
    <row r="338" spans="1:4" x14ac:dyDescent="0.25">
      <c r="A338" s="66"/>
      <c r="C338" s="66"/>
      <c r="D338" s="66"/>
    </row>
    <row r="339" spans="1:4" x14ac:dyDescent="0.25">
      <c r="A339" s="66"/>
      <c r="C339" s="66"/>
      <c r="D339" s="66"/>
    </row>
    <row r="340" spans="1:4" x14ac:dyDescent="0.25">
      <c r="A340" s="66"/>
      <c r="C340" s="66"/>
      <c r="D340" s="66"/>
    </row>
    <row r="341" spans="1:4" x14ac:dyDescent="0.25">
      <c r="A341" s="66"/>
      <c r="C341" s="66"/>
      <c r="D341" s="66"/>
    </row>
    <row r="342" spans="1:4" x14ac:dyDescent="0.25">
      <c r="A342" s="66"/>
      <c r="C342" s="66"/>
      <c r="D342" s="66"/>
    </row>
    <row r="343" spans="1:4" x14ac:dyDescent="0.25">
      <c r="A343" s="66"/>
      <c r="C343" s="66"/>
      <c r="D343" s="66"/>
    </row>
    <row r="344" spans="1:4" x14ac:dyDescent="0.25">
      <c r="A344" s="66"/>
      <c r="C344" s="66"/>
      <c r="D344" s="66"/>
    </row>
    <row r="345" spans="1:4" x14ac:dyDescent="0.25">
      <c r="A345" s="66"/>
      <c r="C345" s="66"/>
      <c r="D345" s="66"/>
    </row>
    <row r="346" spans="1:4" x14ac:dyDescent="0.25">
      <c r="A346" s="66"/>
      <c r="C346" s="66"/>
      <c r="D346" s="66"/>
    </row>
    <row r="347" spans="1:4" x14ac:dyDescent="0.25">
      <c r="A347" s="66"/>
      <c r="C347" s="66"/>
      <c r="D347" s="66"/>
    </row>
    <row r="348" spans="1:4" x14ac:dyDescent="0.25">
      <c r="A348" s="66"/>
      <c r="C348" s="66"/>
      <c r="D348" s="66"/>
    </row>
    <row r="349" spans="1:4" x14ac:dyDescent="0.25">
      <c r="A349" s="66"/>
      <c r="C349" s="66"/>
      <c r="D349" s="66"/>
    </row>
    <row r="350" spans="1:4" x14ac:dyDescent="0.25">
      <c r="A350" s="66"/>
      <c r="C350" s="66"/>
      <c r="D350" s="66"/>
    </row>
    <row r="351" spans="1:4" x14ac:dyDescent="0.25">
      <c r="A351" s="66"/>
      <c r="C351" s="66"/>
      <c r="D351" s="66"/>
    </row>
    <row r="352" spans="1:4" x14ac:dyDescent="0.25">
      <c r="A352" s="66"/>
      <c r="C352" s="66"/>
      <c r="D352" s="66"/>
    </row>
    <row r="353" spans="1:4" x14ac:dyDescent="0.25">
      <c r="A353" s="66"/>
      <c r="C353" s="66"/>
      <c r="D353" s="66"/>
    </row>
    <row r="354" spans="1:4" x14ac:dyDescent="0.25">
      <c r="A354" s="66"/>
      <c r="C354" s="66"/>
      <c r="D354" s="66"/>
    </row>
    <row r="355" spans="1:4" x14ac:dyDescent="0.25">
      <c r="A355" s="66"/>
      <c r="C355" s="66"/>
      <c r="D355" s="66"/>
    </row>
    <row r="356" spans="1:4" x14ac:dyDescent="0.25">
      <c r="A356" s="66"/>
      <c r="C356" s="66"/>
      <c r="D356" s="66"/>
    </row>
    <row r="357" spans="1:4" x14ac:dyDescent="0.25">
      <c r="A357" s="66"/>
      <c r="C357" s="66"/>
      <c r="D357" s="66"/>
    </row>
  </sheetData>
  <mergeCells count="10">
    <mergeCell ref="B45:F45"/>
    <mergeCell ref="G45:K45"/>
    <mergeCell ref="L45:P45"/>
    <mergeCell ref="Q45:U45"/>
    <mergeCell ref="V45:Z45"/>
    <mergeCell ref="B39:F39"/>
    <mergeCell ref="G39:K39"/>
    <mergeCell ref="L39:P39"/>
    <mergeCell ref="Q39:U39"/>
    <mergeCell ref="V39:Z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7"/>
  <sheetViews>
    <sheetView tabSelected="1" topLeftCell="H29" workbookViewId="0">
      <selection activeCell="S41" sqref="S41"/>
    </sheetView>
  </sheetViews>
  <sheetFormatPr defaultColWidth="18.140625" defaultRowHeight="15" x14ac:dyDescent="0.25"/>
  <cols>
    <col min="1" max="1" width="41.42578125" style="191" customWidth="1"/>
    <col min="2" max="2" width="20.5703125" style="191" customWidth="1"/>
    <col min="3" max="3" width="12.140625" style="191" customWidth="1"/>
    <col min="4" max="4" width="16.28515625" style="191" customWidth="1"/>
    <col min="5" max="5" width="17.5703125" style="191" customWidth="1"/>
    <col min="6" max="6" width="20.28515625" style="191" customWidth="1"/>
    <col min="7" max="7" width="12.85546875" style="191" customWidth="1"/>
    <col min="8" max="8" width="19.140625" style="191" customWidth="1"/>
    <col min="9" max="9" width="18.42578125" style="191" customWidth="1"/>
    <col min="10" max="10" width="16.28515625" style="191" customWidth="1"/>
    <col min="11" max="11" width="16.85546875" style="191" customWidth="1"/>
    <col min="12" max="12" width="15.140625" style="191" customWidth="1"/>
    <col min="13" max="13" width="18.42578125" style="191" customWidth="1"/>
    <col min="14" max="14" width="16.7109375" style="191" customWidth="1"/>
    <col min="15" max="15" width="19" style="191" customWidth="1"/>
    <col min="16" max="16384" width="18.140625" style="191"/>
  </cols>
  <sheetData>
    <row r="1" spans="1:5" ht="20.25" thickBot="1" x14ac:dyDescent="0.35">
      <c r="A1" s="37" t="s">
        <v>450</v>
      </c>
      <c r="B1" s="37"/>
      <c r="C1" s="37"/>
      <c r="D1" s="37"/>
      <c r="E1" s="37"/>
    </row>
    <row r="2" spans="1:5" ht="15.75" thickTop="1" x14ac:dyDescent="0.25"/>
    <row r="3" spans="1:5" x14ac:dyDescent="0.25">
      <c r="A3" s="5" t="s">
        <v>66</v>
      </c>
      <c r="B3" s="2">
        <v>40848</v>
      </c>
    </row>
    <row r="4" spans="1:5" x14ac:dyDescent="0.25">
      <c r="A4" s="5" t="s">
        <v>67</v>
      </c>
      <c r="B4" s="2">
        <v>40854</v>
      </c>
    </row>
    <row r="5" spans="1:5" x14ac:dyDescent="0.25">
      <c r="A5" s="5"/>
      <c r="B5" s="2"/>
    </row>
    <row r="6" spans="1:5" x14ac:dyDescent="0.25">
      <c r="A6" s="5" t="s">
        <v>466</v>
      </c>
      <c r="B6" s="2"/>
    </row>
    <row r="7" spans="1:5" x14ac:dyDescent="0.25">
      <c r="A7" s="5" t="s">
        <v>402</v>
      </c>
      <c r="B7" s="2"/>
    </row>
    <row r="8" spans="1:5" x14ac:dyDescent="0.25">
      <c r="A8" s="5"/>
      <c r="B8" s="2"/>
    </row>
    <row r="9" spans="1:5" x14ac:dyDescent="0.25">
      <c r="A9" s="5"/>
      <c r="B9" s="2" t="s">
        <v>403</v>
      </c>
    </row>
    <row r="10" spans="1:5" s="15" customFormat="1" x14ac:dyDescent="0.25">
      <c r="A10" s="15" t="s">
        <v>54</v>
      </c>
      <c r="B10" s="58">
        <v>507778366.08621728</v>
      </c>
    </row>
    <row r="11" spans="1:5" s="15" customFormat="1" x14ac:dyDescent="0.25">
      <c r="A11" s="15" t="s">
        <v>55</v>
      </c>
      <c r="B11" s="58">
        <v>404493647.78301269</v>
      </c>
    </row>
    <row r="12" spans="1:5" s="15" customFormat="1" x14ac:dyDescent="0.25">
      <c r="A12" s="15" t="s">
        <v>56</v>
      </c>
      <c r="B12" s="58">
        <v>504987578.15131187</v>
      </c>
    </row>
    <row r="13" spans="1:5" s="15" customFormat="1" x14ac:dyDescent="0.25">
      <c r="A13" s="15" t="s">
        <v>57</v>
      </c>
      <c r="B13" s="58">
        <v>451524159.09977263</v>
      </c>
    </row>
    <row r="14" spans="1:5" s="15" customFormat="1" x14ac:dyDescent="0.25">
      <c r="A14" s="15" t="s">
        <v>58</v>
      </c>
      <c r="B14" s="58">
        <v>431424454.37010831</v>
      </c>
    </row>
    <row r="15" spans="1:5" s="15" customFormat="1" x14ac:dyDescent="0.25">
      <c r="A15" s="15" t="s">
        <v>59</v>
      </c>
      <c r="B15" s="58">
        <v>390402016.46951032</v>
      </c>
      <c r="D15" s="11"/>
      <c r="E15" s="11"/>
    </row>
    <row r="16" spans="1:5" s="15" customFormat="1" x14ac:dyDescent="0.25">
      <c r="A16" s="15" t="s">
        <v>60</v>
      </c>
      <c r="B16" s="58">
        <v>408152575.58175874</v>
      </c>
      <c r="D16" s="11"/>
      <c r="E16" s="13"/>
    </row>
    <row r="17" spans="1:20" s="15" customFormat="1" x14ac:dyDescent="0.25">
      <c r="A17" s="15" t="s">
        <v>61</v>
      </c>
      <c r="B17" s="58">
        <v>378346611.6451869</v>
      </c>
    </row>
    <row r="18" spans="1:20" s="15" customFormat="1" x14ac:dyDescent="0.25">
      <c r="A18" s="15" t="s">
        <v>62</v>
      </c>
      <c r="B18" s="58">
        <v>294230094.31241238</v>
      </c>
    </row>
    <row r="19" spans="1:20" s="15" customFormat="1" x14ac:dyDescent="0.25">
      <c r="A19" s="15" t="s">
        <v>63</v>
      </c>
      <c r="B19" s="58">
        <v>307107068.36214381</v>
      </c>
      <c r="O19" s="84"/>
    </row>
    <row r="20" spans="1:20" s="15" customFormat="1" x14ac:dyDescent="0.25">
      <c r="A20" s="54" t="s">
        <v>408</v>
      </c>
      <c r="B20" s="58">
        <f>SUM(B10:B19)</f>
        <v>4078446571.8614349</v>
      </c>
    </row>
    <row r="21" spans="1:20" s="15" customFormat="1" x14ac:dyDescent="0.25">
      <c r="B21" s="58"/>
    </row>
    <row r="22" spans="1:20" s="15" customFormat="1" x14ac:dyDescent="0.25">
      <c r="B22" s="58"/>
    </row>
    <row r="23" spans="1:20" s="15" customFormat="1" x14ac:dyDescent="0.25">
      <c r="A23" s="5" t="s">
        <v>395</v>
      </c>
      <c r="B23" s="5"/>
      <c r="C23" s="191"/>
      <c r="D23" s="191"/>
      <c r="E23" s="191"/>
      <c r="F23" s="191"/>
      <c r="G23" s="191"/>
      <c r="H23" s="191"/>
      <c r="J23" s="15" t="s">
        <v>411</v>
      </c>
      <c r="K23" s="15" t="s">
        <v>412</v>
      </c>
      <c r="L23" s="15" t="s">
        <v>413</v>
      </c>
    </row>
    <row r="24" spans="1:20" s="15" customFormat="1" x14ac:dyDescent="0.25">
      <c r="A24" s="57" t="s">
        <v>72</v>
      </c>
      <c r="B24" s="57" t="s">
        <v>73</v>
      </c>
      <c r="C24" s="57" t="s">
        <v>388</v>
      </c>
      <c r="D24" s="57" t="s">
        <v>74</v>
      </c>
      <c r="E24" s="39" t="s">
        <v>389</v>
      </c>
      <c r="F24" s="39" t="s">
        <v>390</v>
      </c>
      <c r="G24" s="39" t="s">
        <v>18</v>
      </c>
      <c r="H24" s="39" t="s">
        <v>396</v>
      </c>
      <c r="J24" s="15">
        <v>6</v>
      </c>
      <c r="K24" s="15">
        <v>4</v>
      </c>
      <c r="L24" s="15">
        <v>6</v>
      </c>
    </row>
    <row r="25" spans="1:20" s="15" customFormat="1" x14ac:dyDescent="0.25">
      <c r="A25" s="33" t="s">
        <v>381</v>
      </c>
      <c r="B25" s="17">
        <v>40.159999999999997</v>
      </c>
      <c r="C25" s="33" t="s">
        <v>76</v>
      </c>
      <c r="D25" s="33" t="s">
        <v>77</v>
      </c>
      <c r="E25" s="34">
        <v>7200</v>
      </c>
      <c r="F25" s="17">
        <f t="shared" ref="F25:F31" si="0">E25*24</f>
        <v>172800</v>
      </c>
      <c r="G25" s="17">
        <f t="shared" ref="G25:G31" si="1">F25*B25</f>
        <v>6939647.9999999991</v>
      </c>
      <c r="H25" s="191">
        <f>SUM(G25:G31)</f>
        <v>48890304</v>
      </c>
      <c r="J25" s="15">
        <v>24</v>
      </c>
      <c r="K25" s="15">
        <v>24</v>
      </c>
      <c r="L25" s="15">
        <v>24</v>
      </c>
    </row>
    <row r="26" spans="1:20" s="15" customFormat="1" x14ac:dyDescent="0.25">
      <c r="A26" s="33" t="s">
        <v>382</v>
      </c>
      <c r="B26" s="17">
        <v>40.94</v>
      </c>
      <c r="C26" s="33" t="s">
        <v>76</v>
      </c>
      <c r="D26" s="33" t="s">
        <v>77</v>
      </c>
      <c r="E26" s="34">
        <v>7200</v>
      </c>
      <c r="F26" s="17">
        <f t="shared" si="0"/>
        <v>172800</v>
      </c>
      <c r="G26" s="17">
        <f t="shared" si="1"/>
        <v>7074432</v>
      </c>
      <c r="H26" s="191"/>
      <c r="J26" s="15">
        <f>J24+J25</f>
        <v>30</v>
      </c>
      <c r="K26" s="15">
        <f t="shared" ref="K26:L26" si="2">K24+K25</f>
        <v>28</v>
      </c>
      <c r="L26" s="15">
        <f t="shared" si="2"/>
        <v>30</v>
      </c>
    </row>
    <row r="27" spans="1:20" s="15" customFormat="1" x14ac:dyDescent="0.25">
      <c r="A27" s="33" t="s">
        <v>383</v>
      </c>
      <c r="B27" s="17">
        <v>39.93</v>
      </c>
      <c r="C27" s="33" t="s">
        <v>76</v>
      </c>
      <c r="D27" s="33" t="s">
        <v>77</v>
      </c>
      <c r="E27" s="34">
        <v>7200</v>
      </c>
      <c r="F27" s="17">
        <f t="shared" si="0"/>
        <v>172800</v>
      </c>
      <c r="G27" s="17">
        <f t="shared" si="1"/>
        <v>6899904</v>
      </c>
      <c r="H27" s="191"/>
    </row>
    <row r="28" spans="1:20" s="15" customFormat="1" x14ac:dyDescent="0.25">
      <c r="A28" s="33" t="s">
        <v>384</v>
      </c>
      <c r="B28" s="17">
        <v>39.18</v>
      </c>
      <c r="C28" s="33" t="s">
        <v>76</v>
      </c>
      <c r="D28" s="33" t="s">
        <v>77</v>
      </c>
      <c r="E28" s="34">
        <v>7200</v>
      </c>
      <c r="F28" s="17">
        <f t="shared" si="0"/>
        <v>172800</v>
      </c>
      <c r="G28" s="17">
        <f t="shared" si="1"/>
        <v>6770304</v>
      </c>
      <c r="H28" s="191"/>
      <c r="J28" s="191"/>
      <c r="K28" s="5" t="s">
        <v>391</v>
      </c>
      <c r="L28" s="191"/>
      <c r="Q28" s="15" t="s">
        <v>504</v>
      </c>
      <c r="R28" s="15" t="s">
        <v>508</v>
      </c>
      <c r="S28" s="15" t="s">
        <v>505</v>
      </c>
    </row>
    <row r="29" spans="1:20" s="15" customFormat="1" x14ac:dyDescent="0.25">
      <c r="A29" s="33" t="s">
        <v>385</v>
      </c>
      <c r="B29" s="17">
        <v>39.85</v>
      </c>
      <c r="C29" s="33" t="s">
        <v>76</v>
      </c>
      <c r="D29" s="33" t="s">
        <v>77</v>
      </c>
      <c r="E29" s="34">
        <v>7200</v>
      </c>
      <c r="F29" s="17">
        <f t="shared" si="0"/>
        <v>172800</v>
      </c>
      <c r="G29" s="17">
        <f t="shared" si="1"/>
        <v>6886080</v>
      </c>
      <c r="H29" s="191"/>
      <c r="J29" s="40"/>
      <c r="K29" s="42" t="s">
        <v>66</v>
      </c>
      <c r="L29" s="42" t="s">
        <v>67</v>
      </c>
      <c r="P29" s="15" t="s">
        <v>507</v>
      </c>
      <c r="Q29" s="240">
        <v>5.6427782766267631</v>
      </c>
      <c r="R29" s="241">
        <v>5.6427782766267631</v>
      </c>
      <c r="S29" s="242">
        <v>7.7509946805025853</v>
      </c>
      <c r="T29" s="245"/>
    </row>
    <row r="30" spans="1:20" s="15" customFormat="1" x14ac:dyDescent="0.25">
      <c r="A30" s="33" t="s">
        <v>386</v>
      </c>
      <c r="B30" s="17">
        <v>39.97</v>
      </c>
      <c r="C30" s="33" t="s">
        <v>76</v>
      </c>
      <c r="D30" s="33" t="s">
        <v>77</v>
      </c>
      <c r="E30" s="34">
        <v>7200</v>
      </c>
      <c r="F30" s="17">
        <f t="shared" si="0"/>
        <v>172800</v>
      </c>
      <c r="G30" s="17">
        <f t="shared" si="1"/>
        <v>6906816</v>
      </c>
      <c r="H30" s="191"/>
      <c r="J30" s="59" t="s">
        <v>404</v>
      </c>
      <c r="K30" s="41"/>
      <c r="L30" s="40"/>
      <c r="P30" s="239" t="s">
        <v>506</v>
      </c>
      <c r="Q30" s="247">
        <v>5.6690173607069845</v>
      </c>
      <c r="R30" s="249">
        <v>5.6093189330135269</v>
      </c>
      <c r="S30" s="248">
        <v>7.7499743959537719</v>
      </c>
    </row>
    <row r="31" spans="1:20" s="15" customFormat="1" x14ac:dyDescent="0.25">
      <c r="A31" s="33" t="s">
        <v>387</v>
      </c>
      <c r="B31" s="17">
        <v>42.9</v>
      </c>
      <c r="C31" s="33" t="s">
        <v>76</v>
      </c>
      <c r="D31" s="33" t="s">
        <v>77</v>
      </c>
      <c r="E31" s="34">
        <v>7200</v>
      </c>
      <c r="F31" s="17">
        <f t="shared" si="0"/>
        <v>172800</v>
      </c>
      <c r="G31" s="17">
        <f t="shared" si="1"/>
        <v>7413120</v>
      </c>
      <c r="H31" s="191"/>
      <c r="J31" s="60" t="s">
        <v>392</v>
      </c>
      <c r="K31" s="41">
        <v>45.591864890831602</v>
      </c>
      <c r="L31" s="41">
        <v>49.659516137892901</v>
      </c>
      <c r="P31" s="239">
        <v>40878</v>
      </c>
      <c r="Q31" s="244">
        <v>5.6804829256144851</v>
      </c>
      <c r="R31" s="250">
        <v>5.6208557893385445</v>
      </c>
      <c r="S31" s="243">
        <v>7.7585444533090246</v>
      </c>
    </row>
    <row r="32" spans="1:20" s="15" customFormat="1" x14ac:dyDescent="0.25">
      <c r="B32" s="58"/>
      <c r="J32" s="59" t="s">
        <v>407</v>
      </c>
      <c r="K32" s="41">
        <v>46.56</v>
      </c>
      <c r="L32" s="41">
        <v>51.300000000000097</v>
      </c>
    </row>
    <row r="33" spans="1:22" s="15" customFormat="1" x14ac:dyDescent="0.25">
      <c r="B33" s="58"/>
    </row>
    <row r="34" spans="1:22" s="15" customFormat="1" x14ac:dyDescent="0.25">
      <c r="B34" s="58"/>
      <c r="D34" s="17"/>
      <c r="E34" s="212"/>
      <c r="F34" s="213"/>
    </row>
    <row r="35" spans="1:22" s="15" customFormat="1" x14ac:dyDescent="0.25">
      <c r="B35" s="58"/>
    </row>
    <row r="36" spans="1:22" s="15" customFormat="1" x14ac:dyDescent="0.25">
      <c r="B36" s="58"/>
    </row>
    <row r="37" spans="1:22" s="15" customFormat="1" x14ac:dyDescent="0.25"/>
    <row r="38" spans="1:22" x14ac:dyDescent="0.25">
      <c r="B38" s="85" t="s">
        <v>401</v>
      </c>
      <c r="C38" s="86"/>
      <c r="D38" s="86"/>
      <c r="E38" s="86"/>
      <c r="F38" s="86"/>
      <c r="G38" s="86"/>
      <c r="H38" s="86"/>
      <c r="I38" s="91" t="s">
        <v>455</v>
      </c>
      <c r="J38" s="92"/>
      <c r="K38" s="92"/>
      <c r="L38" s="92"/>
      <c r="M38" s="92"/>
      <c r="N38" s="92"/>
      <c r="O38" s="92"/>
      <c r="P38" s="215" t="s">
        <v>503</v>
      </c>
      <c r="Q38" s="216"/>
      <c r="R38" s="216"/>
      <c r="S38" s="216"/>
      <c r="T38" s="216"/>
      <c r="U38" s="216"/>
      <c r="V38" s="216"/>
    </row>
    <row r="39" spans="1:22" x14ac:dyDescent="0.25">
      <c r="B39" s="196" t="s">
        <v>457</v>
      </c>
      <c r="C39" s="196"/>
      <c r="D39" s="196"/>
      <c r="E39" s="196"/>
      <c r="F39" s="196"/>
      <c r="G39" s="194"/>
      <c r="H39" s="194"/>
      <c r="I39" s="199" t="s">
        <v>457</v>
      </c>
      <c r="J39" s="199"/>
      <c r="K39" s="199"/>
      <c r="L39" s="199"/>
      <c r="M39" s="199"/>
      <c r="N39" s="195"/>
      <c r="O39" s="195"/>
      <c r="P39" s="217" t="s">
        <v>457</v>
      </c>
      <c r="Q39" s="217"/>
      <c r="R39" s="217"/>
      <c r="S39" s="217"/>
      <c r="T39" s="217"/>
      <c r="U39" s="218"/>
      <c r="V39" s="218"/>
    </row>
    <row r="40" spans="1:22" x14ac:dyDescent="0.25">
      <c r="B40" s="95" t="s">
        <v>458</v>
      </c>
      <c r="C40" s="96" t="s">
        <v>26</v>
      </c>
      <c r="D40" s="96" t="s">
        <v>51</v>
      </c>
      <c r="E40" s="97" t="s">
        <v>53</v>
      </c>
      <c r="F40" s="95"/>
      <c r="G40" s="95"/>
      <c r="H40" s="95"/>
      <c r="I40" s="104" t="s">
        <v>458</v>
      </c>
      <c r="J40" s="105" t="s">
        <v>26</v>
      </c>
      <c r="K40" s="105" t="s">
        <v>51</v>
      </c>
      <c r="L40" s="106" t="s">
        <v>53</v>
      </c>
      <c r="M40" s="104"/>
      <c r="N40" s="104"/>
      <c r="O40" s="104"/>
      <c r="P40" s="219" t="s">
        <v>458</v>
      </c>
      <c r="Q40" s="220" t="s">
        <v>26</v>
      </c>
      <c r="R40" s="220" t="s">
        <v>51</v>
      </c>
      <c r="S40" s="221" t="s">
        <v>53</v>
      </c>
      <c r="T40" s="219"/>
      <c r="U40" s="219"/>
      <c r="V40" s="219"/>
    </row>
    <row r="41" spans="1:22" x14ac:dyDescent="0.25">
      <c r="A41" s="191" t="s">
        <v>406</v>
      </c>
      <c r="B41" s="95">
        <f>AVERAGE($B$25:$B$31)</f>
        <v>40.418571428571433</v>
      </c>
      <c r="C41" s="110">
        <v>51.390694444444399</v>
      </c>
      <c r="D41" s="110">
        <v>109.535</v>
      </c>
      <c r="E41" s="110">
        <v>1.3736216624577799</v>
      </c>
      <c r="F41" s="95"/>
      <c r="G41" s="95"/>
      <c r="H41" s="95"/>
      <c r="I41" s="104">
        <f>AVERAGE($B$25:$B$31)</f>
        <v>40.418571428571433</v>
      </c>
      <c r="J41" s="113">
        <v>51.390694444444399</v>
      </c>
      <c r="K41" s="113">
        <v>109.535</v>
      </c>
      <c r="L41" s="113">
        <v>1.3736216624577799</v>
      </c>
      <c r="M41" s="104"/>
      <c r="N41" s="104"/>
      <c r="O41" s="104"/>
      <c r="P41" s="219">
        <f>AVERAGE($B$25:$B$31)</f>
        <v>40.418571428571433</v>
      </c>
      <c r="Q41" s="222">
        <v>51.390694444444399</v>
      </c>
      <c r="R41" s="222">
        <v>109.535</v>
      </c>
      <c r="S41" s="222">
        <f>S29/R29</f>
        <v>1.3736131920349186</v>
      </c>
      <c r="T41" s="219"/>
      <c r="U41" s="246"/>
      <c r="V41" s="219"/>
    </row>
    <row r="42" spans="1:22" x14ac:dyDescent="0.25">
      <c r="A42" s="191" t="s">
        <v>405</v>
      </c>
      <c r="B42" s="115">
        <v>45.591864890831602</v>
      </c>
      <c r="C42" s="116">
        <v>56.571666666666303</v>
      </c>
      <c r="D42" s="110">
        <v>109.26</v>
      </c>
      <c r="E42" s="110">
        <v>1.3670755880119765</v>
      </c>
      <c r="F42" s="95"/>
      <c r="G42" s="95"/>
      <c r="H42" s="95"/>
      <c r="I42" s="121">
        <v>49.659516137892901</v>
      </c>
      <c r="J42" s="122">
        <v>59.939999999999799</v>
      </c>
      <c r="K42" s="113">
        <v>111.79</v>
      </c>
      <c r="L42" s="113">
        <v>1.3670755880119765</v>
      </c>
      <c r="M42" s="104"/>
      <c r="N42" s="104"/>
      <c r="O42" s="104"/>
      <c r="P42" s="223">
        <v>49.659516137892901</v>
      </c>
      <c r="Q42" s="224">
        <v>59.939999999999799</v>
      </c>
      <c r="R42" s="222">
        <v>111.79</v>
      </c>
      <c r="S42" s="222">
        <f t="shared" ref="S42:S43" si="3">S30/R30</f>
        <v>1.3816248440325729</v>
      </c>
      <c r="T42" s="219"/>
      <c r="U42" s="219"/>
      <c r="V42" s="219"/>
    </row>
    <row r="43" spans="1:22" x14ac:dyDescent="0.25">
      <c r="A43" s="191" t="s">
        <v>65</v>
      </c>
      <c r="B43" s="115">
        <v>46.56</v>
      </c>
      <c r="C43" s="110">
        <v>57.090000000000302</v>
      </c>
      <c r="D43" s="110">
        <v>109.5399999999</v>
      </c>
      <c r="E43" s="110">
        <v>1.365825063405008</v>
      </c>
      <c r="F43" s="95"/>
      <c r="G43" s="95"/>
      <c r="H43" s="95"/>
      <c r="I43" s="121">
        <v>51.300000000000097</v>
      </c>
      <c r="J43" s="113">
        <v>59.8</v>
      </c>
      <c r="K43" s="113">
        <v>114.559999999</v>
      </c>
      <c r="L43" s="113">
        <v>1.365825063405008</v>
      </c>
      <c r="M43" s="104"/>
      <c r="N43" s="104"/>
      <c r="O43" s="104"/>
      <c r="P43" s="223">
        <v>51.300000000000097</v>
      </c>
      <c r="Q43" s="222">
        <v>59.8</v>
      </c>
      <c r="R43" s="222">
        <v>114.559999999</v>
      </c>
      <c r="S43" s="222">
        <f t="shared" si="3"/>
        <v>1.380313735859436</v>
      </c>
      <c r="T43" s="219"/>
      <c r="U43" s="219"/>
      <c r="V43" s="219"/>
    </row>
    <row r="44" spans="1:22" x14ac:dyDescent="0.25">
      <c r="B44" s="86"/>
      <c r="C44" s="86"/>
      <c r="D44" s="86"/>
      <c r="E44" s="86"/>
      <c r="F44" s="86"/>
      <c r="G44" s="86"/>
      <c r="H44" s="86"/>
      <c r="I44" s="92"/>
      <c r="J44" s="92"/>
      <c r="K44" s="92"/>
      <c r="L44" s="92"/>
      <c r="M44" s="92"/>
      <c r="N44" s="92"/>
      <c r="O44" s="92"/>
      <c r="P44" s="216"/>
      <c r="Q44" s="216"/>
      <c r="R44" s="216"/>
      <c r="S44" s="216"/>
      <c r="T44" s="216"/>
      <c r="U44" s="216"/>
      <c r="V44" s="216"/>
    </row>
    <row r="45" spans="1:22" x14ac:dyDescent="0.25">
      <c r="B45" s="201" t="s">
        <v>459</v>
      </c>
      <c r="C45" s="202"/>
      <c r="D45" s="202"/>
      <c r="E45" s="202"/>
      <c r="F45" s="202"/>
      <c r="G45" s="192"/>
      <c r="H45" s="192"/>
      <c r="I45" s="207" t="s">
        <v>459</v>
      </c>
      <c r="J45" s="208"/>
      <c r="K45" s="208"/>
      <c r="L45" s="208"/>
      <c r="M45" s="208"/>
      <c r="N45" s="193"/>
      <c r="O45" s="193"/>
      <c r="P45" s="225" t="s">
        <v>459</v>
      </c>
      <c r="Q45" s="226"/>
      <c r="R45" s="226"/>
      <c r="S45" s="226"/>
      <c r="T45" s="226"/>
      <c r="U45" s="227"/>
      <c r="V45" s="227"/>
    </row>
    <row r="46" spans="1:22" x14ac:dyDescent="0.25">
      <c r="B46" s="95" t="s">
        <v>458</v>
      </c>
      <c r="C46" s="125" t="s">
        <v>26</v>
      </c>
      <c r="D46" s="97" t="s">
        <v>51</v>
      </c>
      <c r="E46" s="97" t="s">
        <v>388</v>
      </c>
      <c r="F46" s="97" t="s">
        <v>52</v>
      </c>
      <c r="G46" s="97"/>
      <c r="H46" s="97"/>
      <c r="I46" s="104" t="s">
        <v>458</v>
      </c>
      <c r="J46" s="128" t="s">
        <v>26</v>
      </c>
      <c r="K46" s="106" t="s">
        <v>51</v>
      </c>
      <c r="L46" s="106" t="s">
        <v>388</v>
      </c>
      <c r="M46" s="106" t="s">
        <v>52</v>
      </c>
      <c r="N46" s="106"/>
      <c r="O46" s="106"/>
      <c r="P46" s="219" t="s">
        <v>458</v>
      </c>
      <c r="Q46" s="228" t="s">
        <v>26</v>
      </c>
      <c r="R46" s="221" t="s">
        <v>51</v>
      </c>
      <c r="S46" s="221" t="s">
        <v>388</v>
      </c>
      <c r="T46" s="221" t="s">
        <v>52</v>
      </c>
      <c r="U46" s="221"/>
      <c r="V46" s="221"/>
    </row>
    <row r="47" spans="1:22" x14ac:dyDescent="0.25">
      <c r="A47" s="191" t="s">
        <v>406</v>
      </c>
      <c r="B47" s="95">
        <f>B41</f>
        <v>40.418571428571433</v>
      </c>
      <c r="C47" s="130">
        <f>SUMPRODUCT(C41:C42,$J$24:$J$25)/$J$26</f>
        <v>55.535472222221912</v>
      </c>
      <c r="D47" s="110">
        <f>SUMPRODUCT(D41:D42,$K$24:$K$25)/$K$26</f>
        <v>109.29928571428572</v>
      </c>
      <c r="E47" s="110">
        <f>SUMPRODUCT(E41:E42,$L$24:$L$25)/$L$26</f>
        <v>1.3683848029011372</v>
      </c>
      <c r="F47" s="110">
        <f>C47-D47/E47</f>
        <v>-24.339198617850514</v>
      </c>
      <c r="G47" s="110"/>
      <c r="H47" s="110"/>
      <c r="I47" s="104">
        <f>I41</f>
        <v>40.418571428571433</v>
      </c>
      <c r="J47" s="133">
        <f>SUMPRODUCT(J41:J42,$J$24:$J$25)/$J$26</f>
        <v>58.230138888888725</v>
      </c>
      <c r="K47" s="113">
        <f>SUMPRODUCT(K41:K42,$K$24:$K$25)/$K$26</f>
        <v>111.46785714285714</v>
      </c>
      <c r="L47" s="113">
        <f>SUMPRODUCT(L41:L42,$L$24:$L$25)/$L$26</f>
        <v>1.3683848029011372</v>
      </c>
      <c r="M47" s="113">
        <f>J47-K47/L47</f>
        <v>-23.229299206690918</v>
      </c>
      <c r="N47" s="113"/>
      <c r="O47" s="113"/>
      <c r="P47" s="219">
        <f>P41</f>
        <v>40.418571428571433</v>
      </c>
      <c r="Q47" s="229">
        <f>SUMPRODUCT(Q41:Q42,$J$24:$J$25)/$J$26</f>
        <v>58.230138888888725</v>
      </c>
      <c r="R47" s="222">
        <f>SUMPRODUCT(R41:R42,$K$24:$K$25)/$K$26</f>
        <v>111.46785714285714</v>
      </c>
      <c r="S47" s="222">
        <f>SUMPRODUCT(S41:S42,$L$24:$L$25)/$L$26</f>
        <v>1.380022513633042</v>
      </c>
      <c r="T47" s="222">
        <f>Q47-R47/S47</f>
        <v>-22.542352894167259</v>
      </c>
      <c r="U47" s="222"/>
      <c r="V47" s="222"/>
    </row>
    <row r="48" spans="1:22" x14ac:dyDescent="0.25">
      <c r="A48" s="191" t="s">
        <v>405</v>
      </c>
      <c r="B48" s="95">
        <f t="shared" ref="B48:B49" si="4">B42</f>
        <v>45.591864890831602</v>
      </c>
      <c r="C48" s="130">
        <f>C47</f>
        <v>55.535472222221912</v>
      </c>
      <c r="D48" s="110">
        <f>D47</f>
        <v>109.29928571428572</v>
      </c>
      <c r="E48" s="110">
        <f>E47</f>
        <v>1.3683848029011372</v>
      </c>
      <c r="F48" s="110">
        <f t="shared" ref="F48:F49" si="5">C48-D48/E48</f>
        <v>-24.339198617850514</v>
      </c>
      <c r="G48" s="110"/>
      <c r="H48" s="110"/>
      <c r="I48" s="104">
        <f t="shared" ref="I48:I49" si="6">I42</f>
        <v>49.659516137892901</v>
      </c>
      <c r="J48" s="133">
        <f>J47</f>
        <v>58.230138888888725</v>
      </c>
      <c r="K48" s="113">
        <f>K47</f>
        <v>111.46785714285714</v>
      </c>
      <c r="L48" s="113">
        <f>L47</f>
        <v>1.3683848029011372</v>
      </c>
      <c r="M48" s="113">
        <f t="shared" ref="M48:M49" si="7">J48-K48/L48</f>
        <v>-23.229299206690918</v>
      </c>
      <c r="N48" s="113"/>
      <c r="O48" s="113"/>
      <c r="P48" s="219">
        <f t="shared" ref="P48:P49" si="8">P42</f>
        <v>49.659516137892901</v>
      </c>
      <c r="Q48" s="229">
        <f>Q47</f>
        <v>58.230138888888725</v>
      </c>
      <c r="R48" s="222">
        <f>R47</f>
        <v>111.46785714285714</v>
      </c>
      <c r="S48" s="222">
        <f>S47</f>
        <v>1.380022513633042</v>
      </c>
      <c r="T48" s="222">
        <f t="shared" ref="T48:T49" si="9">Q48-R48/S48</f>
        <v>-22.542352894167259</v>
      </c>
      <c r="U48" s="222"/>
      <c r="V48" s="222"/>
    </row>
    <row r="49" spans="1:22" x14ac:dyDescent="0.25">
      <c r="A49" s="191" t="s">
        <v>65</v>
      </c>
      <c r="B49" s="95">
        <f t="shared" si="4"/>
        <v>46.56</v>
      </c>
      <c r="C49" s="130">
        <f>C43</f>
        <v>57.090000000000302</v>
      </c>
      <c r="D49" s="110">
        <f>D43</f>
        <v>109.5399999999</v>
      </c>
      <c r="E49" s="110">
        <f>E43</f>
        <v>1.365825063405008</v>
      </c>
      <c r="F49" s="110">
        <f t="shared" si="5"/>
        <v>-23.110607628927156</v>
      </c>
      <c r="G49" s="110"/>
      <c r="H49" s="110"/>
      <c r="I49" s="104">
        <f t="shared" si="6"/>
        <v>51.300000000000097</v>
      </c>
      <c r="J49" s="133">
        <f>J43</f>
        <v>59.8</v>
      </c>
      <c r="K49" s="113">
        <f>K43</f>
        <v>114.559999999</v>
      </c>
      <c r="L49" s="113">
        <f>L43</f>
        <v>1.365825063405008</v>
      </c>
      <c r="M49" s="113">
        <f t="shared" si="7"/>
        <v>-24.076041718989558</v>
      </c>
      <c r="N49" s="113"/>
      <c r="O49" s="113"/>
      <c r="P49" s="219">
        <f t="shared" si="8"/>
        <v>51.300000000000097</v>
      </c>
      <c r="Q49" s="229">
        <f>Q43</f>
        <v>59.8</v>
      </c>
      <c r="R49" s="222">
        <f>R43</f>
        <v>114.559999999</v>
      </c>
      <c r="S49" s="222">
        <f>S43</f>
        <v>1.380313735859436</v>
      </c>
      <c r="T49" s="222">
        <f t="shared" si="9"/>
        <v>-23.195624127199295</v>
      </c>
      <c r="U49" s="222"/>
      <c r="V49" s="222"/>
    </row>
    <row r="50" spans="1:22" x14ac:dyDescent="0.25">
      <c r="B50" s="86"/>
      <c r="C50" s="86"/>
      <c r="D50" s="86"/>
      <c r="E50" s="86"/>
      <c r="F50" s="86"/>
      <c r="G50" s="86"/>
      <c r="H50" s="86"/>
      <c r="I50" s="92"/>
      <c r="J50" s="92"/>
      <c r="K50" s="92"/>
      <c r="L50" s="92"/>
      <c r="M50" s="92"/>
      <c r="N50" s="92"/>
      <c r="O50" s="92"/>
      <c r="P50" s="216"/>
      <c r="Q50" s="216"/>
      <c r="R50" s="216"/>
      <c r="S50" s="216"/>
      <c r="T50" s="216"/>
      <c r="U50" s="216"/>
      <c r="V50" s="216"/>
    </row>
    <row r="51" spans="1:22" x14ac:dyDescent="0.25">
      <c r="B51" s="86"/>
      <c r="C51" s="86" t="s">
        <v>460</v>
      </c>
      <c r="D51" s="86" t="s">
        <v>441</v>
      </c>
      <c r="E51" s="86" t="s">
        <v>442</v>
      </c>
      <c r="F51" s="86" t="s">
        <v>461</v>
      </c>
      <c r="G51" s="86" t="s">
        <v>502</v>
      </c>
      <c r="H51" s="86" t="s">
        <v>509</v>
      </c>
      <c r="I51" s="92"/>
      <c r="J51" s="92" t="s">
        <v>460</v>
      </c>
      <c r="K51" s="92" t="s">
        <v>441</v>
      </c>
      <c r="L51" s="92" t="s">
        <v>442</v>
      </c>
      <c r="M51" s="92" t="s">
        <v>461</v>
      </c>
      <c r="N51" s="92" t="s">
        <v>502</v>
      </c>
      <c r="O51" s="92" t="s">
        <v>509</v>
      </c>
      <c r="P51" s="216"/>
      <c r="Q51" s="216" t="s">
        <v>460</v>
      </c>
      <c r="R51" s="216" t="s">
        <v>441</v>
      </c>
      <c r="S51" s="216" t="s">
        <v>442</v>
      </c>
      <c r="T51" s="216" t="s">
        <v>461</v>
      </c>
      <c r="U51" s="216" t="s">
        <v>502</v>
      </c>
      <c r="V51" s="216" t="s">
        <v>509</v>
      </c>
    </row>
    <row r="52" spans="1:22" ht="16.5" customHeight="1" x14ac:dyDescent="0.25">
      <c r="A52" s="191" t="s">
        <v>462</v>
      </c>
      <c r="B52" s="86"/>
      <c r="C52" s="86"/>
      <c r="D52" s="86"/>
      <c r="E52" s="86"/>
      <c r="F52" s="135">
        <f>$B$20</f>
        <v>4078446571.8614349</v>
      </c>
      <c r="G52" s="86"/>
      <c r="H52" s="161">
        <v>31833364665.260002</v>
      </c>
      <c r="I52" s="92"/>
      <c r="J52" s="92"/>
      <c r="K52" s="92"/>
      <c r="L52" s="92"/>
      <c r="M52" s="138">
        <f>$B$20</f>
        <v>4078446571.8614349</v>
      </c>
      <c r="N52" s="92"/>
      <c r="O52" s="214">
        <v>31833364665.260002</v>
      </c>
      <c r="P52" s="216"/>
      <c r="Q52" s="216"/>
      <c r="R52" s="216"/>
      <c r="S52" s="216"/>
      <c r="T52" s="230">
        <f>$B$20</f>
        <v>4078446571.8614349</v>
      </c>
      <c r="U52" s="216"/>
      <c r="V52" s="231">
        <v>31833364665.260002</v>
      </c>
    </row>
    <row r="53" spans="1:22" ht="16.5" customHeight="1" x14ac:dyDescent="0.25">
      <c r="A53" s="191" t="s">
        <v>406</v>
      </c>
      <c r="B53" s="86"/>
      <c r="C53" s="140">
        <v>1209600</v>
      </c>
      <c r="D53" s="141">
        <f>B47*$C53</f>
        <v>48890304.000000007</v>
      </c>
      <c r="E53" s="142">
        <f>-F47*$C53</f>
        <v>29440694.648151983</v>
      </c>
      <c r="F53" s="142">
        <f>D53+E53</f>
        <v>78330998.648151994</v>
      </c>
      <c r="G53" s="86">
        <v>7.7459095265325493</v>
      </c>
      <c r="H53" s="135">
        <f t="shared" ref="H53:H55" si="10">G53*F53</f>
        <v>606744828.65152872</v>
      </c>
      <c r="I53" s="92"/>
      <c r="J53" s="149">
        <v>1209600</v>
      </c>
      <c r="K53" s="150">
        <f>I47*$C53</f>
        <v>48890304.000000007</v>
      </c>
      <c r="L53" s="151">
        <f>-M47*$C53</f>
        <v>28098160.320413332</v>
      </c>
      <c r="M53" s="151">
        <f>K53+L53</f>
        <v>76988464.320413336</v>
      </c>
      <c r="N53" s="92">
        <v>7.7454217666438998</v>
      </c>
      <c r="O53" s="138">
        <f t="shared" ref="O53:O55" si="11">N53*M53</f>
        <v>596308127.32781672</v>
      </c>
      <c r="P53" s="216"/>
      <c r="Q53" s="232">
        <v>1209600</v>
      </c>
      <c r="R53" s="233">
        <f>P47*$C53</f>
        <v>48890304.000000007</v>
      </c>
      <c r="S53" s="234">
        <f>-T47*$C53</f>
        <v>27267230.060784716</v>
      </c>
      <c r="T53" s="234">
        <f>R53+S53</f>
        <v>76157534.060784727</v>
      </c>
      <c r="U53" s="216">
        <v>7.7454217666438998</v>
      </c>
      <c r="V53" s="230">
        <f t="shared" ref="V53:V55" si="12">U53*T53</f>
        <v>589872222.00832617</v>
      </c>
    </row>
    <row r="54" spans="1:22" x14ac:dyDescent="0.25">
      <c r="A54" s="191" t="s">
        <v>405</v>
      </c>
      <c r="B54" s="86"/>
      <c r="C54" s="140">
        <v>3974400</v>
      </c>
      <c r="D54" s="141">
        <f>B48*$C54</f>
        <v>181200307.82212111</v>
      </c>
      <c r="E54" s="142">
        <f>-F48*$C54</f>
        <v>96733710.986785084</v>
      </c>
      <c r="F54" s="142">
        <f t="shared" ref="F54:F55" si="13">D54+E54</f>
        <v>277934018.8089062</v>
      </c>
      <c r="G54" s="86">
        <v>7.7539980958314496</v>
      </c>
      <c r="H54" s="135">
        <f t="shared" si="10"/>
        <v>2155099852.6110411</v>
      </c>
      <c r="I54" s="92"/>
      <c r="J54" s="149">
        <v>3974400</v>
      </c>
      <c r="K54" s="150">
        <f>I48*$C54</f>
        <v>197366780.93844154</v>
      </c>
      <c r="L54" s="151">
        <f>-M48*$C54</f>
        <v>92322526.76707238</v>
      </c>
      <c r="M54" s="151">
        <f t="shared" ref="M54:M55" si="14">K54+L54</f>
        <v>289689307.70551395</v>
      </c>
      <c r="N54" s="92">
        <v>7.7539980958314496</v>
      </c>
      <c r="O54" s="138">
        <f t="shared" si="11"/>
        <v>2246250340.331286</v>
      </c>
      <c r="P54" s="216"/>
      <c r="Q54" s="232">
        <v>3974400</v>
      </c>
      <c r="R54" s="233">
        <f>P48*$C54</f>
        <v>197366780.93844154</v>
      </c>
      <c r="S54" s="234">
        <f>-T48*$C54</f>
        <v>89592327.342578351</v>
      </c>
      <c r="T54" s="234">
        <f t="shared" ref="T54:T55" si="15">R54+S54</f>
        <v>286959108.28101993</v>
      </c>
      <c r="U54" s="216">
        <v>7.7539980958314496</v>
      </c>
      <c r="V54" s="230">
        <f t="shared" si="12"/>
        <v>2225080379.1925192</v>
      </c>
    </row>
    <row r="55" spans="1:22" x14ac:dyDescent="0.25">
      <c r="A55" s="191" t="s">
        <v>65</v>
      </c>
      <c r="B55" s="86"/>
      <c r="C55" s="140">
        <v>5535360</v>
      </c>
      <c r="D55" s="141">
        <f>B49*$C55</f>
        <v>257726361.60000002</v>
      </c>
      <c r="E55" s="142">
        <f>-F49*$C55</f>
        <v>127925533.04485822</v>
      </c>
      <c r="F55" s="142">
        <f t="shared" si="13"/>
        <v>385651894.64485824</v>
      </c>
      <c r="G55" s="86">
        <v>7.7539980958314496</v>
      </c>
      <c r="H55" s="135">
        <f t="shared" si="10"/>
        <v>2990344056.7300215</v>
      </c>
      <c r="I55" s="92"/>
      <c r="J55" s="149">
        <v>5535360</v>
      </c>
      <c r="K55" s="150">
        <f>I49*$C55</f>
        <v>283963968.00000054</v>
      </c>
      <c r="L55" s="151">
        <f>-M49*$C55</f>
        <v>133269558.28962603</v>
      </c>
      <c r="M55" s="151">
        <f t="shared" si="14"/>
        <v>417233526.2896266</v>
      </c>
      <c r="N55" s="92">
        <v>7.7539980958314496</v>
      </c>
      <c r="O55" s="138">
        <f t="shared" si="11"/>
        <v>3235227968.3668056</v>
      </c>
      <c r="P55" s="216"/>
      <c r="Q55" s="232">
        <v>5535360</v>
      </c>
      <c r="R55" s="233">
        <f>P49*$C55</f>
        <v>283963968.00000054</v>
      </c>
      <c r="S55" s="234">
        <f>-T49*$C55</f>
        <v>128396129.96873389</v>
      </c>
      <c r="T55" s="234">
        <f t="shared" si="15"/>
        <v>412360097.96873444</v>
      </c>
      <c r="U55" s="216">
        <v>7.7539980958314496</v>
      </c>
      <c r="V55" s="230">
        <f t="shared" si="12"/>
        <v>3197439414.4464369</v>
      </c>
    </row>
    <row r="56" spans="1:22" x14ac:dyDescent="0.25">
      <c r="B56" s="86"/>
      <c r="C56" s="86"/>
      <c r="D56" s="86"/>
      <c r="E56" s="86"/>
      <c r="F56" s="86"/>
      <c r="G56" s="86"/>
      <c r="H56" s="86"/>
      <c r="I56" s="92"/>
      <c r="J56" s="92"/>
      <c r="K56" s="92"/>
      <c r="L56" s="92"/>
      <c r="M56" s="92"/>
      <c r="N56" s="92"/>
      <c r="O56" s="92"/>
      <c r="P56" s="216"/>
      <c r="Q56" s="216"/>
      <c r="R56" s="216"/>
      <c r="S56" s="216"/>
      <c r="T56" s="216"/>
      <c r="U56" s="216"/>
      <c r="V56" s="216"/>
    </row>
    <row r="57" spans="1:22" x14ac:dyDescent="0.25">
      <c r="B57" s="86"/>
      <c r="C57" s="86"/>
      <c r="D57" s="86"/>
      <c r="E57" s="86" t="s">
        <v>463</v>
      </c>
      <c r="F57" s="142">
        <f>F52+F53</f>
        <v>4156777570.5095868</v>
      </c>
      <c r="G57" s="142"/>
      <c r="H57" s="142">
        <f>H52+H53</f>
        <v>32440109493.91153</v>
      </c>
      <c r="I57" s="92"/>
      <c r="J57" s="92"/>
      <c r="K57" s="92"/>
      <c r="L57" s="92" t="s">
        <v>463</v>
      </c>
      <c r="M57" s="151">
        <f>M52+M53</f>
        <v>4155435036.181848</v>
      </c>
      <c r="N57" s="151"/>
      <c r="O57" s="151">
        <f>O52+O53</f>
        <v>32429672792.587818</v>
      </c>
      <c r="P57" s="216"/>
      <c r="Q57" s="216"/>
      <c r="R57" s="216"/>
      <c r="S57" s="216" t="s">
        <v>463</v>
      </c>
      <c r="T57" s="234">
        <f>T52+T53</f>
        <v>4154604105.9222198</v>
      </c>
      <c r="U57" s="234"/>
      <c r="V57" s="234">
        <f>V52+V53</f>
        <v>32423236887.26833</v>
      </c>
    </row>
    <row r="58" spans="1:22" x14ac:dyDescent="0.25">
      <c r="B58" s="86"/>
      <c r="C58" s="86"/>
      <c r="D58" s="86"/>
      <c r="E58" s="86" t="s">
        <v>464</v>
      </c>
      <c r="F58" s="142">
        <f>F54+F55</f>
        <v>663585913.45376444</v>
      </c>
      <c r="G58" s="142"/>
      <c r="H58" s="142">
        <f>H54+H55</f>
        <v>5145443909.3410625</v>
      </c>
      <c r="I58" s="92"/>
      <c r="J58" s="92"/>
      <c r="K58" s="92"/>
      <c r="L58" s="92" t="s">
        <v>464</v>
      </c>
      <c r="M58" s="151">
        <f>M54+M55</f>
        <v>706922833.99514055</v>
      </c>
      <c r="N58" s="151"/>
      <c r="O58" s="151">
        <f>O54+O55</f>
        <v>5481478308.6980915</v>
      </c>
      <c r="P58" s="216"/>
      <c r="Q58" s="216"/>
      <c r="R58" s="216"/>
      <c r="S58" s="216" t="s">
        <v>464</v>
      </c>
      <c r="T58" s="234">
        <f>T54+T55</f>
        <v>699319206.24975443</v>
      </c>
      <c r="U58" s="234"/>
      <c r="V58" s="234">
        <f>V54+V55</f>
        <v>5422519793.6389561</v>
      </c>
    </row>
    <row r="59" spans="1:22" x14ac:dyDescent="0.25">
      <c r="B59" s="86"/>
      <c r="C59" s="86"/>
      <c r="D59" s="86"/>
      <c r="E59" s="85" t="s">
        <v>465</v>
      </c>
      <c r="F59" s="155">
        <f>F58+F57</f>
        <v>4820363483.9633512</v>
      </c>
      <c r="G59" s="155"/>
      <c r="H59" s="155">
        <f>H58+H57</f>
        <v>37585553403.252594</v>
      </c>
      <c r="I59" s="92"/>
      <c r="J59" s="92"/>
      <c r="K59" s="92"/>
      <c r="L59" s="91" t="s">
        <v>465</v>
      </c>
      <c r="M59" s="158">
        <f>M58+M57</f>
        <v>4862357870.1769886</v>
      </c>
      <c r="N59" s="158"/>
      <c r="O59" s="158">
        <f>O58+O57</f>
        <v>37911151101.285912</v>
      </c>
      <c r="P59" s="216"/>
      <c r="Q59" s="216"/>
      <c r="R59" s="216"/>
      <c r="S59" s="215" t="s">
        <v>465</v>
      </c>
      <c r="T59" s="235">
        <f>T58+T57</f>
        <v>4853923312.1719742</v>
      </c>
      <c r="U59" s="235"/>
      <c r="V59" s="235">
        <f>V58+V57</f>
        <v>37845756680.907288</v>
      </c>
    </row>
    <row r="60" spans="1:22" x14ac:dyDescent="0.25">
      <c r="B60" s="86"/>
      <c r="C60" s="86"/>
      <c r="D60" s="86"/>
      <c r="E60" s="160" t="s">
        <v>409</v>
      </c>
      <c r="F60" s="161">
        <v>4820363483.9636431</v>
      </c>
      <c r="G60" s="161"/>
      <c r="H60" s="161">
        <v>37586162172.140068</v>
      </c>
      <c r="I60" s="92"/>
      <c r="J60" s="92"/>
      <c r="K60" s="92"/>
      <c r="L60" s="166" t="s">
        <v>409</v>
      </c>
      <c r="M60" s="167">
        <v>4862357870.1800003</v>
      </c>
      <c r="N60" s="214"/>
      <c r="O60" s="214">
        <v>37911838087.057518</v>
      </c>
      <c r="P60" s="216"/>
      <c r="Q60" s="216"/>
      <c r="R60" s="216"/>
      <c r="S60" s="236" t="s">
        <v>409</v>
      </c>
      <c r="T60" s="237"/>
      <c r="U60" s="231"/>
      <c r="V60" s="234">
        <v>37846431114.135063</v>
      </c>
    </row>
    <row r="61" spans="1:22" x14ac:dyDescent="0.25">
      <c r="A61" s="66"/>
      <c r="B61" s="86"/>
      <c r="C61" s="86"/>
      <c r="D61" s="170"/>
      <c r="E61" s="160" t="s">
        <v>410</v>
      </c>
      <c r="F61" s="86">
        <f>(F59/F60-1)</f>
        <v>-6.0507154842071031E-14</v>
      </c>
      <c r="G61" s="86"/>
      <c r="H61" s="86">
        <f>H60/H59-1</f>
        <v>1.619688503562422E-5</v>
      </c>
      <c r="I61" s="92"/>
      <c r="J61" s="92"/>
      <c r="K61" s="173"/>
      <c r="L61" s="166" t="s">
        <v>410</v>
      </c>
      <c r="M61" s="92">
        <f>(M59/M60-1)</f>
        <v>-6.1939342543837483E-13</v>
      </c>
      <c r="N61" s="92"/>
      <c r="O61" s="92">
        <f>O60/O59-1</f>
        <v>1.8120942035571019E-5</v>
      </c>
      <c r="P61" s="216"/>
      <c r="Q61" s="216"/>
      <c r="R61" s="238"/>
      <c r="S61" s="236" t="s">
        <v>410</v>
      </c>
      <c r="T61" s="216"/>
      <c r="U61" s="216"/>
      <c r="V61" s="216">
        <f>V60/V59-1</f>
        <v>1.7820577177474206E-5</v>
      </c>
    </row>
    <row r="62" spans="1:22" x14ac:dyDescent="0.25">
      <c r="A62" s="66"/>
      <c r="C62" s="66"/>
      <c r="D62" s="66"/>
      <c r="I62" s="11"/>
      <c r="J62" s="11"/>
      <c r="M62" s="11"/>
      <c r="N62" s="11"/>
      <c r="O62" s="11"/>
    </row>
    <row r="63" spans="1:22" x14ac:dyDescent="0.25">
      <c r="A63" s="66"/>
      <c r="C63" s="66"/>
      <c r="D63" s="66"/>
      <c r="F63" s="211"/>
      <c r="I63" s="11"/>
      <c r="J63" s="13"/>
      <c r="M63" s="11"/>
      <c r="N63" s="11"/>
      <c r="O63" s="11"/>
    </row>
    <row r="64" spans="1:22" x14ac:dyDescent="0.25">
      <c r="A64" s="66"/>
      <c r="C64" s="66"/>
      <c r="D64" s="66"/>
      <c r="I64" s="11"/>
      <c r="J64" s="11"/>
    </row>
    <row r="65" spans="1:15" x14ac:dyDescent="0.25">
      <c r="A65" s="66"/>
      <c r="C65" s="66"/>
      <c r="D65" s="66"/>
      <c r="I65" s="11"/>
      <c r="J65" s="13"/>
      <c r="K65" s="11"/>
      <c r="L65" s="11"/>
    </row>
    <row r="66" spans="1:15" x14ac:dyDescent="0.25">
      <c r="A66" s="66"/>
      <c r="C66" s="66"/>
      <c r="D66" s="66"/>
      <c r="I66" s="12"/>
      <c r="J66" s="13"/>
      <c r="K66" s="11"/>
      <c r="M66" s="11"/>
      <c r="N66" s="11"/>
      <c r="O66" s="11"/>
    </row>
    <row r="67" spans="1:15" x14ac:dyDescent="0.25">
      <c r="A67" s="66"/>
      <c r="C67" s="66"/>
      <c r="D67" s="66"/>
      <c r="M67" s="12"/>
      <c r="N67" s="12"/>
      <c r="O67" s="12"/>
    </row>
    <row r="68" spans="1:15" x14ac:dyDescent="0.25">
      <c r="A68" s="66"/>
      <c r="C68" s="66"/>
      <c r="D68" s="66"/>
    </row>
    <row r="69" spans="1:15" x14ac:dyDescent="0.25">
      <c r="A69" s="66"/>
      <c r="C69" s="66"/>
      <c r="D69" s="66"/>
    </row>
    <row r="70" spans="1:15" x14ac:dyDescent="0.25">
      <c r="A70" s="66"/>
      <c r="C70" s="66"/>
      <c r="D70" s="66"/>
    </row>
    <row r="71" spans="1:15" x14ac:dyDescent="0.25">
      <c r="A71" s="66"/>
      <c r="C71" s="66"/>
      <c r="D71" s="66"/>
    </row>
    <row r="72" spans="1:15" x14ac:dyDescent="0.25">
      <c r="A72" s="66"/>
      <c r="C72" s="66"/>
      <c r="D72" s="66"/>
    </row>
    <row r="73" spans="1:15" x14ac:dyDescent="0.25">
      <c r="A73" s="66"/>
      <c r="C73" s="66"/>
      <c r="D73" s="66"/>
    </row>
    <row r="74" spans="1:15" x14ac:dyDescent="0.25">
      <c r="A74" s="66"/>
      <c r="C74" s="66"/>
      <c r="D74" s="66"/>
    </row>
    <row r="75" spans="1:15" x14ac:dyDescent="0.25">
      <c r="A75" s="66"/>
      <c r="C75" s="66"/>
      <c r="D75" s="66"/>
    </row>
    <row r="76" spans="1:15" x14ac:dyDescent="0.25">
      <c r="A76" s="66"/>
      <c r="C76" s="66"/>
      <c r="D76" s="66"/>
    </row>
    <row r="77" spans="1:15" x14ac:dyDescent="0.25">
      <c r="A77" s="66"/>
      <c r="C77" s="66"/>
      <c r="D77" s="66"/>
    </row>
    <row r="78" spans="1:15" x14ac:dyDescent="0.25">
      <c r="A78" s="66"/>
      <c r="C78" s="66"/>
      <c r="D78" s="66"/>
    </row>
    <row r="79" spans="1:15" x14ac:dyDescent="0.25">
      <c r="A79" s="66"/>
      <c r="C79" s="66"/>
      <c r="D79" s="66"/>
    </row>
    <row r="80" spans="1:15" x14ac:dyDescent="0.25">
      <c r="A80" s="66"/>
      <c r="C80" s="66"/>
      <c r="D80" s="66"/>
    </row>
    <row r="81" spans="1:4" x14ac:dyDescent="0.25">
      <c r="A81" s="66"/>
      <c r="C81" s="66"/>
      <c r="D81" s="66"/>
    </row>
    <row r="82" spans="1:4" x14ac:dyDescent="0.25">
      <c r="A82" s="66"/>
      <c r="C82" s="66"/>
      <c r="D82" s="66"/>
    </row>
    <row r="83" spans="1:4" x14ac:dyDescent="0.25">
      <c r="A83" s="66"/>
      <c r="C83" s="66"/>
      <c r="D83" s="66"/>
    </row>
    <row r="84" spans="1:4" x14ac:dyDescent="0.25">
      <c r="A84" s="66"/>
      <c r="C84" s="66"/>
      <c r="D84" s="66"/>
    </row>
    <row r="85" spans="1:4" x14ac:dyDescent="0.25">
      <c r="A85" s="66"/>
      <c r="C85" s="66"/>
      <c r="D85" s="66"/>
    </row>
    <row r="86" spans="1:4" x14ac:dyDescent="0.25">
      <c r="A86" s="66"/>
      <c r="C86" s="66"/>
      <c r="D86" s="66"/>
    </row>
    <row r="87" spans="1:4" x14ac:dyDescent="0.25">
      <c r="A87" s="66"/>
      <c r="C87" s="66"/>
      <c r="D87" s="66"/>
    </row>
    <row r="88" spans="1:4" x14ac:dyDescent="0.25">
      <c r="A88" s="66"/>
      <c r="C88" s="66"/>
      <c r="D88" s="66"/>
    </row>
    <row r="89" spans="1:4" x14ac:dyDescent="0.25">
      <c r="A89" s="66"/>
      <c r="C89" s="66"/>
      <c r="D89" s="66"/>
    </row>
    <row r="90" spans="1:4" x14ac:dyDescent="0.25">
      <c r="A90" s="66"/>
      <c r="C90" s="66"/>
      <c r="D90" s="66"/>
    </row>
    <row r="91" spans="1:4" x14ac:dyDescent="0.25">
      <c r="A91" s="66"/>
      <c r="C91" s="66"/>
      <c r="D91" s="66"/>
    </row>
    <row r="92" spans="1:4" x14ac:dyDescent="0.25">
      <c r="A92" s="66"/>
      <c r="C92" s="66"/>
      <c r="D92" s="66"/>
    </row>
    <row r="93" spans="1:4" x14ac:dyDescent="0.25">
      <c r="A93" s="66"/>
      <c r="C93" s="66"/>
      <c r="D93" s="66"/>
    </row>
    <row r="94" spans="1:4" x14ac:dyDescent="0.25">
      <c r="A94" s="66"/>
      <c r="C94" s="66"/>
      <c r="D94" s="66"/>
    </row>
    <row r="95" spans="1:4" x14ac:dyDescent="0.25">
      <c r="A95" s="66"/>
      <c r="C95" s="66"/>
      <c r="D95" s="66"/>
    </row>
    <row r="96" spans="1:4" x14ac:dyDescent="0.25">
      <c r="A96" s="66"/>
      <c r="C96" s="66"/>
      <c r="D96" s="66"/>
    </row>
    <row r="97" spans="1:4" x14ac:dyDescent="0.25">
      <c r="A97" s="66"/>
      <c r="C97" s="66"/>
      <c r="D97" s="66"/>
    </row>
    <row r="98" spans="1:4" x14ac:dyDescent="0.25">
      <c r="A98" s="66"/>
      <c r="C98" s="66"/>
      <c r="D98" s="66"/>
    </row>
    <row r="99" spans="1:4" x14ac:dyDescent="0.25">
      <c r="A99" s="66"/>
      <c r="C99" s="66"/>
      <c r="D99" s="66"/>
    </row>
    <row r="100" spans="1:4" x14ac:dyDescent="0.25">
      <c r="A100" s="66"/>
      <c r="C100" s="66"/>
      <c r="D100" s="66"/>
    </row>
    <row r="101" spans="1:4" x14ac:dyDescent="0.25">
      <c r="A101" s="66"/>
      <c r="C101" s="66"/>
      <c r="D101" s="66"/>
    </row>
    <row r="102" spans="1:4" x14ac:dyDescent="0.25">
      <c r="A102" s="66"/>
      <c r="C102" s="66"/>
      <c r="D102" s="66"/>
    </row>
    <row r="103" spans="1:4" x14ac:dyDescent="0.25">
      <c r="A103" s="66"/>
      <c r="C103" s="66"/>
      <c r="D103" s="66"/>
    </row>
    <row r="104" spans="1:4" x14ac:dyDescent="0.25">
      <c r="A104" s="66"/>
      <c r="C104" s="66"/>
      <c r="D104" s="66"/>
    </row>
    <row r="105" spans="1:4" x14ac:dyDescent="0.25">
      <c r="A105" s="66"/>
      <c r="C105" s="66"/>
      <c r="D105" s="66"/>
    </row>
    <row r="106" spans="1:4" x14ac:dyDescent="0.25">
      <c r="A106" s="66"/>
      <c r="C106" s="66"/>
      <c r="D106" s="66"/>
    </row>
    <row r="107" spans="1:4" x14ac:dyDescent="0.25">
      <c r="A107" s="66"/>
      <c r="C107" s="66"/>
      <c r="D107" s="66"/>
    </row>
    <row r="108" spans="1:4" x14ac:dyDescent="0.25">
      <c r="A108" s="66"/>
      <c r="C108" s="66"/>
      <c r="D108" s="66"/>
    </row>
    <row r="109" spans="1:4" x14ac:dyDescent="0.25">
      <c r="A109" s="66"/>
      <c r="C109" s="66"/>
      <c r="D109" s="66"/>
    </row>
    <row r="110" spans="1:4" x14ac:dyDescent="0.25">
      <c r="A110" s="66"/>
      <c r="C110" s="66"/>
      <c r="D110" s="66"/>
    </row>
    <row r="111" spans="1:4" x14ac:dyDescent="0.25">
      <c r="A111" s="66"/>
      <c r="C111" s="66"/>
      <c r="D111" s="66"/>
    </row>
    <row r="112" spans="1:4" x14ac:dyDescent="0.25">
      <c r="A112" s="66"/>
      <c r="C112" s="66"/>
      <c r="D112" s="66"/>
    </row>
    <row r="113" spans="1:4" x14ac:dyDescent="0.25">
      <c r="A113" s="66"/>
      <c r="C113" s="66"/>
      <c r="D113" s="66"/>
    </row>
    <row r="114" spans="1:4" x14ac:dyDescent="0.25">
      <c r="A114" s="66"/>
      <c r="C114" s="66"/>
      <c r="D114" s="66"/>
    </row>
    <row r="115" spans="1:4" x14ac:dyDescent="0.25">
      <c r="A115" s="66"/>
      <c r="C115" s="66"/>
      <c r="D115" s="66"/>
    </row>
    <row r="116" spans="1:4" x14ac:dyDescent="0.25">
      <c r="A116" s="66"/>
      <c r="C116" s="66"/>
      <c r="D116" s="66"/>
    </row>
    <row r="117" spans="1:4" x14ac:dyDescent="0.25">
      <c r="A117" s="66"/>
      <c r="C117" s="66"/>
      <c r="D117" s="66"/>
    </row>
    <row r="118" spans="1:4" x14ac:dyDescent="0.25">
      <c r="A118" s="66"/>
      <c r="C118" s="66"/>
      <c r="D118" s="66"/>
    </row>
    <row r="119" spans="1:4" x14ac:dyDescent="0.25">
      <c r="A119" s="66"/>
      <c r="C119" s="66"/>
      <c r="D119" s="66"/>
    </row>
    <row r="120" spans="1:4" x14ac:dyDescent="0.25">
      <c r="A120" s="66"/>
      <c r="C120" s="66"/>
      <c r="D120" s="66"/>
    </row>
    <row r="121" spans="1:4" x14ac:dyDescent="0.25">
      <c r="A121" s="66"/>
      <c r="C121" s="66"/>
      <c r="D121" s="66"/>
    </row>
    <row r="122" spans="1:4" x14ac:dyDescent="0.25">
      <c r="A122" s="66"/>
      <c r="C122" s="66"/>
      <c r="D122" s="66"/>
    </row>
    <row r="123" spans="1:4" x14ac:dyDescent="0.25">
      <c r="A123" s="66"/>
      <c r="C123" s="66"/>
      <c r="D123" s="66"/>
    </row>
    <row r="124" spans="1:4" x14ac:dyDescent="0.25">
      <c r="A124" s="66"/>
      <c r="C124" s="66"/>
      <c r="D124" s="66"/>
    </row>
    <row r="125" spans="1:4" x14ac:dyDescent="0.25">
      <c r="A125" s="66"/>
      <c r="C125" s="66"/>
      <c r="D125" s="66"/>
    </row>
    <row r="126" spans="1:4" x14ac:dyDescent="0.25">
      <c r="A126" s="66"/>
      <c r="C126" s="66"/>
      <c r="D126" s="66"/>
    </row>
    <row r="127" spans="1:4" x14ac:dyDescent="0.25">
      <c r="A127" s="66"/>
      <c r="C127" s="66"/>
      <c r="D127" s="66"/>
    </row>
    <row r="128" spans="1:4" x14ac:dyDescent="0.25">
      <c r="A128" s="66"/>
      <c r="C128" s="66"/>
      <c r="D128" s="66"/>
    </row>
    <row r="129" spans="1:4" x14ac:dyDescent="0.25">
      <c r="A129" s="66"/>
      <c r="C129" s="66"/>
      <c r="D129" s="66"/>
    </row>
    <row r="130" spans="1:4" x14ac:dyDescent="0.25">
      <c r="A130" s="66"/>
      <c r="C130" s="66"/>
      <c r="D130" s="66"/>
    </row>
    <row r="131" spans="1:4" x14ac:dyDescent="0.25">
      <c r="A131" s="66"/>
      <c r="C131" s="66"/>
      <c r="D131" s="66"/>
    </row>
    <row r="132" spans="1:4" x14ac:dyDescent="0.25">
      <c r="A132" s="66"/>
      <c r="C132" s="66"/>
      <c r="D132" s="66"/>
    </row>
    <row r="133" spans="1:4" x14ac:dyDescent="0.25">
      <c r="A133" s="66"/>
      <c r="C133" s="66"/>
      <c r="D133" s="66"/>
    </row>
    <row r="134" spans="1:4" x14ac:dyDescent="0.25">
      <c r="A134" s="66"/>
      <c r="C134" s="66"/>
      <c r="D134" s="66"/>
    </row>
    <row r="135" spans="1:4" x14ac:dyDescent="0.25">
      <c r="A135" s="66"/>
      <c r="C135" s="66"/>
      <c r="D135" s="66"/>
    </row>
    <row r="136" spans="1:4" x14ac:dyDescent="0.25">
      <c r="A136" s="66"/>
      <c r="C136" s="66"/>
      <c r="D136" s="66"/>
    </row>
    <row r="137" spans="1:4" x14ac:dyDescent="0.25">
      <c r="A137" s="66"/>
      <c r="C137" s="66"/>
      <c r="D137" s="66"/>
    </row>
    <row r="138" spans="1:4" x14ac:dyDescent="0.25">
      <c r="A138" s="66"/>
      <c r="C138" s="66"/>
      <c r="D138" s="66"/>
    </row>
    <row r="139" spans="1:4" x14ac:dyDescent="0.25">
      <c r="A139" s="66"/>
      <c r="C139" s="66"/>
      <c r="D139" s="66"/>
    </row>
    <row r="140" spans="1:4" x14ac:dyDescent="0.25">
      <c r="A140" s="66"/>
      <c r="C140" s="66"/>
      <c r="D140" s="66"/>
    </row>
    <row r="141" spans="1:4" x14ac:dyDescent="0.25">
      <c r="A141" s="66"/>
      <c r="C141" s="66"/>
      <c r="D141" s="66"/>
    </row>
    <row r="142" spans="1:4" x14ac:dyDescent="0.25">
      <c r="A142" s="66"/>
      <c r="C142" s="66"/>
      <c r="D142" s="66"/>
    </row>
    <row r="143" spans="1:4" x14ac:dyDescent="0.25">
      <c r="A143" s="66"/>
      <c r="C143" s="66"/>
      <c r="D143" s="66"/>
    </row>
    <row r="144" spans="1:4" x14ac:dyDescent="0.25">
      <c r="A144" s="66"/>
      <c r="C144" s="66"/>
      <c r="D144" s="66"/>
    </row>
    <row r="145" spans="1:4" x14ac:dyDescent="0.25">
      <c r="A145" s="66"/>
      <c r="C145" s="66"/>
      <c r="D145" s="66"/>
    </row>
    <row r="146" spans="1:4" x14ac:dyDescent="0.25">
      <c r="A146" s="66"/>
      <c r="C146" s="66"/>
      <c r="D146" s="66"/>
    </row>
    <row r="147" spans="1:4" x14ac:dyDescent="0.25">
      <c r="A147" s="66"/>
      <c r="C147" s="66"/>
      <c r="D147" s="66"/>
    </row>
    <row r="148" spans="1:4" x14ac:dyDescent="0.25">
      <c r="A148" s="66"/>
      <c r="C148" s="66"/>
      <c r="D148" s="66"/>
    </row>
    <row r="149" spans="1:4" x14ac:dyDescent="0.25">
      <c r="A149" s="66"/>
      <c r="C149" s="66"/>
      <c r="D149" s="66"/>
    </row>
    <row r="150" spans="1:4" x14ac:dyDescent="0.25">
      <c r="A150" s="66"/>
      <c r="C150" s="66"/>
      <c r="D150" s="66"/>
    </row>
    <row r="151" spans="1:4" x14ac:dyDescent="0.25">
      <c r="A151" s="66"/>
      <c r="C151" s="66"/>
      <c r="D151" s="66"/>
    </row>
    <row r="152" spans="1:4" x14ac:dyDescent="0.25">
      <c r="A152" s="66"/>
      <c r="C152" s="66"/>
      <c r="D152" s="66"/>
    </row>
    <row r="153" spans="1:4" x14ac:dyDescent="0.25">
      <c r="A153" s="66"/>
      <c r="C153" s="66"/>
      <c r="D153" s="66"/>
    </row>
    <row r="154" spans="1:4" x14ac:dyDescent="0.25">
      <c r="A154" s="66"/>
      <c r="C154" s="66"/>
      <c r="D154" s="66"/>
    </row>
    <row r="155" spans="1:4" x14ac:dyDescent="0.25">
      <c r="A155" s="66"/>
      <c r="C155" s="66"/>
      <c r="D155" s="66"/>
    </row>
    <row r="156" spans="1:4" x14ac:dyDescent="0.25">
      <c r="A156" s="66"/>
      <c r="C156" s="66"/>
      <c r="D156" s="66"/>
    </row>
    <row r="157" spans="1:4" x14ac:dyDescent="0.25">
      <c r="A157" s="66"/>
      <c r="C157" s="66"/>
      <c r="D157" s="66"/>
    </row>
    <row r="158" spans="1:4" x14ac:dyDescent="0.25">
      <c r="A158" s="66"/>
      <c r="C158" s="66"/>
      <c r="D158" s="66"/>
    </row>
    <row r="159" spans="1:4" x14ac:dyDescent="0.25">
      <c r="A159" s="66"/>
      <c r="C159" s="66"/>
      <c r="D159" s="66"/>
    </row>
    <row r="160" spans="1:4" x14ac:dyDescent="0.25">
      <c r="A160" s="66"/>
      <c r="C160" s="66"/>
      <c r="D160" s="66"/>
    </row>
    <row r="161" spans="1:4" x14ac:dyDescent="0.25">
      <c r="A161" s="66"/>
      <c r="C161" s="66"/>
      <c r="D161" s="66"/>
    </row>
    <row r="162" spans="1:4" x14ac:dyDescent="0.25">
      <c r="A162" s="66"/>
      <c r="C162" s="66"/>
      <c r="D162" s="66"/>
    </row>
    <row r="163" spans="1:4" x14ac:dyDescent="0.25">
      <c r="A163" s="66"/>
      <c r="C163" s="66"/>
      <c r="D163" s="66"/>
    </row>
    <row r="164" spans="1:4" x14ac:dyDescent="0.25">
      <c r="A164" s="66"/>
      <c r="C164" s="66"/>
      <c r="D164" s="66"/>
    </row>
    <row r="165" spans="1:4" x14ac:dyDescent="0.25">
      <c r="A165" s="66"/>
      <c r="C165" s="66"/>
      <c r="D165" s="66"/>
    </row>
    <row r="166" spans="1:4" x14ac:dyDescent="0.25">
      <c r="A166" s="66"/>
      <c r="C166" s="66"/>
      <c r="D166" s="66"/>
    </row>
    <row r="167" spans="1:4" x14ac:dyDescent="0.25">
      <c r="A167" s="66"/>
      <c r="C167" s="66"/>
      <c r="D167" s="66"/>
    </row>
    <row r="168" spans="1:4" x14ac:dyDescent="0.25">
      <c r="A168" s="66"/>
      <c r="C168" s="66"/>
      <c r="D168" s="66"/>
    </row>
    <row r="169" spans="1:4" x14ac:dyDescent="0.25">
      <c r="A169" s="66"/>
      <c r="C169" s="66"/>
      <c r="D169" s="66"/>
    </row>
    <row r="170" spans="1:4" x14ac:dyDescent="0.25">
      <c r="A170" s="66"/>
      <c r="C170" s="66"/>
      <c r="D170" s="66"/>
    </row>
    <row r="171" spans="1:4" x14ac:dyDescent="0.25">
      <c r="A171" s="66"/>
      <c r="C171" s="66"/>
      <c r="D171" s="66"/>
    </row>
    <row r="172" spans="1:4" x14ac:dyDescent="0.25">
      <c r="A172" s="66"/>
      <c r="C172" s="66"/>
      <c r="D172" s="66"/>
    </row>
    <row r="173" spans="1:4" x14ac:dyDescent="0.25">
      <c r="A173" s="66"/>
      <c r="C173" s="66"/>
      <c r="D173" s="66"/>
    </row>
    <row r="174" spans="1:4" x14ac:dyDescent="0.25">
      <c r="A174" s="66"/>
      <c r="C174" s="66"/>
      <c r="D174" s="66"/>
    </row>
    <row r="175" spans="1:4" x14ac:dyDescent="0.25">
      <c r="A175" s="66"/>
      <c r="C175" s="66"/>
      <c r="D175" s="66"/>
    </row>
    <row r="176" spans="1:4" x14ac:dyDescent="0.25">
      <c r="A176" s="66"/>
      <c r="C176" s="66"/>
      <c r="D176" s="66"/>
    </row>
    <row r="177" spans="1:4" x14ac:dyDescent="0.25">
      <c r="A177" s="66"/>
      <c r="C177" s="66"/>
      <c r="D177" s="66"/>
    </row>
    <row r="178" spans="1:4" x14ac:dyDescent="0.25">
      <c r="A178" s="66"/>
      <c r="C178" s="66"/>
      <c r="D178" s="66"/>
    </row>
    <row r="179" spans="1:4" x14ac:dyDescent="0.25">
      <c r="A179" s="66"/>
      <c r="C179" s="66"/>
      <c r="D179" s="66"/>
    </row>
    <row r="180" spans="1:4" x14ac:dyDescent="0.25">
      <c r="A180" s="66"/>
      <c r="C180" s="66"/>
      <c r="D180" s="66"/>
    </row>
    <row r="181" spans="1:4" x14ac:dyDescent="0.25">
      <c r="A181" s="66"/>
      <c r="C181" s="66"/>
      <c r="D181" s="66"/>
    </row>
    <row r="182" spans="1:4" x14ac:dyDescent="0.25">
      <c r="A182" s="66"/>
      <c r="C182" s="66"/>
      <c r="D182" s="66"/>
    </row>
    <row r="183" spans="1:4" x14ac:dyDescent="0.25">
      <c r="A183" s="66"/>
      <c r="C183" s="66"/>
      <c r="D183" s="66"/>
    </row>
    <row r="184" spans="1:4" x14ac:dyDescent="0.25">
      <c r="A184" s="66"/>
      <c r="C184" s="66"/>
      <c r="D184" s="66"/>
    </row>
    <row r="185" spans="1:4" x14ac:dyDescent="0.25">
      <c r="A185" s="66"/>
      <c r="C185" s="66"/>
      <c r="D185" s="66"/>
    </row>
    <row r="186" spans="1:4" x14ac:dyDescent="0.25">
      <c r="A186" s="66"/>
      <c r="C186" s="66"/>
      <c r="D186" s="66"/>
    </row>
    <row r="187" spans="1:4" x14ac:dyDescent="0.25">
      <c r="A187" s="66"/>
      <c r="C187" s="66"/>
      <c r="D187" s="66"/>
    </row>
    <row r="188" spans="1:4" x14ac:dyDescent="0.25">
      <c r="A188" s="66"/>
      <c r="C188" s="66"/>
      <c r="D188" s="66"/>
    </row>
    <row r="189" spans="1:4" x14ac:dyDescent="0.25">
      <c r="A189" s="66"/>
      <c r="C189" s="66"/>
      <c r="D189" s="66"/>
    </row>
    <row r="190" spans="1:4" x14ac:dyDescent="0.25">
      <c r="A190" s="66"/>
      <c r="C190" s="66"/>
      <c r="D190" s="66"/>
    </row>
    <row r="191" spans="1:4" x14ac:dyDescent="0.25">
      <c r="A191" s="66"/>
      <c r="C191" s="66"/>
      <c r="D191" s="66"/>
    </row>
    <row r="192" spans="1:4" x14ac:dyDescent="0.25">
      <c r="A192" s="66"/>
      <c r="C192" s="66"/>
      <c r="D192" s="66"/>
    </row>
    <row r="193" spans="1:4" x14ac:dyDescent="0.25">
      <c r="A193" s="66"/>
      <c r="C193" s="66"/>
      <c r="D193" s="66"/>
    </row>
    <row r="194" spans="1:4" x14ac:dyDescent="0.25">
      <c r="A194" s="66"/>
      <c r="C194" s="66"/>
      <c r="D194" s="66"/>
    </row>
    <row r="195" spans="1:4" x14ac:dyDescent="0.25">
      <c r="A195" s="66"/>
      <c r="C195" s="66"/>
      <c r="D195" s="66"/>
    </row>
    <row r="196" spans="1:4" x14ac:dyDescent="0.25">
      <c r="A196" s="66"/>
      <c r="C196" s="66"/>
      <c r="D196" s="66"/>
    </row>
    <row r="197" spans="1:4" x14ac:dyDescent="0.25">
      <c r="A197" s="66"/>
      <c r="C197" s="66"/>
      <c r="D197" s="66"/>
    </row>
    <row r="198" spans="1:4" x14ac:dyDescent="0.25">
      <c r="A198" s="66"/>
      <c r="C198" s="66"/>
      <c r="D198" s="66"/>
    </row>
    <row r="199" spans="1:4" x14ac:dyDescent="0.25">
      <c r="A199" s="66"/>
      <c r="C199" s="66"/>
      <c r="D199" s="66"/>
    </row>
    <row r="200" spans="1:4" x14ac:dyDescent="0.25">
      <c r="A200" s="66"/>
      <c r="C200" s="66"/>
      <c r="D200" s="66"/>
    </row>
    <row r="201" spans="1:4" x14ac:dyDescent="0.25">
      <c r="A201" s="66"/>
      <c r="C201" s="66"/>
      <c r="D201" s="66"/>
    </row>
    <row r="202" spans="1:4" x14ac:dyDescent="0.25">
      <c r="A202" s="66"/>
      <c r="C202" s="66"/>
      <c r="D202" s="66"/>
    </row>
    <row r="203" spans="1:4" x14ac:dyDescent="0.25">
      <c r="A203" s="66"/>
      <c r="C203" s="66"/>
      <c r="D203" s="66"/>
    </row>
    <row r="204" spans="1:4" x14ac:dyDescent="0.25">
      <c r="A204" s="66"/>
      <c r="C204" s="66"/>
      <c r="D204" s="66"/>
    </row>
    <row r="205" spans="1:4" x14ac:dyDescent="0.25">
      <c r="A205" s="66"/>
      <c r="C205" s="66"/>
      <c r="D205" s="66"/>
    </row>
    <row r="206" spans="1:4" x14ac:dyDescent="0.25">
      <c r="A206" s="66"/>
      <c r="C206" s="66"/>
      <c r="D206" s="66"/>
    </row>
    <row r="207" spans="1:4" x14ac:dyDescent="0.25">
      <c r="A207" s="66"/>
      <c r="C207" s="66"/>
      <c r="D207" s="66"/>
    </row>
    <row r="208" spans="1:4" x14ac:dyDescent="0.25">
      <c r="A208" s="66"/>
      <c r="C208" s="66"/>
      <c r="D208" s="66"/>
    </row>
    <row r="209" spans="1:4" x14ac:dyDescent="0.25">
      <c r="A209" s="66"/>
      <c r="C209" s="66"/>
      <c r="D209" s="66"/>
    </row>
    <row r="210" spans="1:4" x14ac:dyDescent="0.25">
      <c r="A210" s="66"/>
      <c r="C210" s="66"/>
      <c r="D210" s="66"/>
    </row>
    <row r="211" spans="1:4" x14ac:dyDescent="0.25">
      <c r="A211" s="66"/>
      <c r="C211" s="66"/>
      <c r="D211" s="66"/>
    </row>
    <row r="212" spans="1:4" x14ac:dyDescent="0.25">
      <c r="A212" s="66"/>
      <c r="C212" s="66"/>
      <c r="D212" s="66"/>
    </row>
    <row r="213" spans="1:4" x14ac:dyDescent="0.25">
      <c r="A213" s="66"/>
      <c r="C213" s="66"/>
      <c r="D213" s="66"/>
    </row>
    <row r="214" spans="1:4" x14ac:dyDescent="0.25">
      <c r="A214" s="66"/>
      <c r="C214" s="66"/>
      <c r="D214" s="66"/>
    </row>
    <row r="215" spans="1:4" x14ac:dyDescent="0.25">
      <c r="A215" s="66"/>
      <c r="C215" s="66"/>
      <c r="D215" s="66"/>
    </row>
    <row r="216" spans="1:4" x14ac:dyDescent="0.25">
      <c r="A216" s="66"/>
      <c r="C216" s="66"/>
      <c r="D216" s="66"/>
    </row>
    <row r="217" spans="1:4" x14ac:dyDescent="0.25">
      <c r="A217" s="66"/>
      <c r="C217" s="66"/>
      <c r="D217" s="66"/>
    </row>
    <row r="218" spans="1:4" x14ac:dyDescent="0.25">
      <c r="A218" s="66"/>
      <c r="C218" s="66"/>
      <c r="D218" s="66"/>
    </row>
    <row r="219" spans="1:4" x14ac:dyDescent="0.25">
      <c r="A219" s="66"/>
      <c r="C219" s="66"/>
      <c r="D219" s="66"/>
    </row>
    <row r="220" spans="1:4" x14ac:dyDescent="0.25">
      <c r="A220" s="66"/>
      <c r="C220" s="66"/>
      <c r="D220" s="66"/>
    </row>
    <row r="221" spans="1:4" x14ac:dyDescent="0.25">
      <c r="A221" s="66"/>
      <c r="C221" s="66"/>
      <c r="D221" s="66"/>
    </row>
    <row r="222" spans="1:4" x14ac:dyDescent="0.25">
      <c r="A222" s="66"/>
      <c r="C222" s="66"/>
      <c r="D222" s="66"/>
    </row>
    <row r="223" spans="1:4" x14ac:dyDescent="0.25">
      <c r="A223" s="66"/>
      <c r="C223" s="66"/>
      <c r="D223" s="66"/>
    </row>
    <row r="224" spans="1:4" x14ac:dyDescent="0.25">
      <c r="A224" s="66"/>
      <c r="C224" s="66"/>
      <c r="D224" s="66"/>
    </row>
    <row r="225" spans="1:4" x14ac:dyDescent="0.25">
      <c r="A225" s="66"/>
      <c r="C225" s="66"/>
      <c r="D225" s="66"/>
    </row>
    <row r="226" spans="1:4" x14ac:dyDescent="0.25">
      <c r="A226" s="66"/>
      <c r="C226" s="66"/>
      <c r="D226" s="66"/>
    </row>
    <row r="227" spans="1:4" x14ac:dyDescent="0.25">
      <c r="A227" s="66"/>
      <c r="C227" s="66"/>
      <c r="D227" s="66"/>
    </row>
    <row r="228" spans="1:4" x14ac:dyDescent="0.25">
      <c r="A228" s="66"/>
      <c r="C228" s="66"/>
      <c r="D228" s="66"/>
    </row>
    <row r="229" spans="1:4" x14ac:dyDescent="0.25">
      <c r="A229" s="66"/>
      <c r="C229" s="66"/>
      <c r="D229" s="66"/>
    </row>
    <row r="230" spans="1:4" x14ac:dyDescent="0.25">
      <c r="A230" s="66"/>
      <c r="C230" s="66"/>
      <c r="D230" s="66"/>
    </row>
    <row r="231" spans="1:4" x14ac:dyDescent="0.25">
      <c r="A231" s="66"/>
      <c r="C231" s="66"/>
      <c r="D231" s="66"/>
    </row>
    <row r="232" spans="1:4" x14ac:dyDescent="0.25">
      <c r="A232" s="66"/>
      <c r="C232" s="66"/>
      <c r="D232" s="66"/>
    </row>
    <row r="233" spans="1:4" x14ac:dyDescent="0.25">
      <c r="A233" s="66"/>
      <c r="C233" s="66"/>
      <c r="D233" s="66"/>
    </row>
    <row r="234" spans="1:4" x14ac:dyDescent="0.25">
      <c r="A234" s="66"/>
      <c r="C234" s="66"/>
      <c r="D234" s="66"/>
    </row>
    <row r="235" spans="1:4" x14ac:dyDescent="0.25">
      <c r="A235" s="66"/>
      <c r="C235" s="66"/>
      <c r="D235" s="66"/>
    </row>
    <row r="236" spans="1:4" x14ac:dyDescent="0.25">
      <c r="A236" s="66"/>
      <c r="C236" s="66"/>
      <c r="D236" s="66"/>
    </row>
    <row r="237" spans="1:4" x14ac:dyDescent="0.25">
      <c r="A237" s="66"/>
      <c r="C237" s="66"/>
      <c r="D237" s="66"/>
    </row>
    <row r="238" spans="1:4" x14ac:dyDescent="0.25">
      <c r="A238" s="66"/>
      <c r="C238" s="66"/>
      <c r="D238" s="66"/>
    </row>
    <row r="239" spans="1:4" x14ac:dyDescent="0.25">
      <c r="A239" s="66"/>
      <c r="C239" s="66"/>
      <c r="D239" s="66"/>
    </row>
    <row r="240" spans="1:4" x14ac:dyDescent="0.25">
      <c r="A240" s="66"/>
      <c r="C240" s="66"/>
      <c r="D240" s="66"/>
    </row>
    <row r="241" spans="1:4" x14ac:dyDescent="0.25">
      <c r="A241" s="66"/>
      <c r="C241" s="66"/>
      <c r="D241" s="66"/>
    </row>
    <row r="242" spans="1:4" x14ac:dyDescent="0.25">
      <c r="A242" s="66"/>
      <c r="C242" s="66"/>
      <c r="D242" s="66"/>
    </row>
    <row r="243" spans="1:4" x14ac:dyDescent="0.25">
      <c r="A243" s="66"/>
      <c r="C243" s="66"/>
      <c r="D243" s="66"/>
    </row>
    <row r="244" spans="1:4" x14ac:dyDescent="0.25">
      <c r="A244" s="66"/>
      <c r="C244" s="66"/>
      <c r="D244" s="66"/>
    </row>
    <row r="245" spans="1:4" x14ac:dyDescent="0.25">
      <c r="A245" s="66"/>
      <c r="C245" s="66"/>
      <c r="D245" s="66"/>
    </row>
    <row r="246" spans="1:4" x14ac:dyDescent="0.25">
      <c r="A246" s="66"/>
      <c r="C246" s="66"/>
      <c r="D246" s="66"/>
    </row>
    <row r="247" spans="1:4" x14ac:dyDescent="0.25">
      <c r="A247" s="66"/>
      <c r="C247" s="66"/>
      <c r="D247" s="66"/>
    </row>
    <row r="248" spans="1:4" x14ac:dyDescent="0.25">
      <c r="A248" s="66"/>
      <c r="C248" s="66"/>
      <c r="D248" s="66"/>
    </row>
    <row r="249" spans="1:4" x14ac:dyDescent="0.25">
      <c r="A249" s="66"/>
      <c r="C249" s="66"/>
      <c r="D249" s="66"/>
    </row>
    <row r="250" spans="1:4" x14ac:dyDescent="0.25">
      <c r="A250" s="66"/>
      <c r="C250" s="66"/>
      <c r="D250" s="66"/>
    </row>
    <row r="251" spans="1:4" x14ac:dyDescent="0.25">
      <c r="A251" s="66"/>
      <c r="C251" s="66"/>
      <c r="D251" s="66"/>
    </row>
    <row r="252" spans="1:4" x14ac:dyDescent="0.25">
      <c r="A252" s="66"/>
      <c r="C252" s="66"/>
      <c r="D252" s="66"/>
    </row>
    <row r="253" spans="1:4" x14ac:dyDescent="0.25">
      <c r="A253" s="66"/>
      <c r="C253" s="66"/>
      <c r="D253" s="66"/>
    </row>
    <row r="254" spans="1:4" x14ac:dyDescent="0.25">
      <c r="A254" s="66"/>
      <c r="C254" s="66"/>
      <c r="D254" s="66"/>
    </row>
    <row r="255" spans="1:4" x14ac:dyDescent="0.25">
      <c r="A255" s="66"/>
      <c r="C255" s="66"/>
      <c r="D255" s="66"/>
    </row>
    <row r="256" spans="1:4" x14ac:dyDescent="0.25">
      <c r="A256" s="66"/>
      <c r="C256" s="66"/>
      <c r="D256" s="66"/>
    </row>
    <row r="257" spans="1:4" x14ac:dyDescent="0.25">
      <c r="A257" s="66"/>
      <c r="C257" s="66"/>
      <c r="D257" s="66"/>
    </row>
    <row r="258" spans="1:4" x14ac:dyDescent="0.25">
      <c r="A258" s="66"/>
      <c r="C258" s="66"/>
      <c r="D258" s="66"/>
    </row>
    <row r="259" spans="1:4" x14ac:dyDescent="0.25">
      <c r="A259" s="66"/>
      <c r="C259" s="66"/>
      <c r="D259" s="66"/>
    </row>
    <row r="260" spans="1:4" x14ac:dyDescent="0.25">
      <c r="A260" s="66"/>
      <c r="C260" s="66"/>
      <c r="D260" s="66"/>
    </row>
    <row r="261" spans="1:4" x14ac:dyDescent="0.25">
      <c r="A261" s="66"/>
      <c r="C261" s="66"/>
      <c r="D261" s="66"/>
    </row>
    <row r="262" spans="1:4" x14ac:dyDescent="0.25">
      <c r="A262" s="66"/>
      <c r="C262" s="66"/>
      <c r="D262" s="66"/>
    </row>
    <row r="263" spans="1:4" x14ac:dyDescent="0.25">
      <c r="A263" s="66"/>
      <c r="C263" s="66"/>
      <c r="D263" s="66"/>
    </row>
    <row r="264" spans="1:4" x14ac:dyDescent="0.25">
      <c r="A264" s="66"/>
      <c r="C264" s="66"/>
      <c r="D264" s="66"/>
    </row>
    <row r="265" spans="1:4" x14ac:dyDescent="0.25">
      <c r="A265" s="66"/>
      <c r="C265" s="66"/>
      <c r="D265" s="66"/>
    </row>
    <row r="266" spans="1:4" x14ac:dyDescent="0.25">
      <c r="A266" s="66"/>
      <c r="C266" s="66"/>
      <c r="D266" s="66"/>
    </row>
    <row r="267" spans="1:4" x14ac:dyDescent="0.25">
      <c r="A267" s="66"/>
      <c r="C267" s="66"/>
      <c r="D267" s="66"/>
    </row>
    <row r="268" spans="1:4" x14ac:dyDescent="0.25">
      <c r="A268" s="66"/>
      <c r="C268" s="66"/>
      <c r="D268" s="66"/>
    </row>
    <row r="269" spans="1:4" x14ac:dyDescent="0.25">
      <c r="A269" s="66"/>
      <c r="C269" s="66"/>
      <c r="D269" s="66"/>
    </row>
    <row r="270" spans="1:4" x14ac:dyDescent="0.25">
      <c r="A270" s="66"/>
      <c r="C270" s="66"/>
      <c r="D270" s="66"/>
    </row>
    <row r="271" spans="1:4" x14ac:dyDescent="0.25">
      <c r="A271" s="66"/>
      <c r="C271" s="66"/>
      <c r="D271" s="66"/>
    </row>
    <row r="272" spans="1:4" x14ac:dyDescent="0.25">
      <c r="A272" s="66"/>
      <c r="C272" s="66"/>
      <c r="D272" s="66"/>
    </row>
    <row r="273" spans="1:4" x14ac:dyDescent="0.25">
      <c r="A273" s="66"/>
      <c r="C273" s="66"/>
      <c r="D273" s="66"/>
    </row>
    <row r="274" spans="1:4" x14ac:dyDescent="0.25">
      <c r="A274" s="66"/>
      <c r="C274" s="66"/>
      <c r="D274" s="66"/>
    </row>
    <row r="275" spans="1:4" x14ac:dyDescent="0.25">
      <c r="A275" s="66"/>
      <c r="C275" s="66"/>
      <c r="D275" s="66"/>
    </row>
    <row r="276" spans="1:4" x14ac:dyDescent="0.25">
      <c r="A276" s="66"/>
      <c r="C276" s="66"/>
      <c r="D276" s="66"/>
    </row>
    <row r="277" spans="1:4" x14ac:dyDescent="0.25">
      <c r="A277" s="66"/>
      <c r="C277" s="66"/>
      <c r="D277" s="66"/>
    </row>
    <row r="278" spans="1:4" x14ac:dyDescent="0.25">
      <c r="A278" s="66"/>
      <c r="C278" s="66"/>
      <c r="D278" s="66"/>
    </row>
    <row r="279" spans="1:4" x14ac:dyDescent="0.25">
      <c r="A279" s="66"/>
      <c r="C279" s="66"/>
      <c r="D279" s="66"/>
    </row>
    <row r="280" spans="1:4" x14ac:dyDescent="0.25">
      <c r="A280" s="66"/>
      <c r="C280" s="66"/>
      <c r="D280" s="66"/>
    </row>
    <row r="281" spans="1:4" x14ac:dyDescent="0.25">
      <c r="A281" s="66"/>
      <c r="C281" s="66"/>
      <c r="D281" s="66"/>
    </row>
    <row r="282" spans="1:4" x14ac:dyDescent="0.25">
      <c r="A282" s="66"/>
      <c r="C282" s="66"/>
      <c r="D282" s="66"/>
    </row>
    <row r="283" spans="1:4" x14ac:dyDescent="0.25">
      <c r="A283" s="66"/>
      <c r="C283" s="66"/>
      <c r="D283" s="66"/>
    </row>
    <row r="284" spans="1:4" x14ac:dyDescent="0.25">
      <c r="A284" s="66"/>
      <c r="C284" s="66"/>
      <c r="D284" s="66"/>
    </row>
    <row r="285" spans="1:4" x14ac:dyDescent="0.25">
      <c r="A285" s="66"/>
      <c r="C285" s="66"/>
      <c r="D285" s="66"/>
    </row>
    <row r="286" spans="1:4" x14ac:dyDescent="0.25">
      <c r="A286" s="66"/>
      <c r="C286" s="66"/>
      <c r="D286" s="66"/>
    </row>
    <row r="287" spans="1:4" x14ac:dyDescent="0.25">
      <c r="A287" s="66"/>
      <c r="C287" s="66"/>
      <c r="D287" s="66"/>
    </row>
    <row r="288" spans="1:4" x14ac:dyDescent="0.25">
      <c r="A288" s="66"/>
      <c r="C288" s="66"/>
      <c r="D288" s="66"/>
    </row>
    <row r="289" spans="1:4" x14ac:dyDescent="0.25">
      <c r="A289" s="66"/>
      <c r="C289" s="66"/>
      <c r="D289" s="66"/>
    </row>
    <row r="290" spans="1:4" x14ac:dyDescent="0.25">
      <c r="A290" s="66"/>
      <c r="C290" s="66"/>
      <c r="D290" s="66"/>
    </row>
    <row r="291" spans="1:4" x14ac:dyDescent="0.25">
      <c r="A291" s="66"/>
      <c r="C291" s="66"/>
      <c r="D291" s="66"/>
    </row>
    <row r="292" spans="1:4" x14ac:dyDescent="0.25">
      <c r="A292" s="66"/>
      <c r="C292" s="66"/>
      <c r="D292" s="66"/>
    </row>
    <row r="293" spans="1:4" x14ac:dyDescent="0.25">
      <c r="A293" s="66"/>
      <c r="C293" s="66"/>
      <c r="D293" s="66"/>
    </row>
    <row r="294" spans="1:4" x14ac:dyDescent="0.25">
      <c r="A294" s="66"/>
      <c r="C294" s="66"/>
      <c r="D294" s="66"/>
    </row>
    <row r="295" spans="1:4" x14ac:dyDescent="0.25">
      <c r="A295" s="66"/>
      <c r="C295" s="66"/>
      <c r="D295" s="66"/>
    </row>
    <row r="296" spans="1:4" x14ac:dyDescent="0.25">
      <c r="A296" s="66"/>
      <c r="C296" s="66"/>
      <c r="D296" s="66"/>
    </row>
    <row r="297" spans="1:4" x14ac:dyDescent="0.25">
      <c r="A297" s="66"/>
      <c r="C297" s="66"/>
      <c r="D297" s="66"/>
    </row>
    <row r="298" spans="1:4" x14ac:dyDescent="0.25">
      <c r="A298" s="66"/>
      <c r="C298" s="66"/>
      <c r="D298" s="66"/>
    </row>
    <row r="299" spans="1:4" x14ac:dyDescent="0.25">
      <c r="A299" s="66"/>
      <c r="C299" s="66"/>
      <c r="D299" s="66"/>
    </row>
    <row r="300" spans="1:4" x14ac:dyDescent="0.25">
      <c r="A300" s="66"/>
      <c r="C300" s="66"/>
      <c r="D300" s="66"/>
    </row>
    <row r="301" spans="1:4" x14ac:dyDescent="0.25">
      <c r="A301" s="66"/>
      <c r="C301" s="66"/>
      <c r="D301" s="66"/>
    </row>
    <row r="302" spans="1:4" x14ac:dyDescent="0.25">
      <c r="A302" s="66"/>
      <c r="C302" s="66"/>
      <c r="D302" s="66"/>
    </row>
    <row r="303" spans="1:4" x14ac:dyDescent="0.25">
      <c r="A303" s="66"/>
      <c r="C303" s="66"/>
      <c r="D303" s="66"/>
    </row>
    <row r="304" spans="1:4" x14ac:dyDescent="0.25">
      <c r="A304" s="66"/>
      <c r="C304" s="66"/>
      <c r="D304" s="66"/>
    </row>
    <row r="305" spans="1:4" x14ac:dyDescent="0.25">
      <c r="A305" s="66"/>
      <c r="C305" s="66"/>
      <c r="D305" s="66"/>
    </row>
    <row r="306" spans="1:4" x14ac:dyDescent="0.25">
      <c r="A306" s="66"/>
      <c r="C306" s="66"/>
      <c r="D306" s="66"/>
    </row>
    <row r="307" spans="1:4" x14ac:dyDescent="0.25">
      <c r="A307" s="66"/>
      <c r="C307" s="66"/>
      <c r="D307" s="66"/>
    </row>
    <row r="308" spans="1:4" x14ac:dyDescent="0.25">
      <c r="A308" s="66"/>
      <c r="C308" s="66"/>
      <c r="D308" s="66"/>
    </row>
    <row r="309" spans="1:4" x14ac:dyDescent="0.25">
      <c r="A309" s="66"/>
      <c r="C309" s="66"/>
      <c r="D309" s="66"/>
    </row>
    <row r="310" spans="1:4" x14ac:dyDescent="0.25">
      <c r="A310" s="66"/>
      <c r="C310" s="66"/>
      <c r="D310" s="66"/>
    </row>
    <row r="311" spans="1:4" x14ac:dyDescent="0.25">
      <c r="A311" s="66"/>
      <c r="C311" s="66"/>
      <c r="D311" s="66"/>
    </row>
    <row r="312" spans="1:4" x14ac:dyDescent="0.25">
      <c r="A312" s="66"/>
      <c r="C312" s="66"/>
      <c r="D312" s="66"/>
    </row>
    <row r="313" spans="1:4" x14ac:dyDescent="0.25">
      <c r="A313" s="66"/>
      <c r="C313" s="66"/>
      <c r="D313" s="66"/>
    </row>
    <row r="314" spans="1:4" x14ac:dyDescent="0.25">
      <c r="A314" s="66"/>
      <c r="C314" s="66"/>
      <c r="D314" s="66"/>
    </row>
    <row r="315" spans="1:4" x14ac:dyDescent="0.25">
      <c r="A315" s="66"/>
      <c r="C315" s="66"/>
      <c r="D315" s="66"/>
    </row>
    <row r="316" spans="1:4" x14ac:dyDescent="0.25">
      <c r="A316" s="66"/>
      <c r="C316" s="66"/>
      <c r="D316" s="66"/>
    </row>
    <row r="317" spans="1:4" x14ac:dyDescent="0.25">
      <c r="A317" s="66"/>
      <c r="C317" s="66"/>
      <c r="D317" s="66"/>
    </row>
    <row r="318" spans="1:4" x14ac:dyDescent="0.25">
      <c r="A318" s="66"/>
      <c r="C318" s="66"/>
      <c r="D318" s="66"/>
    </row>
    <row r="319" spans="1:4" x14ac:dyDescent="0.25">
      <c r="A319" s="66"/>
      <c r="C319" s="66"/>
      <c r="D319" s="66"/>
    </row>
    <row r="320" spans="1:4" x14ac:dyDescent="0.25">
      <c r="A320" s="66"/>
      <c r="C320" s="66"/>
      <c r="D320" s="66"/>
    </row>
    <row r="321" spans="1:9" x14ac:dyDescent="0.25">
      <c r="A321" s="66"/>
      <c r="C321" s="66"/>
      <c r="D321" s="66"/>
    </row>
    <row r="322" spans="1:9" x14ac:dyDescent="0.25">
      <c r="A322" s="66"/>
      <c r="C322" s="66"/>
      <c r="D322" s="66"/>
    </row>
    <row r="323" spans="1:9" x14ac:dyDescent="0.25">
      <c r="A323" s="66"/>
      <c r="C323" s="66"/>
      <c r="D323" s="66"/>
    </row>
    <row r="324" spans="1:9" x14ac:dyDescent="0.25">
      <c r="A324" s="66"/>
      <c r="C324" s="66"/>
      <c r="D324" s="66"/>
    </row>
    <row r="325" spans="1:9" x14ac:dyDescent="0.25">
      <c r="A325" s="66"/>
      <c r="C325" s="66"/>
      <c r="D325" s="66"/>
    </row>
    <row r="326" spans="1:9" x14ac:dyDescent="0.25">
      <c r="A326" s="66"/>
      <c r="C326" s="66"/>
      <c r="D326" s="66"/>
    </row>
    <row r="327" spans="1:9" x14ac:dyDescent="0.25">
      <c r="A327" s="66"/>
      <c r="C327" s="66"/>
      <c r="D327" s="66"/>
    </row>
    <row r="328" spans="1:9" x14ac:dyDescent="0.25">
      <c r="A328" s="66"/>
      <c r="C328" s="66"/>
      <c r="D328" s="66"/>
    </row>
    <row r="329" spans="1:9" x14ac:dyDescent="0.25">
      <c r="A329" s="66"/>
      <c r="C329" s="66"/>
      <c r="D329" s="66"/>
    </row>
    <row r="330" spans="1:9" x14ac:dyDescent="0.25">
      <c r="A330" s="66"/>
      <c r="C330" s="66"/>
      <c r="D330" s="66"/>
      <c r="I330" s="31"/>
    </row>
    <row r="331" spans="1:9" x14ac:dyDescent="0.25">
      <c r="A331" s="66"/>
      <c r="C331" s="66"/>
      <c r="D331" s="66"/>
    </row>
    <row r="332" spans="1:9" x14ac:dyDescent="0.25">
      <c r="A332" s="66"/>
      <c r="C332" s="66"/>
      <c r="D332" s="66"/>
    </row>
    <row r="333" spans="1:9" x14ac:dyDescent="0.25">
      <c r="A333" s="66"/>
      <c r="C333" s="66"/>
      <c r="D333" s="66"/>
    </row>
    <row r="334" spans="1:9" x14ac:dyDescent="0.25">
      <c r="A334" s="66"/>
      <c r="C334" s="66"/>
      <c r="D334" s="66"/>
    </row>
    <row r="335" spans="1:9" x14ac:dyDescent="0.25">
      <c r="A335" s="66"/>
      <c r="C335" s="66"/>
      <c r="D335" s="66"/>
    </row>
    <row r="336" spans="1:9" x14ac:dyDescent="0.25">
      <c r="A336" s="66"/>
      <c r="C336" s="66"/>
      <c r="D336" s="66"/>
    </row>
    <row r="337" spans="1:4" x14ac:dyDescent="0.25">
      <c r="A337" s="66"/>
      <c r="C337" s="66"/>
      <c r="D337" s="66"/>
    </row>
    <row r="338" spans="1:4" x14ac:dyDescent="0.25">
      <c r="A338" s="66"/>
      <c r="C338" s="66"/>
      <c r="D338" s="66"/>
    </row>
    <row r="339" spans="1:4" x14ac:dyDescent="0.25">
      <c r="A339" s="66"/>
      <c r="C339" s="66"/>
      <c r="D339" s="66"/>
    </row>
    <row r="340" spans="1:4" x14ac:dyDescent="0.25">
      <c r="A340" s="66"/>
      <c r="C340" s="66"/>
      <c r="D340" s="66"/>
    </row>
    <row r="341" spans="1:4" x14ac:dyDescent="0.25">
      <c r="A341" s="66"/>
      <c r="C341" s="66"/>
      <c r="D341" s="66"/>
    </row>
    <row r="342" spans="1:4" x14ac:dyDescent="0.25">
      <c r="A342" s="66"/>
      <c r="C342" s="66"/>
      <c r="D342" s="66"/>
    </row>
    <row r="343" spans="1:4" x14ac:dyDescent="0.25">
      <c r="A343" s="66"/>
      <c r="C343" s="66"/>
      <c r="D343" s="66"/>
    </row>
    <row r="344" spans="1:4" x14ac:dyDescent="0.25">
      <c r="A344" s="66"/>
      <c r="C344" s="66"/>
      <c r="D344" s="66"/>
    </row>
    <row r="345" spans="1:4" x14ac:dyDescent="0.25">
      <c r="A345" s="66"/>
      <c r="C345" s="66"/>
      <c r="D345" s="66"/>
    </row>
    <row r="346" spans="1:4" x14ac:dyDescent="0.25">
      <c r="A346" s="66"/>
      <c r="C346" s="66"/>
      <c r="D346" s="66"/>
    </row>
    <row r="347" spans="1:4" x14ac:dyDescent="0.25">
      <c r="A347" s="66"/>
      <c r="C347" s="66"/>
      <c r="D347" s="66"/>
    </row>
    <row r="348" spans="1:4" x14ac:dyDescent="0.25">
      <c r="A348" s="66"/>
      <c r="C348" s="66"/>
      <c r="D348" s="66"/>
    </row>
    <row r="349" spans="1:4" x14ac:dyDescent="0.25">
      <c r="A349" s="66"/>
      <c r="C349" s="66"/>
      <c r="D349" s="66"/>
    </row>
    <row r="350" spans="1:4" x14ac:dyDescent="0.25">
      <c r="A350" s="66"/>
      <c r="C350" s="66"/>
      <c r="D350" s="66"/>
    </row>
    <row r="351" spans="1:4" x14ac:dyDescent="0.25">
      <c r="A351" s="66"/>
      <c r="C351" s="66"/>
      <c r="D351" s="66"/>
    </row>
    <row r="352" spans="1:4" x14ac:dyDescent="0.25">
      <c r="A352" s="66"/>
      <c r="C352" s="66"/>
      <c r="D352" s="66"/>
    </row>
    <row r="353" spans="1:4" x14ac:dyDescent="0.25">
      <c r="A353" s="66"/>
      <c r="C353" s="66"/>
      <c r="D353" s="66"/>
    </row>
    <row r="354" spans="1:4" x14ac:dyDescent="0.25">
      <c r="A354" s="66"/>
      <c r="C354" s="66"/>
      <c r="D354" s="66"/>
    </row>
    <row r="355" spans="1:4" x14ac:dyDescent="0.25">
      <c r="A355" s="66"/>
      <c r="C355" s="66"/>
      <c r="D355" s="66"/>
    </row>
    <row r="356" spans="1:4" x14ac:dyDescent="0.25">
      <c r="A356" s="66"/>
      <c r="C356" s="66"/>
      <c r="D356" s="66"/>
    </row>
    <row r="357" spans="1:4" x14ac:dyDescent="0.25">
      <c r="A357" s="66"/>
      <c r="C357" s="66"/>
      <c r="D357" s="66"/>
    </row>
  </sheetData>
  <mergeCells count="6">
    <mergeCell ref="P39:T39"/>
    <mergeCell ref="P45:T45"/>
    <mergeCell ref="B39:F39"/>
    <mergeCell ref="I39:M39"/>
    <mergeCell ref="B45:F45"/>
    <mergeCell ref="I45:M4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workbookViewId="0">
      <selection activeCell="E25" sqref="E25"/>
    </sheetView>
  </sheetViews>
  <sheetFormatPr defaultColWidth="56.28515625" defaultRowHeight="15" x14ac:dyDescent="0.25"/>
  <cols>
    <col min="1" max="1" width="51.140625" bestFit="1" customWidth="1"/>
    <col min="2" max="2" width="22.140625" bestFit="1" customWidth="1"/>
    <col min="3" max="4" width="16.85546875" bestFit="1" customWidth="1"/>
    <col min="5" max="5" width="15.7109375" bestFit="1" customWidth="1"/>
    <col min="6" max="6" width="14.85546875" bestFit="1" customWidth="1"/>
    <col min="7" max="7" width="19.140625" customWidth="1"/>
    <col min="8" max="10" width="16" bestFit="1" customWidth="1"/>
    <col min="11" max="11" width="26.85546875" bestFit="1" customWidth="1"/>
    <col min="12" max="12" width="20.5703125" bestFit="1" customWidth="1"/>
    <col min="13" max="13" width="11.42578125" bestFit="1" customWidth="1"/>
  </cols>
  <sheetData>
    <row r="1" spans="1:15" s="32" customFormat="1" ht="20.25" thickBot="1" x14ac:dyDescent="0.35">
      <c r="A1" s="37" t="s">
        <v>467</v>
      </c>
    </row>
    <row r="2" spans="1:15" ht="15.75" thickTop="1" x14ac:dyDescent="0.25">
      <c r="A2" s="32"/>
      <c r="F2" s="4">
        <v>40848</v>
      </c>
      <c r="G2" s="4">
        <v>40854</v>
      </c>
    </row>
    <row r="3" spans="1:15" x14ac:dyDescent="0.25">
      <c r="A3" s="5" t="s">
        <v>66</v>
      </c>
      <c r="B3" s="2">
        <v>40848</v>
      </c>
      <c r="E3" t="s">
        <v>422</v>
      </c>
      <c r="F3">
        <v>0.73608123723490004</v>
      </c>
      <c r="G3" s="32">
        <v>0.73091589918745603</v>
      </c>
    </row>
    <row r="4" spans="1:15" x14ac:dyDescent="0.25">
      <c r="A4" s="5" t="s">
        <v>67</v>
      </c>
      <c r="B4" s="2">
        <v>40854</v>
      </c>
      <c r="E4" t="s">
        <v>423</v>
      </c>
      <c r="F4" s="32">
        <v>0.13453081417032101</v>
      </c>
      <c r="G4">
        <v>0.134524804745975</v>
      </c>
    </row>
    <row r="5" spans="1:15" x14ac:dyDescent="0.25">
      <c r="E5" t="s">
        <v>428</v>
      </c>
      <c r="F5">
        <f>1/F4</f>
        <v>7.4332412701670183</v>
      </c>
      <c r="G5" s="32">
        <f>1/G4</f>
        <v>7.433573324178492</v>
      </c>
    </row>
    <row r="8" spans="1:15" s="32" customFormat="1" x14ac:dyDescent="0.25">
      <c r="H8" s="5"/>
      <c r="I8" s="5"/>
      <c r="J8" s="5"/>
    </row>
    <row r="9" spans="1:15" s="32" customFormat="1" x14ac:dyDescent="0.25">
      <c r="A9" s="1" t="s">
        <v>0</v>
      </c>
      <c r="D9" s="1"/>
      <c r="E9" s="2">
        <v>40848</v>
      </c>
      <c r="F9" s="2">
        <v>40854</v>
      </c>
      <c r="G9" s="61" t="s">
        <v>426</v>
      </c>
      <c r="H9" s="61" t="s">
        <v>427</v>
      </c>
      <c r="I9" s="61"/>
      <c r="J9" s="61"/>
      <c r="K9" s="61"/>
      <c r="L9" s="1"/>
      <c r="M9" s="1"/>
      <c r="N9" s="1"/>
      <c r="O9" s="1"/>
    </row>
    <row r="10" spans="1:15" s="32" customFormat="1" x14ac:dyDescent="0.25">
      <c r="A10" s="3" t="s">
        <v>414</v>
      </c>
      <c r="D10" s="1" t="s">
        <v>470</v>
      </c>
      <c r="E10" s="32">
        <v>1000000</v>
      </c>
      <c r="F10" s="32">
        <v>1000000</v>
      </c>
      <c r="G10" s="32">
        <v>1000000</v>
      </c>
      <c r="H10" s="32">
        <v>1000000</v>
      </c>
      <c r="I10" s="62"/>
      <c r="J10" s="62"/>
      <c r="K10" s="62"/>
    </row>
    <row r="11" spans="1:15" s="32" customFormat="1" x14ac:dyDescent="0.25">
      <c r="A11" s="3" t="s">
        <v>416</v>
      </c>
      <c r="D11" s="1" t="s">
        <v>471</v>
      </c>
      <c r="E11" s="32">
        <v>6.1455000000000002</v>
      </c>
      <c r="F11" s="32">
        <v>6.1455000000000002</v>
      </c>
      <c r="G11" s="32">
        <v>6.1455000000000002</v>
      </c>
      <c r="H11" s="32">
        <v>6.1455000000000002</v>
      </c>
      <c r="I11" s="62"/>
      <c r="J11" s="62"/>
      <c r="K11" s="62"/>
    </row>
    <row r="12" spans="1:15" s="32" customFormat="1" x14ac:dyDescent="0.25">
      <c r="A12" s="3" t="s">
        <v>417</v>
      </c>
      <c r="D12" s="1" t="s">
        <v>420</v>
      </c>
      <c r="E12" s="32">
        <f>E11*E10</f>
        <v>6145500</v>
      </c>
      <c r="F12" s="32">
        <f>F11*F10</f>
        <v>6145500</v>
      </c>
      <c r="G12" s="32">
        <f>G11*G10</f>
        <v>6145500</v>
      </c>
      <c r="H12" s="32">
        <f>H11*H10</f>
        <v>6145500</v>
      </c>
      <c r="I12" s="62"/>
      <c r="J12" s="62"/>
      <c r="K12" s="62"/>
    </row>
    <row r="13" spans="1:15" s="32" customFormat="1" x14ac:dyDescent="0.25">
      <c r="A13" s="3" t="s">
        <v>418</v>
      </c>
      <c r="D13" s="1" t="s">
        <v>421</v>
      </c>
      <c r="E13" s="32">
        <f>E12*F4</f>
        <v>826759.11848370777</v>
      </c>
      <c r="F13" s="32">
        <f>F12*G4</f>
        <v>826722.18756638933</v>
      </c>
      <c r="G13" s="32">
        <f>G12*F4</f>
        <v>826759.11848370777</v>
      </c>
      <c r="H13" s="32">
        <f>H12*G4</f>
        <v>826722.18756638933</v>
      </c>
      <c r="I13" s="62"/>
      <c r="J13" s="62"/>
      <c r="K13" s="62"/>
    </row>
    <row r="14" spans="1:15" x14ac:dyDescent="0.25">
      <c r="A14" s="3" t="s">
        <v>419</v>
      </c>
      <c r="D14" s="1" t="s">
        <v>424</v>
      </c>
      <c r="E14" s="32">
        <f>E10*F3</f>
        <v>736081.23723490001</v>
      </c>
      <c r="F14" s="32">
        <f>F10*G3</f>
        <v>730915.899187456</v>
      </c>
      <c r="G14" s="32">
        <f>G10*G3</f>
        <v>730915.899187456</v>
      </c>
      <c r="H14" s="32">
        <f>H10*G3</f>
        <v>730915.899187456</v>
      </c>
      <c r="I14" s="62"/>
      <c r="J14" s="62"/>
      <c r="K14" s="62"/>
    </row>
    <row r="15" spans="1:15" x14ac:dyDescent="0.25">
      <c r="D15" s="1" t="s">
        <v>425</v>
      </c>
      <c r="E15" s="63">
        <f>E14-E13</f>
        <v>-90677.881248807767</v>
      </c>
      <c r="F15" s="63">
        <f>F14-F13</f>
        <v>-95806.288378933328</v>
      </c>
      <c r="G15" s="63">
        <f>G14-G13</f>
        <v>-95843.219296251773</v>
      </c>
      <c r="H15" s="63">
        <f>H14-H13</f>
        <v>-95806.288378933328</v>
      </c>
      <c r="I15" s="63"/>
      <c r="J15" s="62"/>
      <c r="K15" s="62"/>
    </row>
    <row r="16" spans="1:15" x14ac:dyDescent="0.25">
      <c r="D16" s="62"/>
      <c r="E16" s="62"/>
      <c r="F16" s="62"/>
      <c r="G16" s="62"/>
      <c r="H16" s="62"/>
      <c r="I16" s="62"/>
      <c r="J16" s="62"/>
      <c r="K16" s="62"/>
    </row>
    <row r="17" spans="4:11" x14ac:dyDescent="0.25">
      <c r="D17" s="62"/>
      <c r="E17" s="62"/>
      <c r="F17" s="62"/>
      <c r="G17" s="62"/>
      <c r="H17" s="62"/>
      <c r="I17" s="62"/>
      <c r="J17" s="62"/>
      <c r="K17" s="62"/>
    </row>
    <row r="18" spans="4:11" x14ac:dyDescent="0.25">
      <c r="D18" s="62"/>
      <c r="E18" s="62"/>
      <c r="F18" s="62"/>
      <c r="G18" s="62"/>
      <c r="H18" s="62"/>
      <c r="I18" s="62"/>
      <c r="J18" s="62"/>
      <c r="K18" s="62"/>
    </row>
    <row r="65" spans="3:6" x14ac:dyDescent="0.25">
      <c r="C65" s="74"/>
      <c r="D65" s="66"/>
      <c r="E65" s="65"/>
      <c r="F65" s="62"/>
    </row>
    <row r="66" spans="3:6" x14ac:dyDescent="0.25">
      <c r="C66" s="74"/>
      <c r="D66" s="66"/>
      <c r="E66" s="65"/>
      <c r="F66" s="62"/>
    </row>
    <row r="67" spans="3:6" x14ac:dyDescent="0.25">
      <c r="C67" s="74"/>
      <c r="D67" s="66"/>
      <c r="E67" s="65"/>
      <c r="F67" s="62"/>
    </row>
    <row r="68" spans="3:6" x14ac:dyDescent="0.25">
      <c r="C68" s="74"/>
      <c r="D68" s="66"/>
      <c r="E68" s="65"/>
      <c r="F68" s="62"/>
    </row>
    <row r="69" spans="3:6" x14ac:dyDescent="0.25">
      <c r="C69" s="74"/>
      <c r="D69" s="66"/>
      <c r="E69" s="65"/>
      <c r="F69" s="62"/>
    </row>
    <row r="70" spans="3:6" x14ac:dyDescent="0.25">
      <c r="C70" s="74"/>
      <c r="D70" s="66"/>
      <c r="E70" s="65"/>
      <c r="F70" s="62"/>
    </row>
    <row r="71" spans="3:6" x14ac:dyDescent="0.25">
      <c r="C71" s="74"/>
      <c r="D71" s="66"/>
      <c r="E71" s="65"/>
      <c r="F71" s="62"/>
    </row>
    <row r="72" spans="3:6" x14ac:dyDescent="0.25">
      <c r="C72" s="74"/>
      <c r="D72" s="66"/>
      <c r="E72" s="65"/>
      <c r="F72" s="62"/>
    </row>
    <row r="73" spans="3:6" x14ac:dyDescent="0.25">
      <c r="C73" s="74"/>
      <c r="D73" s="66"/>
      <c r="E73" s="65"/>
      <c r="F73" s="62"/>
    </row>
    <row r="74" spans="3:6" x14ac:dyDescent="0.25">
      <c r="C74" s="74"/>
      <c r="D74" s="66"/>
      <c r="E74" s="65"/>
      <c r="F74" s="62"/>
    </row>
    <row r="75" spans="3:6" x14ac:dyDescent="0.25">
      <c r="C75" s="74"/>
      <c r="D75" s="66"/>
      <c r="E75" s="65"/>
      <c r="F75" s="62"/>
    </row>
    <row r="76" spans="3:6" x14ac:dyDescent="0.25">
      <c r="C76" s="66"/>
      <c r="D76" s="66"/>
      <c r="E76" s="65"/>
      <c r="F76" s="62"/>
    </row>
    <row r="77" spans="3:6" x14ac:dyDescent="0.25">
      <c r="C77" s="66"/>
      <c r="D77" s="66"/>
      <c r="E77" s="65"/>
      <c r="F77" s="62"/>
    </row>
    <row r="78" spans="3:6" x14ac:dyDescent="0.25">
      <c r="C78" s="66"/>
      <c r="D78" s="66"/>
      <c r="E78" s="65"/>
      <c r="F78" s="62"/>
    </row>
    <row r="79" spans="3:6" x14ac:dyDescent="0.25">
      <c r="C79" s="66"/>
      <c r="D79" s="66"/>
      <c r="E79" s="65"/>
      <c r="F79" s="62"/>
    </row>
    <row r="80" spans="3:6" x14ac:dyDescent="0.25">
      <c r="C80" s="66"/>
      <c r="D80" s="66"/>
      <c r="E80" s="65"/>
      <c r="F80" s="6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M20" sqref="M20"/>
    </sheetView>
  </sheetViews>
  <sheetFormatPr defaultRowHeight="15" x14ac:dyDescent="0.25"/>
  <cols>
    <col min="1" max="1" width="66.7109375" bestFit="1" customWidth="1"/>
    <col min="2" max="2" width="10.5703125" bestFit="1" customWidth="1"/>
    <col min="3" max="3" width="15" bestFit="1" customWidth="1"/>
    <col min="4" max="4" width="17.7109375" bestFit="1" customWidth="1"/>
    <col min="5" max="5" width="7" bestFit="1" customWidth="1"/>
    <col min="6" max="6" width="8" bestFit="1" customWidth="1"/>
    <col min="7" max="7" width="12.7109375" bestFit="1" customWidth="1"/>
    <col min="8" max="8" width="12" bestFit="1" customWidth="1"/>
    <col min="9" max="9" width="8" bestFit="1" customWidth="1"/>
    <col min="10" max="10" width="12" bestFit="1" customWidth="1"/>
    <col min="11" max="11" width="26.85546875" bestFit="1" customWidth="1"/>
    <col min="12" max="12" width="12" bestFit="1" customWidth="1"/>
  </cols>
  <sheetData>
    <row r="1" spans="1:12" ht="20.25" thickBot="1" x14ac:dyDescent="0.35">
      <c r="A1" s="190" t="s">
        <v>432</v>
      </c>
    </row>
    <row r="2" spans="1:12" ht="15.75" thickTop="1" x14ac:dyDescent="0.25"/>
    <row r="4" spans="1:12" x14ac:dyDescent="0.25">
      <c r="A4" s="1" t="s">
        <v>0</v>
      </c>
      <c r="D4" s="62"/>
      <c r="E4" s="62"/>
      <c r="F4" s="62"/>
      <c r="G4" s="2">
        <v>40848</v>
      </c>
      <c r="H4" s="62"/>
      <c r="I4" s="62"/>
      <c r="J4" s="62"/>
      <c r="K4" s="62"/>
    </row>
    <row r="5" spans="1:12" x14ac:dyDescent="0.25">
      <c r="A5" s="3" t="s">
        <v>432</v>
      </c>
      <c r="C5" s="5" t="s">
        <v>415</v>
      </c>
      <c r="D5" s="62">
        <v>1250000</v>
      </c>
      <c r="E5" s="62"/>
      <c r="F5" s="61" t="s">
        <v>441</v>
      </c>
      <c r="G5" s="62">
        <f>SUM(H15:H39)</f>
        <v>31669582.038203761</v>
      </c>
      <c r="H5" s="62"/>
      <c r="I5" s="62"/>
      <c r="J5" s="62"/>
      <c r="K5" s="62"/>
    </row>
    <row r="6" spans="1:12" x14ac:dyDescent="0.25">
      <c r="A6" s="3" t="s">
        <v>416</v>
      </c>
      <c r="C6" s="5" t="s">
        <v>434</v>
      </c>
      <c r="D6" s="62">
        <v>0.86229999999999996</v>
      </c>
      <c r="E6" s="62"/>
      <c r="F6" s="61" t="s">
        <v>442</v>
      </c>
      <c r="G6" s="62">
        <f>SUM(J15:J39)</f>
        <v>31673076.934143234</v>
      </c>
      <c r="H6" s="62"/>
      <c r="I6" s="62"/>
      <c r="J6" s="62"/>
      <c r="K6" s="62"/>
    </row>
    <row r="7" spans="1:12" x14ac:dyDescent="0.25">
      <c r="A7" s="3" t="s">
        <v>429</v>
      </c>
      <c r="C7" s="5" t="s">
        <v>435</v>
      </c>
      <c r="D7" s="62">
        <f>D6*D5</f>
        <v>1077875</v>
      </c>
      <c r="E7" s="62"/>
      <c r="F7" s="61" t="s">
        <v>68</v>
      </c>
      <c r="G7" s="82">
        <f>G5-G6</f>
        <v>-3494.8959394730628</v>
      </c>
      <c r="H7" s="62"/>
      <c r="I7" s="62"/>
      <c r="J7" s="62"/>
      <c r="K7" s="62"/>
    </row>
    <row r="8" spans="1:12" x14ac:dyDescent="0.25">
      <c r="A8" s="3" t="s">
        <v>430</v>
      </c>
      <c r="D8" s="62"/>
      <c r="E8" s="62"/>
      <c r="F8" s="69"/>
      <c r="G8" s="62"/>
      <c r="H8" s="62"/>
      <c r="I8" s="62"/>
      <c r="J8" s="62"/>
      <c r="K8" s="69" t="s">
        <v>448</v>
      </c>
    </row>
    <row r="9" spans="1:12" x14ac:dyDescent="0.25">
      <c r="A9" s="3" t="s">
        <v>431</v>
      </c>
      <c r="G9">
        <v>-3494.8959394730628</v>
      </c>
      <c r="K9" t="s">
        <v>449</v>
      </c>
      <c r="L9">
        <v>1.1649653131581299</v>
      </c>
    </row>
    <row r="10" spans="1:12" x14ac:dyDescent="0.25">
      <c r="G10">
        <f>G7-G9</f>
        <v>0</v>
      </c>
    </row>
    <row r="11" spans="1:12" x14ac:dyDescent="0.25">
      <c r="K11" t="s">
        <v>447</v>
      </c>
      <c r="L11" s="83">
        <v>1.1664523727488501</v>
      </c>
    </row>
    <row r="14" spans="1:12" ht="45" x14ac:dyDescent="0.25">
      <c r="C14" s="67" t="s">
        <v>436</v>
      </c>
      <c r="D14" s="68" t="s">
        <v>437</v>
      </c>
      <c r="E14" s="70" t="s">
        <v>433</v>
      </c>
      <c r="F14" s="64" t="s">
        <v>439</v>
      </c>
      <c r="G14" s="64" t="s">
        <v>429</v>
      </c>
      <c r="H14" s="64" t="s">
        <v>440</v>
      </c>
      <c r="I14" s="64" t="s">
        <v>443</v>
      </c>
      <c r="J14" s="64" t="s">
        <v>444</v>
      </c>
    </row>
    <row r="15" spans="1:12" x14ac:dyDescent="0.25">
      <c r="B15" s="20" t="s">
        <v>445</v>
      </c>
      <c r="C15" s="75">
        <v>40819</v>
      </c>
      <c r="D15" s="35" t="s">
        <v>438</v>
      </c>
      <c r="E15" s="20">
        <v>0.86119999999999997</v>
      </c>
      <c r="F15" s="71">
        <f t="shared" ref="F15:F46" si="0">E15*$D$5</f>
        <v>1076500</v>
      </c>
      <c r="G15" s="72">
        <f t="shared" ref="G15:G39" si="1">$L$9</f>
        <v>1.1649653131581299</v>
      </c>
      <c r="H15" s="73">
        <f t="shared" ref="H15:H46" si="2">F15*G15</f>
        <v>1254085.1596147269</v>
      </c>
      <c r="I15" s="73">
        <f>D6*D5</f>
        <v>1077875</v>
      </c>
      <c r="J15" s="73">
        <f t="shared" ref="J15:J46" si="3">I15*G15</f>
        <v>1255686.9869203193</v>
      </c>
    </row>
    <row r="16" spans="1:12" x14ac:dyDescent="0.25">
      <c r="B16" s="20"/>
      <c r="C16" s="75">
        <v>40820</v>
      </c>
      <c r="D16" s="35" t="s">
        <v>438</v>
      </c>
      <c r="E16" s="20">
        <v>0.86</v>
      </c>
      <c r="F16" s="71">
        <f t="shared" si="0"/>
        <v>1075000</v>
      </c>
      <c r="G16" s="72">
        <f t="shared" si="1"/>
        <v>1.1649653131581299</v>
      </c>
      <c r="H16" s="73">
        <f t="shared" si="2"/>
        <v>1252337.7116449897</v>
      </c>
      <c r="I16" s="73">
        <f t="shared" ref="I16:I46" si="4">E15*$D$5</f>
        <v>1076500</v>
      </c>
      <c r="J16" s="73">
        <f t="shared" si="3"/>
        <v>1254085.1596147269</v>
      </c>
    </row>
    <row r="17" spans="2:10" x14ac:dyDescent="0.25">
      <c r="B17" s="20"/>
      <c r="C17" s="75">
        <v>40821</v>
      </c>
      <c r="D17" s="35" t="s">
        <v>438</v>
      </c>
      <c r="E17" s="20">
        <v>0.86329999999999996</v>
      </c>
      <c r="F17" s="71">
        <f t="shared" si="0"/>
        <v>1079125</v>
      </c>
      <c r="G17" s="72">
        <f t="shared" si="1"/>
        <v>1.1649653131581299</v>
      </c>
      <c r="H17" s="73">
        <f t="shared" si="2"/>
        <v>1257143.193561767</v>
      </c>
      <c r="I17" s="73">
        <f t="shared" si="4"/>
        <v>1075000</v>
      </c>
      <c r="J17" s="73">
        <f t="shared" si="3"/>
        <v>1252337.7116449897</v>
      </c>
    </row>
    <row r="18" spans="2:10" x14ac:dyDescent="0.25">
      <c r="B18" s="20"/>
      <c r="C18" s="75">
        <v>40822</v>
      </c>
      <c r="D18" s="35" t="s">
        <v>438</v>
      </c>
      <c r="E18" s="20">
        <v>0.87180000000000002</v>
      </c>
      <c r="F18" s="71">
        <f t="shared" si="0"/>
        <v>1089750</v>
      </c>
      <c r="G18" s="72">
        <f t="shared" si="1"/>
        <v>1.1649653131581299</v>
      </c>
      <c r="H18" s="73">
        <f t="shared" si="2"/>
        <v>1269520.950014072</v>
      </c>
      <c r="I18" s="73">
        <f t="shared" si="4"/>
        <v>1079125</v>
      </c>
      <c r="J18" s="73">
        <f t="shared" si="3"/>
        <v>1257143.193561767</v>
      </c>
    </row>
    <row r="19" spans="2:10" x14ac:dyDescent="0.25">
      <c r="B19" s="20"/>
      <c r="C19" s="75">
        <v>40823</v>
      </c>
      <c r="D19" s="35" t="s">
        <v>438</v>
      </c>
      <c r="E19" s="20">
        <v>0.86760000000000004</v>
      </c>
      <c r="F19" s="71">
        <f t="shared" si="0"/>
        <v>1084500</v>
      </c>
      <c r="G19" s="72">
        <f t="shared" si="1"/>
        <v>1.1649653131581299</v>
      </c>
      <c r="H19" s="73">
        <f t="shared" si="2"/>
        <v>1263404.8821199918</v>
      </c>
      <c r="I19" s="73">
        <f t="shared" si="4"/>
        <v>1089750</v>
      </c>
      <c r="J19" s="73">
        <f t="shared" si="3"/>
        <v>1269520.950014072</v>
      </c>
    </row>
    <row r="20" spans="2:10" x14ac:dyDescent="0.25">
      <c r="B20" s="20"/>
      <c r="C20" s="75">
        <v>40827</v>
      </c>
      <c r="D20" s="35" t="s">
        <v>438</v>
      </c>
      <c r="E20" s="20">
        <v>0.87160000000000004</v>
      </c>
      <c r="F20" s="71">
        <f t="shared" si="0"/>
        <v>1089500</v>
      </c>
      <c r="G20" s="72">
        <f t="shared" si="1"/>
        <v>1.1649653131581299</v>
      </c>
      <c r="H20" s="73">
        <f t="shared" si="2"/>
        <v>1269229.7086857825</v>
      </c>
      <c r="I20" s="73">
        <f t="shared" si="4"/>
        <v>1084500</v>
      </c>
      <c r="J20" s="73">
        <f t="shared" si="3"/>
        <v>1263404.8821199918</v>
      </c>
    </row>
    <row r="21" spans="2:10" x14ac:dyDescent="0.25">
      <c r="B21" s="20"/>
      <c r="C21" s="75">
        <v>40828</v>
      </c>
      <c r="D21" s="35" t="s">
        <v>438</v>
      </c>
      <c r="E21" s="20">
        <v>0.87709999999999999</v>
      </c>
      <c r="F21" s="71">
        <f t="shared" si="0"/>
        <v>1096375</v>
      </c>
      <c r="G21" s="72">
        <f t="shared" si="1"/>
        <v>1.1649653131581299</v>
      </c>
      <c r="H21" s="73">
        <f t="shared" si="2"/>
        <v>1277238.8452137446</v>
      </c>
      <c r="I21" s="73">
        <f t="shared" si="4"/>
        <v>1089500</v>
      </c>
      <c r="J21" s="73">
        <f t="shared" si="3"/>
        <v>1269229.7086857825</v>
      </c>
    </row>
    <row r="22" spans="2:10" x14ac:dyDescent="0.25">
      <c r="B22" s="20"/>
      <c r="C22" s="75">
        <v>40829</v>
      </c>
      <c r="D22" s="35" t="s">
        <v>438</v>
      </c>
      <c r="E22" s="20">
        <v>0.87429999999999997</v>
      </c>
      <c r="F22" s="71">
        <f t="shared" si="0"/>
        <v>1092875</v>
      </c>
      <c r="G22" s="72">
        <f t="shared" si="1"/>
        <v>1.1649653131581299</v>
      </c>
      <c r="H22" s="73">
        <f t="shared" si="2"/>
        <v>1273161.4666176913</v>
      </c>
      <c r="I22" s="73">
        <f t="shared" si="4"/>
        <v>1096375</v>
      </c>
      <c r="J22" s="73">
        <f t="shared" si="3"/>
        <v>1277238.8452137446</v>
      </c>
    </row>
    <row r="23" spans="2:10" x14ac:dyDescent="0.25">
      <c r="B23" s="20"/>
      <c r="C23" s="75">
        <v>40830</v>
      </c>
      <c r="D23" s="35" t="s">
        <v>438</v>
      </c>
      <c r="E23" s="20">
        <v>0.878</v>
      </c>
      <c r="F23" s="71">
        <f t="shared" si="0"/>
        <v>1097500</v>
      </c>
      <c r="G23" s="72">
        <f t="shared" si="1"/>
        <v>1.1649653131581299</v>
      </c>
      <c r="H23" s="73">
        <f t="shared" si="2"/>
        <v>1278549.4311910477</v>
      </c>
      <c r="I23" s="73">
        <f t="shared" si="4"/>
        <v>1092875</v>
      </c>
      <c r="J23" s="73">
        <f t="shared" si="3"/>
        <v>1273161.4666176913</v>
      </c>
    </row>
    <row r="24" spans="2:10" x14ac:dyDescent="0.25">
      <c r="B24" s="20"/>
      <c r="C24" s="75">
        <v>40833</v>
      </c>
      <c r="D24" s="35" t="s">
        <v>438</v>
      </c>
      <c r="E24" s="20">
        <v>0.875</v>
      </c>
      <c r="F24" s="71">
        <f t="shared" si="0"/>
        <v>1093750</v>
      </c>
      <c r="G24" s="72">
        <f t="shared" si="1"/>
        <v>1.1649653131581299</v>
      </c>
      <c r="H24" s="73">
        <f t="shared" si="2"/>
        <v>1274180.8112667045</v>
      </c>
      <c r="I24" s="73">
        <f t="shared" si="4"/>
        <v>1097500</v>
      </c>
      <c r="J24" s="73">
        <f t="shared" si="3"/>
        <v>1278549.4311910477</v>
      </c>
    </row>
    <row r="25" spans="2:10" x14ac:dyDescent="0.25">
      <c r="B25" s="20"/>
      <c r="C25" s="75">
        <v>40834</v>
      </c>
      <c r="D25" s="35" t="s">
        <v>438</v>
      </c>
      <c r="E25" s="20">
        <v>0.87309999999999999</v>
      </c>
      <c r="F25" s="71">
        <f t="shared" si="0"/>
        <v>1091375</v>
      </c>
      <c r="G25" s="72">
        <f t="shared" si="1"/>
        <v>1.1649653131581299</v>
      </c>
      <c r="H25" s="73">
        <f t="shared" si="2"/>
        <v>1271414.0186479541</v>
      </c>
      <c r="I25" s="73">
        <f t="shared" si="4"/>
        <v>1093750</v>
      </c>
      <c r="J25" s="73">
        <f t="shared" si="3"/>
        <v>1274180.8112667045</v>
      </c>
    </row>
    <row r="26" spans="2:10" x14ac:dyDescent="0.25">
      <c r="B26" s="20"/>
      <c r="C26" s="75">
        <v>40835</v>
      </c>
      <c r="D26" s="35" t="s">
        <v>438</v>
      </c>
      <c r="E26" s="20">
        <v>0.87390000000000001</v>
      </c>
      <c r="F26" s="71">
        <f t="shared" si="0"/>
        <v>1092375</v>
      </c>
      <c r="G26" s="72">
        <f t="shared" si="1"/>
        <v>1.1649653131581299</v>
      </c>
      <c r="H26" s="73">
        <f t="shared" si="2"/>
        <v>1272578.9839611121</v>
      </c>
      <c r="I26" s="73">
        <f t="shared" si="4"/>
        <v>1091375</v>
      </c>
      <c r="J26" s="73">
        <f t="shared" si="3"/>
        <v>1271414.0186479541</v>
      </c>
    </row>
    <row r="27" spans="2:10" x14ac:dyDescent="0.25">
      <c r="B27" s="20"/>
      <c r="C27" s="75">
        <v>40836</v>
      </c>
      <c r="D27" s="35" t="s">
        <v>438</v>
      </c>
      <c r="E27" s="20">
        <v>0.87390000000000001</v>
      </c>
      <c r="F27" s="71">
        <f t="shared" si="0"/>
        <v>1092375</v>
      </c>
      <c r="G27" s="72">
        <f t="shared" si="1"/>
        <v>1.1649653131581299</v>
      </c>
      <c r="H27" s="73">
        <f t="shared" si="2"/>
        <v>1272578.9839611121</v>
      </c>
      <c r="I27" s="73">
        <f t="shared" si="4"/>
        <v>1092375</v>
      </c>
      <c r="J27" s="73">
        <f t="shared" si="3"/>
        <v>1272578.9839611121</v>
      </c>
    </row>
    <row r="28" spans="2:10" x14ac:dyDescent="0.25">
      <c r="B28" s="20"/>
      <c r="C28" s="75">
        <v>40837</v>
      </c>
      <c r="D28" s="35" t="s">
        <v>438</v>
      </c>
      <c r="E28" s="20">
        <v>0.87290000000000001</v>
      </c>
      <c r="F28" s="71">
        <f t="shared" si="0"/>
        <v>1091125</v>
      </c>
      <c r="G28" s="72">
        <f t="shared" si="1"/>
        <v>1.1649653131581299</v>
      </c>
      <c r="H28" s="73">
        <f t="shared" si="2"/>
        <v>1271122.7773196646</v>
      </c>
      <c r="I28" s="73">
        <f t="shared" si="4"/>
        <v>1092375</v>
      </c>
      <c r="J28" s="73">
        <f t="shared" si="3"/>
        <v>1272578.9839611121</v>
      </c>
    </row>
    <row r="29" spans="2:10" x14ac:dyDescent="0.25">
      <c r="B29" s="20"/>
      <c r="C29" s="75">
        <v>40840</v>
      </c>
      <c r="D29" s="35" t="s">
        <v>438</v>
      </c>
      <c r="E29" s="20">
        <v>0.87080000000000002</v>
      </c>
      <c r="F29" s="71">
        <f t="shared" si="0"/>
        <v>1088500</v>
      </c>
      <c r="G29" s="72">
        <f t="shared" si="1"/>
        <v>1.1649653131581299</v>
      </c>
      <c r="H29" s="73">
        <f t="shared" si="2"/>
        <v>1268064.7433726245</v>
      </c>
      <c r="I29" s="73">
        <f t="shared" si="4"/>
        <v>1091125</v>
      </c>
      <c r="J29" s="73">
        <f t="shared" si="3"/>
        <v>1271122.7773196646</v>
      </c>
    </row>
    <row r="30" spans="2:10" x14ac:dyDescent="0.25">
      <c r="B30" s="20"/>
      <c r="C30" s="75">
        <v>40841</v>
      </c>
      <c r="D30" s="35" t="s">
        <v>438</v>
      </c>
      <c r="E30" s="20">
        <v>0.871</v>
      </c>
      <c r="F30" s="71">
        <f t="shared" si="0"/>
        <v>1088750</v>
      </c>
      <c r="G30" s="72">
        <f t="shared" si="1"/>
        <v>1.1649653131581299</v>
      </c>
      <c r="H30" s="73">
        <f t="shared" si="2"/>
        <v>1268355.984700914</v>
      </c>
      <c r="I30" s="73">
        <f t="shared" si="4"/>
        <v>1088500</v>
      </c>
      <c r="J30" s="73">
        <f t="shared" si="3"/>
        <v>1268064.7433726245</v>
      </c>
    </row>
    <row r="31" spans="2:10" x14ac:dyDescent="0.25">
      <c r="B31" s="20"/>
      <c r="C31" s="75">
        <v>40842</v>
      </c>
      <c r="D31" s="35" t="s">
        <v>438</v>
      </c>
      <c r="E31" s="20">
        <v>0.87260000000000004</v>
      </c>
      <c r="F31" s="71">
        <f t="shared" si="0"/>
        <v>1090750</v>
      </c>
      <c r="G31" s="72">
        <f t="shared" si="1"/>
        <v>1.1649653131581299</v>
      </c>
      <c r="H31" s="73">
        <f t="shared" si="2"/>
        <v>1270685.9153272302</v>
      </c>
      <c r="I31" s="73">
        <f t="shared" si="4"/>
        <v>1088750</v>
      </c>
      <c r="J31" s="73">
        <f t="shared" si="3"/>
        <v>1268355.984700914</v>
      </c>
    </row>
    <row r="32" spans="2:10" x14ac:dyDescent="0.25">
      <c r="B32" s="20"/>
      <c r="C32" s="75">
        <v>40843</v>
      </c>
      <c r="D32" s="35" t="s">
        <v>438</v>
      </c>
      <c r="E32" s="20">
        <v>0.88100000000000001</v>
      </c>
      <c r="F32" s="71">
        <f t="shared" si="0"/>
        <v>1101250</v>
      </c>
      <c r="G32" s="72">
        <f t="shared" si="1"/>
        <v>1.1649653131581299</v>
      </c>
      <c r="H32" s="73">
        <f t="shared" si="2"/>
        <v>1282918.0511153906</v>
      </c>
      <c r="I32" s="73">
        <f t="shared" si="4"/>
        <v>1090750</v>
      </c>
      <c r="J32" s="73">
        <f t="shared" si="3"/>
        <v>1270685.9153272302</v>
      </c>
    </row>
    <row r="33" spans="2:10" x14ac:dyDescent="0.25">
      <c r="B33" s="20"/>
      <c r="C33" s="75">
        <v>40844</v>
      </c>
      <c r="D33" s="35" t="s">
        <v>438</v>
      </c>
      <c r="E33" s="20">
        <v>0.88070000000000004</v>
      </c>
      <c r="F33" s="71">
        <f t="shared" si="0"/>
        <v>1100875</v>
      </c>
      <c r="G33" s="72">
        <f t="shared" si="1"/>
        <v>1.1649653131581299</v>
      </c>
      <c r="H33" s="73">
        <f t="shared" si="2"/>
        <v>1282481.1891229562</v>
      </c>
      <c r="I33" s="73">
        <f t="shared" si="4"/>
        <v>1101250</v>
      </c>
      <c r="J33" s="73">
        <f t="shared" si="3"/>
        <v>1282918.0511153906</v>
      </c>
    </row>
    <row r="34" spans="2:10" x14ac:dyDescent="0.25">
      <c r="B34" s="20"/>
      <c r="C34" s="75">
        <v>40847</v>
      </c>
      <c r="D34" s="35" t="s">
        <v>438</v>
      </c>
      <c r="E34" s="20">
        <v>0.87380000000000002</v>
      </c>
      <c r="F34" s="71">
        <f t="shared" si="0"/>
        <v>1092250</v>
      </c>
      <c r="G34" s="72">
        <f t="shared" si="1"/>
        <v>1.1649653131581299</v>
      </c>
      <c r="H34" s="73">
        <f t="shared" si="2"/>
        <v>1272433.3632969675</v>
      </c>
      <c r="I34" s="73">
        <f t="shared" si="4"/>
        <v>1100875</v>
      </c>
      <c r="J34" s="73">
        <f t="shared" si="3"/>
        <v>1282481.1891229562</v>
      </c>
    </row>
    <row r="35" spans="2:10" x14ac:dyDescent="0.25">
      <c r="B35" s="20"/>
      <c r="C35" s="75">
        <v>40848</v>
      </c>
      <c r="D35" s="35" t="s">
        <v>438</v>
      </c>
      <c r="E35" s="20">
        <v>0.8589</v>
      </c>
      <c r="F35" s="71">
        <f t="shared" si="0"/>
        <v>1073625</v>
      </c>
      <c r="G35" s="72">
        <f t="shared" si="1"/>
        <v>1.1649653131581299</v>
      </c>
      <c r="H35" s="73">
        <f t="shared" si="2"/>
        <v>1250735.8843393973</v>
      </c>
      <c r="I35" s="73">
        <f t="shared" si="4"/>
        <v>1092250</v>
      </c>
      <c r="J35" s="73">
        <f t="shared" si="3"/>
        <v>1272433.3632969675</v>
      </c>
    </row>
    <row r="36" spans="2:10" x14ac:dyDescent="0.25">
      <c r="B36" s="20"/>
      <c r="C36" s="75">
        <v>40849</v>
      </c>
      <c r="D36" s="35" t="s">
        <v>438</v>
      </c>
      <c r="E36" s="20">
        <v>0.86309999999999998</v>
      </c>
      <c r="F36" s="71">
        <f t="shared" si="0"/>
        <v>1078875</v>
      </c>
      <c r="G36" s="72">
        <f t="shared" si="1"/>
        <v>1.1649653131581299</v>
      </c>
      <c r="H36" s="73">
        <f t="shared" si="2"/>
        <v>1256851.9522334775</v>
      </c>
      <c r="I36" s="73">
        <f t="shared" si="4"/>
        <v>1073625</v>
      </c>
      <c r="J36" s="73">
        <f t="shared" si="3"/>
        <v>1250735.8843393973</v>
      </c>
    </row>
    <row r="37" spans="2:10" x14ac:dyDescent="0.25">
      <c r="B37" s="20"/>
      <c r="C37" s="75">
        <v>40850</v>
      </c>
      <c r="D37" s="35" t="s">
        <v>438</v>
      </c>
      <c r="E37" s="20">
        <v>0.86080000000000001</v>
      </c>
      <c r="F37" s="71">
        <f t="shared" si="0"/>
        <v>1076000</v>
      </c>
      <c r="G37" s="72">
        <f t="shared" si="1"/>
        <v>1.1649653131581299</v>
      </c>
      <c r="H37" s="73">
        <f t="shared" si="2"/>
        <v>1253502.6769581477</v>
      </c>
      <c r="I37" s="73">
        <f t="shared" si="4"/>
        <v>1078875</v>
      </c>
      <c r="J37" s="73">
        <f t="shared" si="3"/>
        <v>1256851.9522334775</v>
      </c>
    </row>
    <row r="38" spans="2:10" x14ac:dyDescent="0.25">
      <c r="B38" s="20"/>
      <c r="C38" s="75">
        <v>40851</v>
      </c>
      <c r="D38" s="35" t="s">
        <v>438</v>
      </c>
      <c r="E38" s="20">
        <v>0.86170000000000002</v>
      </c>
      <c r="F38" s="71">
        <f t="shared" si="0"/>
        <v>1077125</v>
      </c>
      <c r="G38" s="72">
        <f t="shared" si="1"/>
        <v>1.1649653131581299</v>
      </c>
      <c r="H38" s="73">
        <f t="shared" si="2"/>
        <v>1254813.2629354508</v>
      </c>
      <c r="I38" s="73">
        <f t="shared" si="4"/>
        <v>1076000</v>
      </c>
      <c r="J38" s="73">
        <f t="shared" si="3"/>
        <v>1253502.6769581477</v>
      </c>
    </row>
    <row r="39" spans="2:10" x14ac:dyDescent="0.25">
      <c r="B39" s="20"/>
      <c r="C39" s="75">
        <v>40854</v>
      </c>
      <c r="D39" s="76" t="s">
        <v>438</v>
      </c>
      <c r="E39" s="20">
        <v>0.8599</v>
      </c>
      <c r="F39" s="71">
        <f t="shared" si="0"/>
        <v>1074875</v>
      </c>
      <c r="G39" s="72">
        <f t="shared" si="1"/>
        <v>1.1649653131581299</v>
      </c>
      <c r="H39" s="73">
        <f t="shared" si="2"/>
        <v>1252192.0909808448</v>
      </c>
      <c r="I39" s="73">
        <f t="shared" si="4"/>
        <v>1077125</v>
      </c>
      <c r="J39" s="73">
        <f t="shared" si="3"/>
        <v>1254813.2629354508</v>
      </c>
    </row>
    <row r="40" spans="2:10" x14ac:dyDescent="0.25">
      <c r="B40" s="21" t="s">
        <v>446</v>
      </c>
      <c r="C40" s="77">
        <v>40855</v>
      </c>
      <c r="D40" s="78" t="s">
        <v>438</v>
      </c>
      <c r="E40" s="21">
        <f t="shared" ref="E40:E46" si="5">$E$39</f>
        <v>0.8599</v>
      </c>
      <c r="F40" s="79">
        <f t="shared" si="0"/>
        <v>1074875</v>
      </c>
      <c r="G40" s="80">
        <f t="shared" ref="G40:G46" si="6">$L$11</f>
        <v>1.1664523727488501</v>
      </c>
      <c r="H40" s="81">
        <f t="shared" si="2"/>
        <v>1253790.4941584202</v>
      </c>
      <c r="I40" s="81">
        <f t="shared" si="4"/>
        <v>1074875</v>
      </c>
      <c r="J40" s="81">
        <f t="shared" si="3"/>
        <v>1253790.4941584202</v>
      </c>
    </row>
    <row r="41" spans="2:10" x14ac:dyDescent="0.25">
      <c r="B41" s="21"/>
      <c r="C41" s="77">
        <v>40856</v>
      </c>
      <c r="D41" s="78" t="s">
        <v>438</v>
      </c>
      <c r="E41" s="21">
        <f t="shared" si="5"/>
        <v>0.8599</v>
      </c>
      <c r="F41" s="79">
        <f t="shared" si="0"/>
        <v>1074875</v>
      </c>
      <c r="G41" s="80">
        <f t="shared" si="6"/>
        <v>1.1664523727488501</v>
      </c>
      <c r="H41" s="81">
        <f t="shared" si="2"/>
        <v>1253790.4941584202</v>
      </c>
      <c r="I41" s="81">
        <f t="shared" si="4"/>
        <v>1074875</v>
      </c>
      <c r="J41" s="81">
        <f t="shared" si="3"/>
        <v>1253790.4941584202</v>
      </c>
    </row>
    <row r="42" spans="2:10" x14ac:dyDescent="0.25">
      <c r="B42" s="21"/>
      <c r="C42" s="77">
        <v>40857</v>
      </c>
      <c r="D42" s="78" t="s">
        <v>438</v>
      </c>
      <c r="E42" s="21">
        <f t="shared" si="5"/>
        <v>0.8599</v>
      </c>
      <c r="F42" s="79">
        <f t="shared" si="0"/>
        <v>1074875</v>
      </c>
      <c r="G42" s="80">
        <f t="shared" si="6"/>
        <v>1.1664523727488501</v>
      </c>
      <c r="H42" s="81">
        <f t="shared" si="2"/>
        <v>1253790.4941584202</v>
      </c>
      <c r="I42" s="81">
        <f t="shared" si="4"/>
        <v>1074875</v>
      </c>
      <c r="J42" s="81">
        <f t="shared" si="3"/>
        <v>1253790.4941584202</v>
      </c>
    </row>
    <row r="43" spans="2:10" x14ac:dyDescent="0.25">
      <c r="B43" s="21"/>
      <c r="C43" s="77">
        <v>40858</v>
      </c>
      <c r="D43" s="78" t="s">
        <v>438</v>
      </c>
      <c r="E43" s="21">
        <f t="shared" si="5"/>
        <v>0.8599</v>
      </c>
      <c r="F43" s="79">
        <f t="shared" si="0"/>
        <v>1074875</v>
      </c>
      <c r="G43" s="80">
        <f t="shared" si="6"/>
        <v>1.1664523727488501</v>
      </c>
      <c r="H43" s="81">
        <f t="shared" si="2"/>
        <v>1253790.4941584202</v>
      </c>
      <c r="I43" s="81">
        <f t="shared" si="4"/>
        <v>1074875</v>
      </c>
      <c r="J43" s="81">
        <f t="shared" si="3"/>
        <v>1253790.4941584202</v>
      </c>
    </row>
    <row r="44" spans="2:10" x14ac:dyDescent="0.25">
      <c r="B44" s="21"/>
      <c r="C44" s="77">
        <v>40859</v>
      </c>
      <c r="D44" s="78" t="s">
        <v>438</v>
      </c>
      <c r="E44" s="21">
        <f t="shared" si="5"/>
        <v>0.8599</v>
      </c>
      <c r="F44" s="79">
        <f t="shared" si="0"/>
        <v>1074875</v>
      </c>
      <c r="G44" s="80">
        <f t="shared" si="6"/>
        <v>1.1664523727488501</v>
      </c>
      <c r="H44" s="81">
        <f t="shared" si="2"/>
        <v>1253790.4941584202</v>
      </c>
      <c r="I44" s="81">
        <f t="shared" si="4"/>
        <v>1074875</v>
      </c>
      <c r="J44" s="81">
        <f t="shared" si="3"/>
        <v>1253790.4941584202</v>
      </c>
    </row>
    <row r="45" spans="2:10" x14ac:dyDescent="0.25">
      <c r="B45" s="21"/>
      <c r="C45" s="77">
        <v>40860</v>
      </c>
      <c r="D45" s="78" t="s">
        <v>438</v>
      </c>
      <c r="E45" s="21">
        <f t="shared" si="5"/>
        <v>0.8599</v>
      </c>
      <c r="F45" s="79">
        <f t="shared" si="0"/>
        <v>1074875</v>
      </c>
      <c r="G45" s="80">
        <f t="shared" si="6"/>
        <v>1.1664523727488501</v>
      </c>
      <c r="H45" s="81">
        <f t="shared" si="2"/>
        <v>1253790.4941584202</v>
      </c>
      <c r="I45" s="81">
        <f t="shared" si="4"/>
        <v>1074875</v>
      </c>
      <c r="J45" s="81">
        <f t="shared" si="3"/>
        <v>1253790.4941584202</v>
      </c>
    </row>
    <row r="46" spans="2:10" x14ac:dyDescent="0.25">
      <c r="B46" s="21"/>
      <c r="C46" s="77">
        <v>40861</v>
      </c>
      <c r="D46" s="78" t="s">
        <v>438</v>
      </c>
      <c r="E46" s="21">
        <f t="shared" si="5"/>
        <v>0.8599</v>
      </c>
      <c r="F46" s="79">
        <f t="shared" si="0"/>
        <v>1074875</v>
      </c>
      <c r="G46" s="80">
        <f t="shared" si="6"/>
        <v>1.1664523727488501</v>
      </c>
      <c r="H46" s="81">
        <f t="shared" si="2"/>
        <v>1253790.4941584202</v>
      </c>
      <c r="I46" s="81">
        <f t="shared" si="4"/>
        <v>1074875</v>
      </c>
      <c r="J46" s="81">
        <f t="shared" si="3"/>
        <v>1253790.4941584202</v>
      </c>
    </row>
    <row r="47" spans="2:10" x14ac:dyDescent="0.25">
      <c r="C47" s="74"/>
      <c r="D47" s="66"/>
      <c r="E47" s="65"/>
      <c r="F47" s="62"/>
      <c r="G47" s="62"/>
    </row>
    <row r="48" spans="2:10" x14ac:dyDescent="0.25">
      <c r="C48" s="74"/>
      <c r="D48" s="66"/>
      <c r="E48" s="65"/>
      <c r="F48" s="62"/>
    </row>
    <row r="49" spans="3:6" x14ac:dyDescent="0.25">
      <c r="C49" s="74"/>
      <c r="D49" s="66"/>
      <c r="E49" s="65"/>
      <c r="F49" s="6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G3" sqref="G3"/>
    </sheetView>
  </sheetViews>
  <sheetFormatPr defaultColWidth="56.28515625" defaultRowHeight="15" x14ac:dyDescent="0.25"/>
  <cols>
    <col min="1" max="1" width="33.42578125" style="69" customWidth="1"/>
    <col min="2" max="2" width="10.140625" style="69" bestFit="1" customWidth="1"/>
    <col min="3" max="3" width="16.85546875" style="69" customWidth="1"/>
    <col min="4" max="4" width="17.7109375" style="69" bestFit="1" customWidth="1"/>
    <col min="5" max="7" width="21.85546875" style="69" bestFit="1" customWidth="1"/>
    <col min="8" max="8" width="18.5703125" style="69" bestFit="1" customWidth="1"/>
    <col min="9" max="9" width="16" style="69" customWidth="1"/>
    <col min="10" max="10" width="12" style="69" bestFit="1" customWidth="1"/>
    <col min="11" max="11" width="31.42578125" style="69" bestFit="1" customWidth="1"/>
    <col min="12" max="12" width="15.85546875" style="69" bestFit="1" customWidth="1"/>
    <col min="13" max="13" width="8.85546875" style="69" bestFit="1" customWidth="1"/>
    <col min="14" max="15" width="18.5703125" style="69" bestFit="1" customWidth="1"/>
    <col min="16" max="16384" width="56.28515625" style="69"/>
  </cols>
  <sheetData>
    <row r="1" spans="1:14" ht="20.25" thickBot="1" x14ac:dyDescent="0.35">
      <c r="A1" s="37" t="s">
        <v>468</v>
      </c>
      <c r="B1" s="37"/>
      <c r="C1" s="37"/>
      <c r="D1" s="37"/>
    </row>
    <row r="2" spans="1:14" ht="15.75" thickTop="1" x14ac:dyDescent="0.25">
      <c r="F2" s="4" t="s">
        <v>494</v>
      </c>
      <c r="G2" s="4" t="s">
        <v>495</v>
      </c>
    </row>
    <row r="3" spans="1:14" x14ac:dyDescent="0.25">
      <c r="A3" s="5" t="s">
        <v>66</v>
      </c>
      <c r="B3" s="2">
        <v>40848</v>
      </c>
      <c r="E3" s="69" t="s">
        <v>496</v>
      </c>
      <c r="F3" s="181">
        <v>5.6746190734821598</v>
      </c>
      <c r="G3" s="181">
        <v>5.6148439980468403</v>
      </c>
    </row>
    <row r="4" spans="1:14" x14ac:dyDescent="0.25">
      <c r="A4" s="5" t="s">
        <v>67</v>
      </c>
      <c r="B4" s="2">
        <v>40854</v>
      </c>
    </row>
    <row r="8" spans="1:14" x14ac:dyDescent="0.25">
      <c r="H8" s="5"/>
      <c r="I8" s="5"/>
    </row>
    <row r="9" spans="1:14" x14ac:dyDescent="0.25">
      <c r="A9" s="1" t="s">
        <v>0</v>
      </c>
      <c r="D9" s="1"/>
      <c r="E9" s="2">
        <v>40848</v>
      </c>
      <c r="F9" s="2">
        <v>40854</v>
      </c>
      <c r="G9" s="61" t="s">
        <v>426</v>
      </c>
      <c r="H9" s="61"/>
      <c r="I9" s="61"/>
      <c r="J9" s="61"/>
      <c r="K9" s="1"/>
      <c r="L9" s="1"/>
      <c r="M9" s="1"/>
      <c r="N9" s="1"/>
    </row>
    <row r="10" spans="1:14" x14ac:dyDescent="0.25">
      <c r="A10" s="3" t="s">
        <v>416</v>
      </c>
      <c r="D10" s="1" t="s">
        <v>474</v>
      </c>
      <c r="E10" s="180">
        <v>1000000</v>
      </c>
      <c r="F10" s="180">
        <v>1000000</v>
      </c>
      <c r="G10" s="180">
        <v>1000000</v>
      </c>
      <c r="H10" s="180"/>
      <c r="I10" s="62"/>
      <c r="J10" s="62"/>
    </row>
    <row r="11" spans="1:14" x14ac:dyDescent="0.25">
      <c r="A11" s="3" t="s">
        <v>473</v>
      </c>
      <c r="D11" s="1" t="s">
        <v>475</v>
      </c>
      <c r="E11" s="180">
        <v>1.4443999999999999</v>
      </c>
      <c r="F11" s="180">
        <v>1.4443999999999999</v>
      </c>
      <c r="G11" s="180">
        <v>1.4443999999999999</v>
      </c>
      <c r="H11" s="180"/>
      <c r="I11" s="62"/>
      <c r="J11" s="62"/>
    </row>
    <row r="12" spans="1:14" x14ac:dyDescent="0.25">
      <c r="A12" s="175" t="s">
        <v>469</v>
      </c>
      <c r="D12" s="1" t="s">
        <v>476</v>
      </c>
      <c r="E12" s="180">
        <f>E11*E10</f>
        <v>1444400</v>
      </c>
      <c r="F12" s="180">
        <f>F11*F10</f>
        <v>1444400</v>
      </c>
      <c r="G12" s="180">
        <f>G11*G10</f>
        <v>1444400</v>
      </c>
      <c r="H12" s="180"/>
      <c r="I12" s="62"/>
      <c r="J12" s="62"/>
    </row>
    <row r="13" spans="1:14" x14ac:dyDescent="0.25">
      <c r="A13" s="3" t="s">
        <v>472</v>
      </c>
      <c r="D13" s="1" t="s">
        <v>477</v>
      </c>
      <c r="E13" s="181">
        <f>E12*F3</f>
        <v>8196419.7897376316</v>
      </c>
      <c r="F13" s="180">
        <f>F12*G3</f>
        <v>8110080.6707788557</v>
      </c>
      <c r="G13" s="180">
        <f>G12*G3</f>
        <v>8110080.6707788557</v>
      </c>
      <c r="H13" s="180"/>
      <c r="I13" s="62"/>
      <c r="J13" s="62"/>
    </row>
    <row r="14" spans="1:14" x14ac:dyDescent="0.25">
      <c r="D14" s="1" t="s">
        <v>486</v>
      </c>
      <c r="E14" s="180">
        <f>E10*F50</f>
        <v>1369035.5684814344</v>
      </c>
      <c r="F14" s="180">
        <f>F10*G50</f>
        <v>1376285.3674188738</v>
      </c>
      <c r="G14" s="180">
        <f>G10*K50</f>
        <v>1380814.0232566323</v>
      </c>
      <c r="H14" s="180"/>
      <c r="I14" s="62"/>
      <c r="J14" s="62"/>
    </row>
    <row r="15" spans="1:14" x14ac:dyDescent="0.25">
      <c r="D15" s="1" t="s">
        <v>492</v>
      </c>
      <c r="E15" s="180">
        <f>E14*F3</f>
        <v>7768755.3491802393</v>
      </c>
      <c r="F15" s="180">
        <f>F14*G3</f>
        <v>7727627.6348515544</v>
      </c>
      <c r="G15" s="180">
        <f>G14*G3</f>
        <v>7753055.3309014123</v>
      </c>
      <c r="H15" s="180"/>
      <c r="I15" s="62"/>
      <c r="J15" s="62"/>
    </row>
    <row r="16" spans="1:14" x14ac:dyDescent="0.25">
      <c r="D16" s="1" t="s">
        <v>493</v>
      </c>
      <c r="E16" s="182">
        <f>E15-E13</f>
        <v>-427664.44055739231</v>
      </c>
      <c r="F16" s="182">
        <f>F15-F13</f>
        <v>-382453.03592730127</v>
      </c>
      <c r="G16" s="182">
        <f>G15-G13</f>
        <v>-357025.33987744339</v>
      </c>
      <c r="H16" s="180"/>
      <c r="I16" s="62"/>
      <c r="J16" s="62"/>
    </row>
    <row r="17" spans="3:15" x14ac:dyDescent="0.25">
      <c r="D17" s="62"/>
      <c r="E17" s="180"/>
      <c r="F17" s="180"/>
      <c r="G17" s="180"/>
      <c r="H17" s="180"/>
      <c r="I17" s="62"/>
      <c r="J17" s="62"/>
    </row>
    <row r="18" spans="3:15" x14ac:dyDescent="0.25">
      <c r="D18" s="62"/>
      <c r="E18" s="180"/>
      <c r="F18" s="180"/>
      <c r="G18" s="180"/>
      <c r="H18" s="180"/>
      <c r="I18" s="62"/>
      <c r="J18" s="62"/>
    </row>
    <row r="19" spans="3:15" x14ac:dyDescent="0.25">
      <c r="E19" s="180"/>
      <c r="F19" s="180"/>
      <c r="G19" s="189"/>
      <c r="H19" s="180"/>
    </row>
    <row r="20" spans="3:15" x14ac:dyDescent="0.25">
      <c r="E20" s="180"/>
      <c r="F20" s="180"/>
      <c r="G20" s="183"/>
      <c r="H20" s="180"/>
    </row>
    <row r="21" spans="3:15" x14ac:dyDescent="0.25">
      <c r="E21" s="180"/>
      <c r="F21" s="180"/>
      <c r="G21" s="180"/>
      <c r="H21" s="180"/>
    </row>
    <row r="22" spans="3:15" x14ac:dyDescent="0.25">
      <c r="D22" s="179" t="s">
        <v>478</v>
      </c>
      <c r="E22" s="179" t="s">
        <v>76</v>
      </c>
      <c r="F22" s="177"/>
    </row>
    <row r="23" spans="3:15" x14ac:dyDescent="0.25">
      <c r="D23" s="179" t="s">
        <v>479</v>
      </c>
      <c r="E23" s="179" t="s">
        <v>480</v>
      </c>
      <c r="F23" s="177"/>
    </row>
    <row r="24" spans="3:15" x14ac:dyDescent="0.25">
      <c r="D24" s="179" t="s">
        <v>481</v>
      </c>
      <c r="E24" s="4">
        <v>40848</v>
      </c>
      <c r="F24" s="177"/>
      <c r="K24" s="4"/>
    </row>
    <row r="25" spans="3:15" x14ac:dyDescent="0.25">
      <c r="D25" s="179" t="s">
        <v>482</v>
      </c>
      <c r="E25" s="4">
        <v>40878</v>
      </c>
      <c r="F25" s="177"/>
      <c r="K25" s="4"/>
    </row>
    <row r="26" spans="3:15" x14ac:dyDescent="0.25">
      <c r="D26" s="179" t="s">
        <v>483</v>
      </c>
      <c r="E26" s="179" t="s">
        <v>484</v>
      </c>
      <c r="F26" s="177"/>
    </row>
    <row r="27" spans="3:15" x14ac:dyDescent="0.25">
      <c r="D27" s="177"/>
      <c r="E27" s="177"/>
      <c r="F27" s="177"/>
    </row>
    <row r="28" spans="3:15" x14ac:dyDescent="0.25">
      <c r="D28" s="5" t="s">
        <v>436</v>
      </c>
      <c r="E28" s="5" t="s">
        <v>485</v>
      </c>
      <c r="F28" s="5" t="s">
        <v>487</v>
      </c>
      <c r="G28" s="5" t="s">
        <v>488</v>
      </c>
      <c r="H28" s="5" t="s">
        <v>497</v>
      </c>
      <c r="I28" s="5" t="s">
        <v>498</v>
      </c>
      <c r="J28" s="5" t="s">
        <v>499</v>
      </c>
      <c r="K28" s="5" t="s">
        <v>500</v>
      </c>
      <c r="L28" s="5"/>
      <c r="M28" s="5"/>
      <c r="N28" s="5"/>
      <c r="O28" s="5"/>
    </row>
    <row r="29" spans="3:15" x14ac:dyDescent="0.25">
      <c r="C29" s="176" t="s">
        <v>490</v>
      </c>
      <c r="D29" s="4">
        <v>40849</v>
      </c>
      <c r="F29" s="179">
        <v>1.3809</v>
      </c>
      <c r="G29" s="178">
        <v>1.3809</v>
      </c>
      <c r="H29" s="184">
        <v>7.7584999999999997</v>
      </c>
      <c r="I29" s="186">
        <v>0.17799000000000001</v>
      </c>
      <c r="J29" s="188">
        <f>I29*H29</f>
        <v>1.3809354149999999</v>
      </c>
      <c r="K29" s="69">
        <v>1.3809</v>
      </c>
      <c r="M29" s="177"/>
      <c r="N29" s="177"/>
      <c r="O29" s="177"/>
    </row>
    <row r="30" spans="3:15" x14ac:dyDescent="0.25">
      <c r="C30" s="176" t="s">
        <v>490</v>
      </c>
      <c r="D30" s="4">
        <v>40850</v>
      </c>
      <c r="F30" s="179">
        <v>1.3773</v>
      </c>
      <c r="G30" s="178">
        <v>1.3773</v>
      </c>
      <c r="H30" s="184">
        <v>7.7210000000000001</v>
      </c>
      <c r="I30" s="186">
        <v>0.17838000000000001</v>
      </c>
      <c r="J30" s="188">
        <f t="shared" ref="J30:J49" si="0">I30*H30</f>
        <v>1.3772719800000002</v>
      </c>
      <c r="K30" s="69">
        <v>1.3773</v>
      </c>
      <c r="M30" s="177"/>
      <c r="N30" s="177"/>
      <c r="O30" s="177"/>
    </row>
    <row r="31" spans="3:15" x14ac:dyDescent="0.25">
      <c r="C31" s="176" t="s">
        <v>489</v>
      </c>
      <c r="D31" s="4">
        <v>40851</v>
      </c>
      <c r="F31" s="179">
        <v>1.3773</v>
      </c>
      <c r="G31" s="178">
        <v>1.3773</v>
      </c>
      <c r="H31" s="184">
        <v>7.7640000000000002</v>
      </c>
      <c r="I31" s="186">
        <v>0.1774</v>
      </c>
      <c r="J31" s="188">
        <f t="shared" si="0"/>
        <v>1.3773336</v>
      </c>
      <c r="K31" s="69">
        <v>1.3773</v>
      </c>
      <c r="M31" s="177"/>
      <c r="N31" s="177"/>
      <c r="O31" s="177"/>
    </row>
    <row r="32" spans="3:15" x14ac:dyDescent="0.25">
      <c r="C32" s="176" t="s">
        <v>490</v>
      </c>
      <c r="D32" s="4">
        <v>40854</v>
      </c>
      <c r="F32" s="179">
        <v>1.3742000000000001</v>
      </c>
      <c r="G32" s="178">
        <v>1.3742000000000001</v>
      </c>
      <c r="H32" s="185">
        <v>7.7474999999999996</v>
      </c>
      <c r="I32" s="187">
        <v>0.17737</v>
      </c>
      <c r="J32" s="188">
        <f t="shared" si="0"/>
        <v>1.374174075</v>
      </c>
      <c r="K32" s="69">
        <v>1.3742000000000001</v>
      </c>
      <c r="L32" s="177"/>
      <c r="M32" s="177"/>
      <c r="N32" s="177"/>
      <c r="O32" s="177"/>
    </row>
    <row r="33" spans="4:15" x14ac:dyDescent="0.25">
      <c r="D33" s="4">
        <v>40855</v>
      </c>
      <c r="F33" s="179">
        <v>1.3675188326943799</v>
      </c>
      <c r="G33" s="179">
        <v>1.3763782815790999</v>
      </c>
      <c r="H33" s="181">
        <v>7.7468300982020297</v>
      </c>
      <c r="I33" s="181">
        <v>0.17840102325547999</v>
      </c>
      <c r="J33" s="188">
        <f t="shared" si="0"/>
        <v>1.3820424165055927</v>
      </c>
      <c r="K33" s="69">
        <v>1.3820424165055927</v>
      </c>
      <c r="L33" s="177"/>
      <c r="N33" s="177"/>
    </row>
    <row r="34" spans="4:15" x14ac:dyDescent="0.25">
      <c r="D34" s="4">
        <v>40856</v>
      </c>
      <c r="F34" s="179">
        <v>1.3674806155972401</v>
      </c>
      <c r="G34" s="179">
        <v>1.3763499856383901</v>
      </c>
      <c r="H34" s="181">
        <v>7.7471175979258398</v>
      </c>
      <c r="I34" s="181">
        <v>0.17839000374564601</v>
      </c>
      <c r="J34" s="188">
        <f t="shared" si="0"/>
        <v>1.3820083373119507</v>
      </c>
      <c r="K34" s="69">
        <v>1.3820083373119507</v>
      </c>
      <c r="L34" s="177"/>
      <c r="N34" s="177"/>
      <c r="O34" s="177"/>
    </row>
    <row r="35" spans="4:15" x14ac:dyDescent="0.25">
      <c r="D35" s="4">
        <v>40857</v>
      </c>
      <c r="F35" s="179">
        <v>1.3674417569553301</v>
      </c>
      <c r="G35" s="179">
        <v>1.37632093523928</v>
      </c>
      <c r="H35" s="181">
        <v>7.7474069882224601</v>
      </c>
      <c r="I35" s="181">
        <v>0.17837883266555901</v>
      </c>
      <c r="J35" s="188">
        <f t="shared" si="0"/>
        <v>1.3819734147441167</v>
      </c>
      <c r="K35" s="69">
        <v>1.3819734147441167</v>
      </c>
      <c r="L35" s="177"/>
      <c r="N35" s="177"/>
      <c r="O35" s="177"/>
    </row>
    <row r="36" spans="4:15" x14ac:dyDescent="0.25">
      <c r="D36" s="4">
        <v>40858</v>
      </c>
      <c r="F36" s="179">
        <v>1.36740226318972</v>
      </c>
      <c r="G36" s="179">
        <v>1.3762911330165</v>
      </c>
      <c r="H36" s="181">
        <v>7.7476982527693403</v>
      </c>
      <c r="I36" s="181">
        <v>0.178367510594756</v>
      </c>
      <c r="J36" s="188">
        <f t="shared" si="0"/>
        <v>1.3819376501858078</v>
      </c>
      <c r="K36" s="69">
        <v>1.3819376501858078</v>
      </c>
      <c r="L36" s="177"/>
      <c r="N36" s="177"/>
      <c r="O36" s="177"/>
    </row>
    <row r="37" spans="4:15" x14ac:dyDescent="0.25">
      <c r="D37" s="4">
        <v>40861</v>
      </c>
      <c r="F37" s="179">
        <v>1.36728006094022</v>
      </c>
      <c r="G37" s="179">
        <v>1.37619727682127</v>
      </c>
      <c r="H37" s="181">
        <v>7.7485830593262897</v>
      </c>
      <c r="I37" s="181">
        <v>0.17833265199947601</v>
      </c>
      <c r="J37" s="188">
        <f t="shared" si="0"/>
        <v>1.3818253662078703</v>
      </c>
      <c r="K37" s="69">
        <v>1.3818253662078703</v>
      </c>
      <c r="L37" s="177"/>
      <c r="N37" s="177"/>
      <c r="O37" s="177"/>
    </row>
    <row r="38" spans="4:15" x14ac:dyDescent="0.25">
      <c r="D38" s="4">
        <v>40862</v>
      </c>
      <c r="F38" s="179">
        <v>1.36723812636363</v>
      </c>
      <c r="G38" s="179">
        <v>1.37616454375366</v>
      </c>
      <c r="H38" s="181">
        <v>7.7488815625845602</v>
      </c>
      <c r="I38" s="181">
        <v>0.17832074276925799</v>
      </c>
      <c r="J38" s="188">
        <f t="shared" si="0"/>
        <v>1.3817863158710872</v>
      </c>
      <c r="K38" s="69">
        <v>1.3817863158710872</v>
      </c>
      <c r="L38" s="177"/>
      <c r="N38" s="177"/>
      <c r="O38" s="177"/>
    </row>
    <row r="39" spans="4:15" x14ac:dyDescent="0.25">
      <c r="D39" s="4">
        <v>40863</v>
      </c>
      <c r="F39" s="179">
        <v>1.36719561692823</v>
      </c>
      <c r="G39" s="179">
        <v>1.37613110240171</v>
      </c>
      <c r="H39" s="181">
        <v>7.7491817837501999</v>
      </c>
      <c r="I39" s="181">
        <v>0.17830869208754499</v>
      </c>
      <c r="J39" s="188">
        <f t="shared" si="0"/>
        <v>1.381746468609127</v>
      </c>
      <c r="K39" s="69">
        <v>1.381746468609127</v>
      </c>
      <c r="L39" s="177"/>
      <c r="N39" s="177"/>
      <c r="O39" s="177"/>
    </row>
    <row r="40" spans="4:15" x14ac:dyDescent="0.25">
      <c r="D40" s="4">
        <v>40864</v>
      </c>
      <c r="F40" s="179">
        <v>1.3671525515396299</v>
      </c>
      <c r="G40" s="179">
        <v>1.37609695952378</v>
      </c>
      <c r="H40" s="181">
        <v>7.7494836735646704</v>
      </c>
      <c r="I40" s="181">
        <v>0.17829650142905701</v>
      </c>
      <c r="J40" s="188">
        <f t="shared" si="0"/>
        <v>1.3817058268781772</v>
      </c>
      <c r="K40" s="69">
        <v>1.3817058268781772</v>
      </c>
      <c r="L40" s="177"/>
      <c r="N40" s="177"/>
      <c r="O40" s="177"/>
    </row>
    <row r="41" spans="4:15" x14ac:dyDescent="0.25">
      <c r="D41" s="4">
        <v>40865</v>
      </c>
      <c r="F41" s="179">
        <v>1.36710895177023</v>
      </c>
      <c r="G41" s="179">
        <v>1.3760621235700701</v>
      </c>
      <c r="H41" s="181">
        <v>7.7497871758620498</v>
      </c>
      <c r="I41" s="181">
        <v>0.17828417263719601</v>
      </c>
      <c r="J41" s="188">
        <f t="shared" si="0"/>
        <v>1.3816643947629175</v>
      </c>
      <c r="K41" s="69">
        <v>1.3816643947629175</v>
      </c>
      <c r="L41" s="177"/>
      <c r="N41" s="177"/>
      <c r="O41" s="177"/>
    </row>
    <row r="42" spans="4:15" x14ac:dyDescent="0.25">
      <c r="D42" s="4">
        <v>40868</v>
      </c>
      <c r="F42" s="179">
        <v>1.3669752053840001</v>
      </c>
      <c r="G42" s="179">
        <v>1.37595357312372</v>
      </c>
      <c r="H42" s="181">
        <v>7.7507066805285003</v>
      </c>
      <c r="I42" s="181">
        <v>0.178246382606955</v>
      </c>
      <c r="J42" s="188">
        <f t="shared" si="0"/>
        <v>1.3815354284517651</v>
      </c>
      <c r="K42" s="69">
        <v>1.3815354284517651</v>
      </c>
      <c r="L42" s="177"/>
      <c r="N42" s="177"/>
      <c r="O42" s="177"/>
    </row>
    <row r="43" spans="4:15" x14ac:dyDescent="0.25">
      <c r="D43" s="4">
        <v>40869</v>
      </c>
      <c r="F43" s="179">
        <v>1.36692974316506</v>
      </c>
      <c r="G43" s="179">
        <v>1.37591609184936</v>
      </c>
      <c r="H43" s="181">
        <v>7.7510159141077297</v>
      </c>
      <c r="I43" s="181">
        <v>0.178233528828075</v>
      </c>
      <c r="J43" s="188">
        <f t="shared" si="0"/>
        <v>1.3814909183739881</v>
      </c>
      <c r="K43" s="69">
        <v>1.3814909183739881</v>
      </c>
      <c r="L43" s="177"/>
      <c r="N43" s="177"/>
      <c r="O43" s="177"/>
    </row>
    <row r="44" spans="4:15" x14ac:dyDescent="0.25">
      <c r="D44" s="4">
        <v>40870</v>
      </c>
      <c r="F44" s="179">
        <v>1.3668839005765701</v>
      </c>
      <c r="G44" s="179">
        <v>1.3758779927810301</v>
      </c>
      <c r="H44" s="181">
        <v>7.7513263576026503</v>
      </c>
      <c r="I44" s="181">
        <v>0.17822055323514099</v>
      </c>
      <c r="J44" s="188">
        <f t="shared" si="0"/>
        <v>1.3814456717580748</v>
      </c>
      <c r="K44" s="69">
        <v>1.3814456717580748</v>
      </c>
      <c r="L44" s="177"/>
      <c r="N44" s="177"/>
      <c r="O44" s="177"/>
    </row>
    <row r="45" spans="4:15" x14ac:dyDescent="0.25">
      <c r="D45" s="4">
        <v>40871</v>
      </c>
      <c r="F45" s="179">
        <v>1.36683771889061</v>
      </c>
      <c r="G45" s="179">
        <v>1.3758392987246599</v>
      </c>
      <c r="H45" s="181">
        <v>7.7516379030417397</v>
      </c>
      <c r="I45" s="181">
        <v>0.17820746076367</v>
      </c>
      <c r="J45" s="188">
        <f t="shared" si="0"/>
        <v>1.381399707460488</v>
      </c>
      <c r="K45" s="69">
        <v>1.381399707460488</v>
      </c>
      <c r="L45" s="177"/>
      <c r="N45" s="177"/>
      <c r="O45" s="177"/>
    </row>
    <row r="46" spans="4:15" x14ac:dyDescent="0.25">
      <c r="D46" s="4">
        <v>40872</v>
      </c>
      <c r="F46" s="179">
        <v>1.3667912432369</v>
      </c>
      <c r="G46" s="179">
        <v>1.3758000355117801</v>
      </c>
      <c r="H46" s="181">
        <v>7.7519504320239898</v>
      </c>
      <c r="I46" s="181">
        <v>0.17819425699587399</v>
      </c>
      <c r="J46" s="188">
        <f t="shared" si="0"/>
        <v>1.3813530475033593</v>
      </c>
      <c r="K46" s="69">
        <v>1.3813530475033593</v>
      </c>
      <c r="L46" s="177"/>
      <c r="N46" s="177"/>
      <c r="O46" s="177"/>
    </row>
    <row r="47" spans="4:15" x14ac:dyDescent="0.25">
      <c r="D47" s="4">
        <v>40875</v>
      </c>
      <c r="F47" s="179">
        <v>1.3666505667862301</v>
      </c>
      <c r="G47" s="179">
        <v>1.37567913834528</v>
      </c>
      <c r="H47" s="181">
        <v>7.7528925736601702</v>
      </c>
      <c r="I47" s="181">
        <v>0.17815404434749099</v>
      </c>
      <c r="J47" s="188">
        <f t="shared" si="0"/>
        <v>1.3812091673891875</v>
      </c>
      <c r="K47" s="69">
        <v>1.3812091673891875</v>
      </c>
      <c r="L47" s="177"/>
      <c r="N47" s="177"/>
      <c r="O47" s="177"/>
    </row>
    <row r="48" spans="4:15" x14ac:dyDescent="0.25">
      <c r="D48" s="4">
        <v>40876</v>
      </c>
      <c r="F48" s="179">
        <v>1.3666034514248799</v>
      </c>
      <c r="G48" s="179">
        <v>1.37563792352555</v>
      </c>
      <c r="H48" s="181">
        <v>7.7532076322688503</v>
      </c>
      <c r="I48" s="181">
        <v>0.178140465618676</v>
      </c>
      <c r="J48" s="188">
        <f t="shared" si="0"/>
        <v>1.3811600176506456</v>
      </c>
      <c r="K48" s="69">
        <v>1.3811600176506456</v>
      </c>
      <c r="L48" s="177"/>
      <c r="N48" s="177"/>
      <c r="O48" s="177"/>
    </row>
    <row r="49" spans="3:15" x14ac:dyDescent="0.25">
      <c r="D49" s="4">
        <v>40877</v>
      </c>
      <c r="F49" s="179">
        <v>1.3665563326672601</v>
      </c>
      <c r="G49" s="179">
        <v>1.37559632039121</v>
      </c>
      <c r="H49" s="181">
        <v>7.7535229125940699</v>
      </c>
      <c r="I49" s="181">
        <v>0.17812681464857399</v>
      </c>
      <c r="J49" s="188">
        <f t="shared" si="0"/>
        <v>1.3811103387251156</v>
      </c>
      <c r="K49" s="69">
        <v>1.3811103387251156</v>
      </c>
      <c r="L49" s="177"/>
      <c r="N49" s="177"/>
      <c r="O49" s="177"/>
    </row>
    <row r="50" spans="3:15" x14ac:dyDescent="0.25">
      <c r="D50" s="5" t="s">
        <v>491</v>
      </c>
      <c r="F50" s="5">
        <f>AVERAGE(F29:F49)</f>
        <v>1.3690355684814344</v>
      </c>
      <c r="G50" s="5">
        <f>AVERAGE(G29:G49)</f>
        <v>1.3762853674188738</v>
      </c>
      <c r="H50" s="5">
        <f t="shared" ref="H50:K50" si="1">AVERAGE(H29:H49)</f>
        <v>7.7496300284778625</v>
      </c>
      <c r="I50" s="5">
        <f t="shared" si="1"/>
        <v>0.17817826848706808</v>
      </c>
      <c r="J50" s="5">
        <f t="shared" si="1"/>
        <v>1.3808147408756799</v>
      </c>
      <c r="K50" s="5">
        <f t="shared" si="1"/>
        <v>1.3808140232566322</v>
      </c>
      <c r="M50" s="5"/>
      <c r="N50" s="5"/>
      <c r="O50" s="5"/>
    </row>
    <row r="56" spans="3:15" x14ac:dyDescent="0.25">
      <c r="C56" s="74"/>
      <c r="D56" s="66"/>
      <c r="F56" s="62"/>
    </row>
    <row r="57" spans="3:15" x14ac:dyDescent="0.25">
      <c r="C57" s="74"/>
      <c r="D57" s="66"/>
      <c r="F57" s="62"/>
    </row>
    <row r="58" spans="3:15" x14ac:dyDescent="0.25">
      <c r="C58" s="74"/>
      <c r="D58" s="66"/>
      <c r="F58" s="62"/>
    </row>
    <row r="59" spans="3:15" x14ac:dyDescent="0.25">
      <c r="C59" s="74"/>
      <c r="D59" s="66"/>
      <c r="F59" s="62"/>
    </row>
    <row r="60" spans="3:15" x14ac:dyDescent="0.25">
      <c r="C60" s="74"/>
      <c r="D60" s="66"/>
      <c r="F60" s="62"/>
    </row>
    <row r="61" spans="3:15" x14ac:dyDescent="0.25">
      <c r="C61" s="74"/>
      <c r="D61" s="66"/>
      <c r="F61" s="62"/>
    </row>
    <row r="62" spans="3:15" x14ac:dyDescent="0.25">
      <c r="C62" s="74"/>
      <c r="D62" s="66"/>
      <c r="F62" s="62"/>
    </row>
    <row r="63" spans="3:15" x14ac:dyDescent="0.25">
      <c r="C63" s="74"/>
      <c r="D63" s="66"/>
      <c r="F63" s="62"/>
    </row>
    <row r="64" spans="3:15" x14ac:dyDescent="0.25">
      <c r="C64" s="74"/>
      <c r="D64" s="66"/>
      <c r="F64" s="62"/>
    </row>
    <row r="65" spans="3:6" x14ac:dyDescent="0.25">
      <c r="C65" s="74"/>
      <c r="D65" s="66"/>
      <c r="F65" s="62"/>
    </row>
    <row r="66" spans="3:6" x14ac:dyDescent="0.25">
      <c r="C66" s="74"/>
      <c r="D66" s="66"/>
      <c r="F66" s="62"/>
    </row>
    <row r="67" spans="3:6" x14ac:dyDescent="0.25">
      <c r="C67" s="66"/>
      <c r="D67" s="66"/>
      <c r="F67" s="62"/>
    </row>
    <row r="68" spans="3:6" x14ac:dyDescent="0.25">
      <c r="C68" s="66"/>
      <c r="D68" s="66"/>
      <c r="F68" s="62"/>
    </row>
    <row r="69" spans="3:6" x14ac:dyDescent="0.25">
      <c r="C69" s="66"/>
      <c r="D69" s="66"/>
      <c r="F69" s="62"/>
    </row>
    <row r="70" spans="3:6" x14ac:dyDescent="0.25">
      <c r="C70" s="66"/>
      <c r="D70" s="66"/>
      <c r="F70" s="62"/>
    </row>
    <row r="71" spans="3:6" x14ac:dyDescent="0.25">
      <c r="C71" s="66"/>
      <c r="D71" s="66"/>
      <c r="F71" s="6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2BE685A6-B34E-4127-A067-CD36FAB871C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Totalområde per curve</vt:lpstr>
      <vt:lpstr>Calc price basis per curve</vt:lpstr>
      <vt:lpstr>Capacity per curve</vt:lpstr>
      <vt:lpstr>Index, CD vs RD</vt:lpstr>
      <vt:lpstr>Index per curve</vt:lpstr>
      <vt:lpstr>Index per Currency NOK</vt:lpstr>
      <vt:lpstr>Currency forward</vt:lpstr>
      <vt:lpstr>Curr fut, not act day spot rate</vt:lpstr>
      <vt:lpstr>AvgRateForward</vt:lpstr>
      <vt:lpstr>FX outright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Kerstin Moe Smebye</dc:creator>
  <cp:lastModifiedBy>Daniel Watanabe</cp:lastModifiedBy>
  <dcterms:created xsi:type="dcterms:W3CDTF">2016-11-16T10:03:45Z</dcterms:created>
  <dcterms:modified xsi:type="dcterms:W3CDTF">2016-12-12T13:59:04Z</dcterms:modified>
</cp:coreProperties>
</file>