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iel.watanabe\Documents\TFS\Elviz\Development\QA\Regression\Bin\Verification\CurrencyExposure\"/>
    </mc:Choice>
  </mc:AlternateContent>
  <bookViews>
    <workbookView xWindow="0" yWindow="90" windowWidth="19440" windowHeight="12240"/>
  </bookViews>
  <sheets>
    <sheet name="Verification301" sheetId="4" r:id="rId1"/>
  </sheets>
  <calcPr calcId="152511"/>
</workbook>
</file>

<file path=xl/calcChain.xml><?xml version="1.0" encoding="utf-8"?>
<calcChain xmlns="http://schemas.openxmlformats.org/spreadsheetml/2006/main">
  <c r="D63" i="4" l="1"/>
  <c r="E63" i="4"/>
  <c r="F63" i="4"/>
  <c r="G63" i="4"/>
  <c r="H63" i="4"/>
  <c r="I63" i="4"/>
  <c r="J63" i="4"/>
  <c r="K63" i="4"/>
  <c r="L63" i="4"/>
  <c r="D64" i="4"/>
  <c r="E64" i="4"/>
  <c r="F64" i="4"/>
  <c r="G64" i="4"/>
  <c r="H64" i="4"/>
  <c r="I64" i="4"/>
  <c r="J64" i="4"/>
  <c r="K64" i="4"/>
  <c r="L64" i="4"/>
  <c r="D65" i="4"/>
  <c r="E65" i="4"/>
  <c r="F65" i="4"/>
  <c r="G65" i="4"/>
  <c r="H65" i="4"/>
  <c r="I65" i="4"/>
  <c r="J65" i="4"/>
  <c r="K65" i="4"/>
  <c r="L65" i="4"/>
  <c r="D66" i="4"/>
  <c r="E66" i="4"/>
  <c r="F66" i="4"/>
  <c r="G66" i="4"/>
  <c r="H66" i="4"/>
  <c r="I66" i="4"/>
  <c r="J66" i="4"/>
  <c r="K66" i="4"/>
  <c r="L66" i="4"/>
  <c r="D67" i="4"/>
  <c r="E67" i="4"/>
  <c r="F67" i="4"/>
  <c r="G67" i="4"/>
  <c r="H67" i="4"/>
  <c r="I67" i="4"/>
  <c r="J67" i="4"/>
  <c r="K67" i="4"/>
  <c r="L67" i="4"/>
  <c r="D68" i="4"/>
  <c r="E68" i="4"/>
  <c r="F68" i="4"/>
  <c r="G68" i="4"/>
  <c r="H68" i="4"/>
  <c r="I68" i="4"/>
  <c r="J68" i="4"/>
  <c r="K68" i="4"/>
  <c r="L68" i="4"/>
  <c r="D69" i="4"/>
  <c r="E69" i="4"/>
  <c r="F69" i="4"/>
  <c r="G69" i="4"/>
  <c r="H69" i="4"/>
  <c r="I69" i="4"/>
  <c r="J69" i="4"/>
  <c r="K69" i="4"/>
  <c r="L69" i="4"/>
  <c r="D70" i="4"/>
  <c r="E70" i="4"/>
  <c r="F70" i="4"/>
  <c r="G70" i="4"/>
  <c r="H70" i="4"/>
  <c r="I70" i="4"/>
  <c r="J70" i="4"/>
  <c r="K70" i="4"/>
  <c r="L70" i="4"/>
  <c r="D71" i="4"/>
  <c r="E71" i="4"/>
  <c r="F71" i="4"/>
  <c r="G71" i="4"/>
  <c r="H71" i="4"/>
  <c r="I71" i="4"/>
  <c r="J71" i="4"/>
  <c r="K71" i="4"/>
  <c r="L71" i="4"/>
  <c r="D72" i="4"/>
  <c r="E72" i="4"/>
  <c r="F72" i="4"/>
  <c r="G72" i="4"/>
  <c r="H72" i="4"/>
  <c r="I72" i="4"/>
  <c r="J72" i="4"/>
  <c r="K72" i="4"/>
  <c r="L72" i="4"/>
  <c r="D62" i="4"/>
  <c r="E62" i="4"/>
  <c r="F62" i="4"/>
  <c r="G62" i="4"/>
  <c r="H62" i="4"/>
  <c r="I62" i="4"/>
  <c r="J62" i="4"/>
  <c r="K62" i="4"/>
  <c r="L62" i="4"/>
  <c r="N36" i="4"/>
  <c r="N62" i="4" s="1"/>
  <c r="O36" i="4"/>
  <c r="O63" i="4" s="1"/>
  <c r="P36" i="4"/>
  <c r="P63" i="4" s="1"/>
  <c r="Q36" i="4"/>
  <c r="Q64" i="4" s="1"/>
  <c r="R36" i="4"/>
  <c r="R63" i="4" s="1"/>
  <c r="S36" i="4"/>
  <c r="S64" i="4" s="1"/>
  <c r="T36" i="4"/>
  <c r="T64" i="4" s="1"/>
  <c r="U36" i="4"/>
  <c r="U63" i="4" s="1"/>
  <c r="V36" i="4"/>
  <c r="V71" i="4" s="1"/>
  <c r="W36" i="4"/>
  <c r="W63" i="4" s="1"/>
  <c r="X36" i="4"/>
  <c r="X63" i="4" s="1"/>
  <c r="M36" i="4"/>
  <c r="M62" i="4" s="1"/>
  <c r="M70" i="4" l="1"/>
  <c r="M66" i="4"/>
  <c r="M69" i="4"/>
  <c r="M65" i="4"/>
  <c r="M72" i="4"/>
  <c r="M68" i="4"/>
  <c r="M64" i="4"/>
  <c r="M71" i="4"/>
  <c r="M67" i="4"/>
  <c r="M63" i="4"/>
  <c r="S62" i="4"/>
  <c r="N63" i="4"/>
  <c r="R70" i="4"/>
  <c r="R68" i="4"/>
  <c r="R66" i="4"/>
  <c r="N65" i="4"/>
  <c r="V63" i="4"/>
  <c r="X72" i="4"/>
  <c r="P72" i="4"/>
  <c r="T71" i="4"/>
  <c r="X70" i="4"/>
  <c r="P70" i="4"/>
  <c r="T69" i="4"/>
  <c r="X68" i="4"/>
  <c r="P68" i="4"/>
  <c r="T67" i="4"/>
  <c r="X66" i="4"/>
  <c r="P66" i="4"/>
  <c r="T65" i="4"/>
  <c r="X64" i="4"/>
  <c r="P64" i="4"/>
  <c r="T63" i="4"/>
  <c r="R72" i="4"/>
  <c r="N71" i="4"/>
  <c r="V69" i="4"/>
  <c r="V67" i="4"/>
  <c r="N67" i="4"/>
  <c r="V65" i="4"/>
  <c r="R64" i="4"/>
  <c r="W72" i="4"/>
  <c r="O72" i="4"/>
  <c r="S71" i="4"/>
  <c r="W70" i="4"/>
  <c r="O70" i="4"/>
  <c r="S69" i="4"/>
  <c r="W68" i="4"/>
  <c r="O68" i="4"/>
  <c r="S67" i="4"/>
  <c r="W66" i="4"/>
  <c r="O66" i="4"/>
  <c r="S65" i="4"/>
  <c r="W64" i="4"/>
  <c r="O64" i="4"/>
  <c r="S63" i="4"/>
  <c r="N72" i="4"/>
  <c r="N70" i="4"/>
  <c r="N68" i="4"/>
  <c r="V64" i="4"/>
  <c r="U72" i="4"/>
  <c r="Q71" i="4"/>
  <c r="U70" i="4"/>
  <c r="Q69" i="4"/>
  <c r="U68" i="4"/>
  <c r="Q67" i="4"/>
  <c r="U66" i="4"/>
  <c r="Q65" i="4"/>
  <c r="U64" i="4"/>
  <c r="Q63" i="4"/>
  <c r="V72" i="4"/>
  <c r="V70" i="4"/>
  <c r="V68" i="4"/>
  <c r="V66" i="4"/>
  <c r="N64" i="4"/>
  <c r="T72" i="4"/>
  <c r="X71" i="4"/>
  <c r="P71" i="4"/>
  <c r="T70" i="4"/>
  <c r="X69" i="4"/>
  <c r="P69" i="4"/>
  <c r="T68" i="4"/>
  <c r="X67" i="4"/>
  <c r="P67" i="4"/>
  <c r="T66" i="4"/>
  <c r="X65" i="4"/>
  <c r="P65" i="4"/>
  <c r="R71" i="4"/>
  <c r="R69" i="4"/>
  <c r="R67" i="4"/>
  <c r="N66" i="4"/>
  <c r="R65" i="4"/>
  <c r="V62" i="4"/>
  <c r="S72" i="4"/>
  <c r="W71" i="4"/>
  <c r="O71" i="4"/>
  <c r="S70" i="4"/>
  <c r="W69" i="4"/>
  <c r="O69" i="4"/>
  <c r="S68" i="4"/>
  <c r="W67" i="4"/>
  <c r="O67" i="4"/>
  <c r="S66" i="4"/>
  <c r="W65" i="4"/>
  <c r="O65" i="4"/>
  <c r="N69" i="4"/>
  <c r="Q72" i="4"/>
  <c r="U71" i="4"/>
  <c r="Q70" i="4"/>
  <c r="U69" i="4"/>
  <c r="Q68" i="4"/>
  <c r="U67" i="4"/>
  <c r="Q66" i="4"/>
  <c r="U65" i="4"/>
  <c r="U62" i="4"/>
  <c r="T62" i="4"/>
  <c r="R62" i="4"/>
  <c r="Q62" i="4"/>
  <c r="X62" i="4"/>
  <c r="P62" i="4"/>
  <c r="W62" i="4"/>
  <c r="O62" i="4"/>
  <c r="M37" i="4"/>
  <c r="M35" i="4"/>
  <c r="D45" i="4" l="1"/>
  <c r="E45" i="4"/>
  <c r="F45" i="4"/>
  <c r="G45" i="4"/>
  <c r="H45" i="4"/>
  <c r="I45" i="4"/>
  <c r="J45" i="4"/>
  <c r="K45" i="4"/>
  <c r="L45" i="4"/>
  <c r="M45" i="4"/>
  <c r="O45" i="4"/>
  <c r="P45" i="4"/>
  <c r="Q45" i="4"/>
  <c r="R45" i="4"/>
  <c r="S45" i="4"/>
  <c r="T45" i="4"/>
  <c r="U45" i="4"/>
  <c r="V45" i="4"/>
  <c r="W45" i="4"/>
  <c r="X45" i="4"/>
  <c r="D46" i="4"/>
  <c r="E46" i="4"/>
  <c r="F46" i="4"/>
  <c r="G46" i="4"/>
  <c r="H46" i="4"/>
  <c r="I46" i="4"/>
  <c r="J46" i="4"/>
  <c r="K46" i="4"/>
  <c r="L46" i="4"/>
  <c r="M46" i="4"/>
  <c r="N46" i="4"/>
  <c r="P46" i="4"/>
  <c r="Q46" i="4"/>
  <c r="R46" i="4"/>
  <c r="S46" i="4"/>
  <c r="T46" i="4"/>
  <c r="U46" i="4"/>
  <c r="V46" i="4"/>
  <c r="W46" i="4"/>
  <c r="X46" i="4"/>
  <c r="D47" i="4"/>
  <c r="E47" i="4"/>
  <c r="F47" i="4"/>
  <c r="G47" i="4"/>
  <c r="H47" i="4"/>
  <c r="I47" i="4"/>
  <c r="J47" i="4"/>
  <c r="K47" i="4"/>
  <c r="L47" i="4"/>
  <c r="M47" i="4"/>
  <c r="N47" i="4"/>
  <c r="O47" i="4"/>
  <c r="Q47" i="4"/>
  <c r="R47" i="4"/>
  <c r="S47" i="4"/>
  <c r="T47" i="4"/>
  <c r="U47" i="4"/>
  <c r="V47" i="4"/>
  <c r="W47" i="4"/>
  <c r="X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R48" i="4"/>
  <c r="S48" i="4"/>
  <c r="T48" i="4"/>
  <c r="U48" i="4"/>
  <c r="V48" i="4"/>
  <c r="W48" i="4"/>
  <c r="X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S49" i="4"/>
  <c r="T49" i="4"/>
  <c r="U49" i="4"/>
  <c r="V49" i="4"/>
  <c r="W49" i="4"/>
  <c r="X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U50" i="4"/>
  <c r="V50" i="4"/>
  <c r="W50" i="4"/>
  <c r="X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U51" i="4"/>
  <c r="V51" i="4"/>
  <c r="W51" i="4"/>
  <c r="X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V52" i="4"/>
  <c r="W52" i="4"/>
  <c r="X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W53" i="4"/>
  <c r="X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X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E44" i="4"/>
  <c r="F44" i="4"/>
  <c r="G44" i="4"/>
  <c r="H44" i="4"/>
  <c r="I44" i="4"/>
  <c r="J44" i="4"/>
  <c r="K44" i="4"/>
  <c r="L44" i="4"/>
  <c r="N44" i="4"/>
  <c r="O44" i="4"/>
  <c r="P44" i="4"/>
  <c r="Q44" i="4"/>
  <c r="R44" i="4"/>
  <c r="S44" i="4"/>
  <c r="T44" i="4"/>
  <c r="U44" i="4"/>
  <c r="V44" i="4"/>
  <c r="W44" i="4"/>
  <c r="X44" i="4"/>
  <c r="D44" i="4"/>
  <c r="N35" i="4"/>
  <c r="O35" i="4"/>
  <c r="P35" i="4"/>
  <c r="Q35" i="4"/>
  <c r="R35" i="4"/>
  <c r="S35" i="4"/>
  <c r="T35" i="4"/>
  <c r="U35" i="4"/>
  <c r="V35" i="4"/>
  <c r="W35" i="4"/>
  <c r="X35" i="4"/>
  <c r="D35" i="4"/>
  <c r="E35" i="4"/>
  <c r="F35" i="4"/>
  <c r="G35" i="4"/>
  <c r="H35" i="4"/>
  <c r="I35" i="4"/>
  <c r="J35" i="4"/>
  <c r="K35" i="4"/>
  <c r="L35" i="4"/>
  <c r="X38" i="4"/>
  <c r="X39" i="4" s="1"/>
  <c r="X55" i="4" s="1"/>
  <c r="W38" i="4"/>
  <c r="W39" i="4" s="1"/>
  <c r="W54" i="4" s="1"/>
  <c r="V38" i="4"/>
  <c r="V39" i="4" s="1"/>
  <c r="V53" i="4" s="1"/>
  <c r="U38" i="4"/>
  <c r="U39" i="4" s="1"/>
  <c r="U52" i="4" s="1"/>
  <c r="T38" i="4"/>
  <c r="T39" i="4" s="1"/>
  <c r="T51" i="4" s="1"/>
  <c r="S38" i="4"/>
  <c r="S39" i="4" s="1"/>
  <c r="S50" i="4" s="1"/>
  <c r="R38" i="4"/>
  <c r="R39" i="4" s="1"/>
  <c r="R49" i="4" s="1"/>
  <c r="Q38" i="4"/>
  <c r="Q39" i="4" s="1"/>
  <c r="Q48" i="4" s="1"/>
  <c r="P38" i="4"/>
  <c r="P39" i="4" s="1"/>
  <c r="P47" i="4" s="1"/>
  <c r="O38" i="4"/>
  <c r="O39" i="4" s="1"/>
  <c r="O46" i="4" s="1"/>
  <c r="N38" i="4"/>
  <c r="N39" i="4" s="1"/>
  <c r="N45" i="4" s="1"/>
  <c r="M38" i="4"/>
  <c r="M39" i="4" s="1"/>
  <c r="L38" i="4"/>
  <c r="L39" i="4" s="1"/>
  <c r="K38" i="4"/>
  <c r="K39" i="4" s="1"/>
  <c r="J38" i="4"/>
  <c r="J39" i="4" s="1"/>
  <c r="I38" i="4"/>
  <c r="I39" i="4" s="1"/>
  <c r="H38" i="4"/>
  <c r="H39" i="4" s="1"/>
  <c r="G38" i="4"/>
  <c r="G39" i="4" s="1"/>
  <c r="F38" i="4"/>
  <c r="F39" i="4" s="1"/>
  <c r="E38" i="4"/>
  <c r="E39" i="4" s="1"/>
  <c r="D38" i="4"/>
  <c r="D39" i="4" s="1"/>
  <c r="W25" i="4"/>
  <c r="V25" i="4"/>
  <c r="U25" i="4"/>
  <c r="V24" i="4"/>
  <c r="U24" i="4"/>
  <c r="T24" i="4"/>
  <c r="U23" i="4"/>
  <c r="T23" i="4"/>
  <c r="S23" i="4"/>
  <c r="T22" i="4"/>
  <c r="S22" i="4"/>
  <c r="R22" i="4"/>
  <c r="S21" i="4"/>
  <c r="R21" i="4"/>
  <c r="Q21" i="4"/>
  <c r="R20" i="4"/>
  <c r="Q20" i="4"/>
  <c r="P20" i="4"/>
  <c r="Q19" i="4"/>
  <c r="P19" i="4"/>
  <c r="O19" i="4"/>
  <c r="P18" i="4"/>
  <c r="O18" i="4"/>
  <c r="N18" i="4"/>
  <c r="O17" i="4"/>
  <c r="N17" i="4"/>
  <c r="M17" i="4"/>
  <c r="N16" i="4"/>
  <c r="M16" i="4"/>
  <c r="L16" i="4"/>
  <c r="M15" i="4"/>
  <c r="L15" i="4"/>
  <c r="K15" i="4"/>
  <c r="L14" i="4"/>
  <c r="K14" i="4"/>
  <c r="J14" i="4"/>
  <c r="K13" i="4"/>
  <c r="J13" i="4"/>
  <c r="I13" i="4"/>
  <c r="M44" i="4" l="1"/>
  <c r="Y70" i="4" l="1"/>
  <c r="Y62" i="4"/>
  <c r="Y66" i="4"/>
  <c r="Y63" i="4"/>
  <c r="Y67" i="4"/>
  <c r="Y68" i="4"/>
  <c r="Y64" i="4"/>
  <c r="Y69" i="4"/>
  <c r="Y65" i="4"/>
  <c r="AA64" i="4" l="1"/>
  <c r="AA63" i="4"/>
  <c r="AA62" i="4"/>
  <c r="AA68" i="4"/>
  <c r="AA69" i="4"/>
  <c r="AA65" i="4"/>
  <c r="AA67" i="4"/>
  <c r="AA70" i="4"/>
  <c r="AA66" i="4"/>
</calcChain>
</file>

<file path=xl/sharedStrings.xml><?xml version="1.0" encoding="utf-8"?>
<sst xmlns="http://schemas.openxmlformats.org/spreadsheetml/2006/main" count="147" uniqueCount="34">
  <si>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</si>
  <si>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</si>
  <si>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</si>
  <si>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</si>
  <si>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</si>
  <si>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</si>
  <si>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</si>
  <si>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</si>
  <si>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</si>
  <si>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</si>
  <si>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</si>
  <si>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</si>
  <si>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EUR/USD</t>
  </si>
  <si>
    <t>USD/EUR</t>
  </si>
  <si>
    <t>EUR/USD + USD/EUR Delta</t>
  </si>
  <si>
    <t>Delta</t>
  </si>
  <si>
    <t>Year</t>
  </si>
  <si>
    <t>Month</t>
  </si>
  <si>
    <t>Delta Currency Mat</t>
  </si>
  <si>
    <t>901 Weights</t>
  </si>
  <si>
    <t>Exposure</t>
  </si>
  <si>
    <t>Exposure Months</t>
  </si>
  <si>
    <t>i</t>
  </si>
  <si>
    <t>Delivery Months</t>
  </si>
  <si>
    <t>Net</t>
  </si>
  <si>
    <t>Elviz</t>
  </si>
  <si>
    <t xml:space="preserve">% ERROR </t>
  </si>
  <si>
    <t>BrentOil</t>
  </si>
  <si>
    <t>Ext id = Gas-StructFlex-Index-Sm3d-EUR-0007</t>
  </si>
  <si>
    <t>Brent  / EURUSD</t>
  </si>
  <si>
    <t>Gas_Brent301_Sm3_Cent Numerical Currency Exposure</t>
  </si>
  <si>
    <t xml:space="preserve">Rd </t>
  </si>
  <si>
    <t>Index</t>
  </si>
  <si>
    <t>Volume x Index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</si>
</sst>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10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4" fillId="13" borderId="4" applyNumberFormat="0" applyAlignment="0" applyProtection="0"/>
    <xf numFmtId="0" fontId="15" fillId="14" borderId="5" applyNumberFormat="0" applyAlignment="0" applyProtection="0"/>
    <xf numFmtId="0" fontId="16" fillId="14" borderId="4" applyNumberFormat="0" applyAlignment="0" applyProtection="0"/>
    <xf numFmtId="0" fontId="17" fillId="0" borderId="6" applyNumberFormat="0" applyFill="0" applyAlignment="0" applyProtection="0"/>
    <xf numFmtId="0" fontId="18" fillId="15" borderId="7" applyNumberFormat="0" applyAlignment="0" applyProtection="0"/>
    <xf numFmtId="0" fontId="19" fillId="0" borderId="0" applyNumberFormat="0" applyFill="0" applyBorder="0" applyAlignment="0" applyProtection="0"/>
    <xf numFmtId="0" fontId="5" fillId="16" borderId="8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21" fillId="40" borderId="0" applyNumberFormat="0" applyBorder="0" applyAlignment="0" applyProtection="0"/>
    <xf numFmtId="43" fontId="5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1" fillId="6" borderId="0" xfId="0" applyFont="1" applyFill="1"/>
    <xf numFmtId="0" fontId="1" fillId="2" borderId="0" xfId="0" applyFont="1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1" fillId="5" borderId="0" xfId="0" applyNumberFormat="1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6" fillId="0" borderId="0" xfId="4" applyFont="1" applyAlignment="1">
      <alignment horizontal="center"/>
    </xf>
    <xf numFmtId="11" fontId="1" fillId="9" borderId="0" xfId="5" applyNumberFormat="1" applyFont="1" applyFill="1"/>
    <xf numFmtId="0" fontId="0" fillId="6" borderId="0" xfId="0" applyNumberFormat="1" applyFill="1" applyAlignment="1">
      <alignment horizontal="center"/>
    </xf>
    <xf numFmtId="0" fontId="0" fillId="41" borderId="0" xfId="0" applyFill="1"/>
    <xf numFmtId="0" fontId="0" fillId="42" borderId="0" xfId="0" applyFill="1"/>
    <xf numFmtId="0" fontId="1" fillId="2" borderId="0" xfId="0" applyFont="1" applyFill="1" applyAlignment="1">
      <alignment horizontal="center"/>
    </xf>
    <xf numFmtId="0" fontId="0" fillId="0" borderId="0" xfId="0"/>
    <xf numFmtId="164" fontId="0" fillId="2" borderId="0" xfId="0" applyNumberFormat="1" applyFill="1"/>
    <xf numFmtId="14" fontId="0" fillId="2" borderId="0" xfId="0" applyNumberFormat="1" applyFill="1"/>
    <xf numFmtId="0" fontId="0" fillId="0" borderId="0" xfId="0"/>
    <xf numFmtId="4" fontId="0" fillId="0" borderId="0" xfId="47" applyNumberFormat="1" applyFont="1"/>
    <xf numFmtId="0" fontId="1" fillId="2" borderId="0" xfId="0" applyFont="1" applyFill="1" applyAlignment="1">
      <alignment horizontal="center"/>
    </xf>
    <xf numFmtId="0" fontId="0" fillId="7" borderId="0" xfId="0" applyFill="1" applyAlignment="1">
      <alignment horizontal="center" vertical="center" textRotation="90"/>
    </xf>
    <xf numFmtId="0" fontId="0" fillId="0" borderId="0" xfId="0"/>
    <xf numFmtId="4" fontId="0" fillId="4" borderId="0" xfId="0" applyNumberFormat="1" applyFill="1"/>
  </cellXfs>
  <cellStyles count="48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47" builtinId="3"/>
    <cellStyle name="Comma 2" xfId="2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1"/>
    <cellStyle name="Normal_Verification" xfId="4"/>
    <cellStyle name="Note" xfId="20" builtinId="10" customBuiltin="1"/>
    <cellStyle name="Output" xfId="15" builtinId="21" customBuiltin="1"/>
    <cellStyle name="Percent" xfId="5" builtinId="5"/>
    <cellStyle name="Percent 2" xfId="3"/>
    <cellStyle name="Title" xfId="6" builtinId="15" customBuiltin="1"/>
    <cellStyle name="Total" xfId="22" builtinId="25" customBuiltin="1"/>
    <cellStyle name="Warning Text" xfId="19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102"/>
  <sheetViews>
    <sheetView tabSelected="1" topLeftCell="K37" workbookViewId="0">
      <selection activeCell="Z53" sqref="Z53"/>
    </sheetView>
  </sheetViews>
  <sheetFormatPr defaultRowHeight="15" x14ac:dyDescent="0.25"/>
  <cols>
    <col min="1" max="1" width="15" style="1" customWidth="1"/>
    <col min="2" max="2" width="12" style="1" bestFit="1" customWidth="1"/>
    <col min="3" max="3" width="24.140625" style="1" bestFit="1" customWidth="1"/>
    <col min="4" max="12" width="9.28515625" style="1" bestFit="1" customWidth="1"/>
    <col min="13" max="13" width="22.85546875" style="1" bestFit="1" customWidth="1"/>
    <col min="14" max="17" width="12.42578125" style="1" bestFit="1" customWidth="1"/>
    <col min="18" max="23" width="10.85546875" style="1" bestFit="1" customWidth="1"/>
    <col min="24" max="24" width="11.5703125" style="1" customWidth="1"/>
    <col min="25" max="26" width="12.42578125" style="1" bestFit="1" customWidth="1"/>
    <col min="27" max="27" width="9.28515625" style="1" bestFit="1" customWidth="1"/>
    <col min="28" max="16384" width="9.140625" style="1"/>
  </cols>
  <sheetData>
    <row r="1" spans="1:24" ht="18.75" x14ac:dyDescent="0.3">
      <c r="A1" s="5" t="s">
        <v>30</v>
      </c>
    </row>
    <row r="2" spans="1:24" ht="18.75" x14ac:dyDescent="0.3">
      <c r="A2" s="5" t="s">
        <v>28</v>
      </c>
    </row>
    <row r="4" spans="1:24" x14ac:dyDescent="0.25">
      <c r="A4" s="1" t="s">
        <v>15</v>
      </c>
      <c r="B4" s="1">
        <v>1.0000000000000001E-9</v>
      </c>
    </row>
    <row r="5" spans="1:24" x14ac:dyDescent="0.25">
      <c r="A5" s="1" t="s">
        <v>31</v>
      </c>
      <c r="B5" s="27">
        <v>40848</v>
      </c>
    </row>
    <row r="10" spans="1:24" x14ac:dyDescent="0.25">
      <c r="A10" s="11" t="s">
        <v>19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5">
      <c r="A11" s="7"/>
      <c r="B11" s="10" t="s">
        <v>16</v>
      </c>
      <c r="C11" s="9"/>
      <c r="D11" s="9">
        <v>2010</v>
      </c>
      <c r="E11" s="9">
        <v>2010</v>
      </c>
      <c r="F11" s="9">
        <v>2010</v>
      </c>
      <c r="G11" s="9">
        <v>2010</v>
      </c>
      <c r="H11" s="9">
        <v>2010</v>
      </c>
      <c r="I11" s="9">
        <v>2010</v>
      </c>
      <c r="J11" s="9">
        <v>2010</v>
      </c>
      <c r="K11" s="9">
        <v>2010</v>
      </c>
      <c r="L11" s="9">
        <v>2010</v>
      </c>
      <c r="M11" s="9">
        <v>2011</v>
      </c>
      <c r="N11" s="9">
        <v>2011</v>
      </c>
      <c r="O11" s="9">
        <v>2011</v>
      </c>
      <c r="P11" s="9">
        <v>2011</v>
      </c>
      <c r="Q11" s="9">
        <v>2011</v>
      </c>
      <c r="R11" s="9">
        <v>2011</v>
      </c>
      <c r="S11" s="9">
        <v>2011</v>
      </c>
      <c r="T11" s="9">
        <v>2011</v>
      </c>
      <c r="U11" s="9">
        <v>2011</v>
      </c>
      <c r="V11" s="9">
        <v>2011</v>
      </c>
      <c r="W11" s="9">
        <v>2011</v>
      </c>
      <c r="X11" s="9">
        <v>2011</v>
      </c>
    </row>
    <row r="12" spans="1:24" x14ac:dyDescent="0.25">
      <c r="A12" s="7"/>
      <c r="B12" s="9"/>
      <c r="C12" s="2" t="s">
        <v>17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2" t="s">
        <v>8</v>
      </c>
      <c r="J12" s="2" t="s">
        <v>9</v>
      </c>
      <c r="K12" s="2" t="s">
        <v>10</v>
      </c>
      <c r="L12" s="2" t="s">
        <v>11</v>
      </c>
      <c r="M12" s="2" t="s">
        <v>0</v>
      </c>
      <c r="N12" s="2" t="s">
        <v>1</v>
      </c>
      <c r="O12" s="2" t="s">
        <v>2</v>
      </c>
      <c r="P12" s="2" t="s">
        <v>3</v>
      </c>
      <c r="Q12" s="2" t="s">
        <v>4</v>
      </c>
      <c r="R12" s="2" t="s">
        <v>5</v>
      </c>
      <c r="S12" s="2" t="s">
        <v>6</v>
      </c>
      <c r="T12" s="2" t="s">
        <v>7</v>
      </c>
      <c r="U12" s="2" t="s">
        <v>8</v>
      </c>
      <c r="V12" s="2" t="s">
        <v>9</v>
      </c>
      <c r="W12" s="2" t="s">
        <v>10</v>
      </c>
      <c r="X12" s="2" t="s">
        <v>11</v>
      </c>
    </row>
    <row r="13" spans="1:24" x14ac:dyDescent="0.25">
      <c r="A13" s="7"/>
      <c r="B13" s="9">
        <v>2010</v>
      </c>
      <c r="C13" s="2" t="s">
        <v>11</v>
      </c>
      <c r="D13" s="8"/>
      <c r="E13" s="8"/>
      <c r="F13" s="8"/>
      <c r="G13" s="8"/>
      <c r="H13" s="8"/>
      <c r="I13" s="21">
        <f>1/3</f>
        <v>0.33333333333333331</v>
      </c>
      <c r="J13" s="21">
        <f t="shared" ref="J13:W25" si="0">1/3</f>
        <v>0.33333333333333331</v>
      </c>
      <c r="K13" s="21">
        <f t="shared" si="0"/>
        <v>0.33333333333333331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</row>
    <row r="14" spans="1:24" x14ac:dyDescent="0.25">
      <c r="A14" s="7"/>
      <c r="B14" s="9">
        <v>2011</v>
      </c>
      <c r="C14" s="2" t="s">
        <v>0</v>
      </c>
      <c r="D14" s="8"/>
      <c r="E14" s="8"/>
      <c r="F14" s="8"/>
      <c r="G14" s="8"/>
      <c r="H14" s="8"/>
      <c r="I14" s="8"/>
      <c r="J14" s="21">
        <f>1/3</f>
        <v>0.33333333333333331</v>
      </c>
      <c r="K14" s="21">
        <f t="shared" si="0"/>
        <v>0.33333333333333331</v>
      </c>
      <c r="L14" s="21">
        <f t="shared" si="0"/>
        <v>0.33333333333333331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</row>
    <row r="15" spans="1:24" x14ac:dyDescent="0.25">
      <c r="A15" s="7"/>
      <c r="B15" s="9">
        <v>2011</v>
      </c>
      <c r="C15" s="2" t="s">
        <v>1</v>
      </c>
      <c r="D15" s="8"/>
      <c r="E15" s="8"/>
      <c r="F15" s="8"/>
      <c r="G15" s="8"/>
      <c r="H15" s="8"/>
      <c r="I15" s="8"/>
      <c r="J15" s="8"/>
      <c r="K15" s="21">
        <f>1/3</f>
        <v>0.33333333333333331</v>
      </c>
      <c r="L15" s="21">
        <f t="shared" si="0"/>
        <v>0.33333333333333331</v>
      </c>
      <c r="M15" s="21">
        <f t="shared" si="0"/>
        <v>0.33333333333333331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25">
      <c r="A16" s="7"/>
      <c r="B16" s="9">
        <v>2011</v>
      </c>
      <c r="C16" s="2" t="s">
        <v>2</v>
      </c>
      <c r="D16" s="8"/>
      <c r="E16" s="8"/>
      <c r="F16" s="8"/>
      <c r="G16" s="8"/>
      <c r="H16" s="8"/>
      <c r="I16" s="8"/>
      <c r="J16" s="8"/>
      <c r="K16" s="8"/>
      <c r="L16" s="21">
        <f>1/3</f>
        <v>0.33333333333333331</v>
      </c>
      <c r="M16" s="21">
        <f t="shared" si="0"/>
        <v>0.33333333333333331</v>
      </c>
      <c r="N16" s="21">
        <f t="shared" si="0"/>
        <v>0.33333333333333331</v>
      </c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6" x14ac:dyDescent="0.25">
      <c r="A17" s="7"/>
      <c r="B17" s="9">
        <v>2011</v>
      </c>
      <c r="C17" s="2" t="s">
        <v>3</v>
      </c>
      <c r="D17" s="8"/>
      <c r="E17" s="8"/>
      <c r="F17" s="8"/>
      <c r="G17" s="8"/>
      <c r="H17" s="8"/>
      <c r="I17" s="8"/>
      <c r="J17" s="8"/>
      <c r="K17" s="8"/>
      <c r="L17" s="8"/>
      <c r="M17" s="21">
        <f>1/3</f>
        <v>0.33333333333333331</v>
      </c>
      <c r="N17" s="21">
        <f t="shared" si="0"/>
        <v>0.33333333333333331</v>
      </c>
      <c r="O17" s="21">
        <f t="shared" si="0"/>
        <v>0.33333333333333331</v>
      </c>
      <c r="P17" s="8"/>
      <c r="Q17" s="8"/>
      <c r="R17" s="8"/>
      <c r="S17" s="8"/>
      <c r="T17" s="8"/>
      <c r="U17" s="8"/>
      <c r="V17" s="8"/>
      <c r="W17" s="8"/>
      <c r="X17" s="8"/>
    </row>
    <row r="18" spans="1:26" x14ac:dyDescent="0.25">
      <c r="A18" s="7"/>
      <c r="B18" s="9">
        <v>2011</v>
      </c>
      <c r="C18" s="2" t="s">
        <v>4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21">
        <f>1/3</f>
        <v>0.33333333333333331</v>
      </c>
      <c r="O18" s="21">
        <f t="shared" si="0"/>
        <v>0.33333333333333331</v>
      </c>
      <c r="P18" s="21">
        <f t="shared" si="0"/>
        <v>0.33333333333333331</v>
      </c>
      <c r="Q18" s="8"/>
      <c r="R18" s="8"/>
      <c r="S18" s="8"/>
      <c r="T18" s="8"/>
      <c r="U18" s="8"/>
      <c r="V18" s="8"/>
      <c r="W18" s="8"/>
      <c r="X18" s="8"/>
    </row>
    <row r="19" spans="1:26" x14ac:dyDescent="0.25">
      <c r="A19" s="7"/>
      <c r="B19" s="9">
        <v>2011</v>
      </c>
      <c r="C19" s="2" t="s">
        <v>5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21">
        <f>1/3</f>
        <v>0.33333333333333331</v>
      </c>
      <c r="P19" s="21">
        <f t="shared" si="0"/>
        <v>0.33333333333333331</v>
      </c>
      <c r="Q19" s="21">
        <f t="shared" si="0"/>
        <v>0.33333333333333331</v>
      </c>
      <c r="R19" s="8"/>
      <c r="S19" s="8"/>
      <c r="T19" s="8"/>
      <c r="U19" s="8"/>
      <c r="V19" s="8"/>
      <c r="W19" s="8"/>
      <c r="X19" s="8"/>
    </row>
    <row r="20" spans="1:26" x14ac:dyDescent="0.25">
      <c r="A20" s="7"/>
      <c r="B20" s="9">
        <v>2011</v>
      </c>
      <c r="C20" s="2" t="s">
        <v>6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21">
        <f>1/3</f>
        <v>0.33333333333333331</v>
      </c>
      <c r="Q20" s="21">
        <f t="shared" si="0"/>
        <v>0.33333333333333331</v>
      </c>
      <c r="R20" s="21">
        <f t="shared" si="0"/>
        <v>0.33333333333333331</v>
      </c>
      <c r="S20" s="8"/>
      <c r="T20" s="8"/>
      <c r="U20" s="8"/>
      <c r="V20" s="8"/>
      <c r="W20" s="8"/>
      <c r="X20" s="8"/>
    </row>
    <row r="21" spans="1:26" x14ac:dyDescent="0.25">
      <c r="A21" s="7"/>
      <c r="B21" s="9">
        <v>2011</v>
      </c>
      <c r="C21" s="2" t="s">
        <v>7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21">
        <f>1/3</f>
        <v>0.33333333333333331</v>
      </c>
      <c r="R21" s="21">
        <f t="shared" si="0"/>
        <v>0.33333333333333331</v>
      </c>
      <c r="S21" s="21">
        <f t="shared" si="0"/>
        <v>0.33333333333333331</v>
      </c>
      <c r="T21" s="8"/>
      <c r="U21" s="8"/>
      <c r="V21" s="8"/>
      <c r="W21" s="8"/>
      <c r="X21" s="8"/>
    </row>
    <row r="22" spans="1:26" x14ac:dyDescent="0.25">
      <c r="A22" s="7"/>
      <c r="B22" s="9">
        <v>2011</v>
      </c>
      <c r="C22" s="2" t="s">
        <v>8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21">
        <f>1/3</f>
        <v>0.33333333333333331</v>
      </c>
      <c r="S22" s="21">
        <f t="shared" si="0"/>
        <v>0.33333333333333331</v>
      </c>
      <c r="T22" s="21">
        <f t="shared" si="0"/>
        <v>0.33333333333333331</v>
      </c>
      <c r="U22" s="8"/>
      <c r="V22" s="8"/>
      <c r="W22" s="8"/>
      <c r="X22" s="8"/>
    </row>
    <row r="23" spans="1:26" x14ac:dyDescent="0.25">
      <c r="A23" s="7"/>
      <c r="B23" s="9">
        <v>2011</v>
      </c>
      <c r="C23" s="2" t="s">
        <v>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21">
        <f>1/3</f>
        <v>0.33333333333333331</v>
      </c>
      <c r="T23" s="21">
        <f t="shared" si="0"/>
        <v>0.33333333333333331</v>
      </c>
      <c r="U23" s="21">
        <f t="shared" si="0"/>
        <v>0.33333333333333331</v>
      </c>
      <c r="V23" s="8"/>
      <c r="W23" s="8"/>
      <c r="X23" s="8"/>
    </row>
    <row r="24" spans="1:26" x14ac:dyDescent="0.25">
      <c r="A24" s="7"/>
      <c r="B24" s="9">
        <v>2011</v>
      </c>
      <c r="C24" s="2" t="s">
        <v>10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21">
        <f>1/3</f>
        <v>0.33333333333333331</v>
      </c>
      <c r="U24" s="21">
        <f t="shared" si="0"/>
        <v>0.33333333333333331</v>
      </c>
      <c r="V24" s="21">
        <f t="shared" si="0"/>
        <v>0.33333333333333331</v>
      </c>
      <c r="W24" s="8"/>
      <c r="X24" s="8"/>
    </row>
    <row r="25" spans="1:26" x14ac:dyDescent="0.25">
      <c r="A25" s="7"/>
      <c r="B25" s="9">
        <v>2011</v>
      </c>
      <c r="C25" s="2" t="s">
        <v>11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21">
        <f>1/3</f>
        <v>0.33333333333333331</v>
      </c>
      <c r="V25" s="21">
        <f t="shared" si="0"/>
        <v>0.33333333333333331</v>
      </c>
      <c r="W25" s="21">
        <f t="shared" si="0"/>
        <v>0.33333333333333331</v>
      </c>
      <c r="X25" s="8"/>
    </row>
    <row r="29" spans="1:26" x14ac:dyDescent="0.25">
      <c r="D29" s="14">
        <v>2011</v>
      </c>
      <c r="E29" s="14">
        <v>2011</v>
      </c>
      <c r="F29" s="14">
        <v>2011</v>
      </c>
      <c r="G29" s="14">
        <v>2011</v>
      </c>
      <c r="H29" s="14">
        <v>2011</v>
      </c>
      <c r="I29" s="14">
        <v>2011</v>
      </c>
      <c r="J29" s="14">
        <v>2011</v>
      </c>
      <c r="K29" s="14">
        <v>2011</v>
      </c>
      <c r="L29" s="14">
        <v>2011</v>
      </c>
      <c r="M29" s="14">
        <v>2011</v>
      </c>
      <c r="N29" s="14">
        <v>2011</v>
      </c>
      <c r="O29" s="14">
        <v>2012</v>
      </c>
      <c r="P29" s="14">
        <v>2012</v>
      </c>
      <c r="Q29" s="14">
        <v>2012</v>
      </c>
      <c r="R29" s="14">
        <v>2012</v>
      </c>
      <c r="S29" s="14">
        <v>2012</v>
      </c>
      <c r="T29" s="14">
        <v>2012</v>
      </c>
      <c r="U29" s="14">
        <v>2012</v>
      </c>
      <c r="V29" s="14">
        <v>2012</v>
      </c>
      <c r="W29" s="14">
        <v>2012</v>
      </c>
      <c r="X29" s="14">
        <v>2012</v>
      </c>
    </row>
    <row r="30" spans="1:26" x14ac:dyDescent="0.25">
      <c r="D30" s="4" t="s">
        <v>1</v>
      </c>
      <c r="E30" s="14" t="s">
        <v>2</v>
      </c>
      <c r="F30" s="14" t="s">
        <v>3</v>
      </c>
      <c r="G30" s="14" t="s">
        <v>4</v>
      </c>
      <c r="H30" s="14" t="s">
        <v>5</v>
      </c>
      <c r="I30" s="14" t="s">
        <v>6</v>
      </c>
      <c r="J30" s="14" t="s">
        <v>7</v>
      </c>
      <c r="K30" s="14" t="s">
        <v>8</v>
      </c>
      <c r="L30" s="14" t="s">
        <v>9</v>
      </c>
      <c r="M30" s="14" t="s">
        <v>10</v>
      </c>
      <c r="N30" s="14" t="s">
        <v>11</v>
      </c>
      <c r="O30" s="14" t="s">
        <v>0</v>
      </c>
      <c r="P30" s="14" t="s">
        <v>1</v>
      </c>
      <c r="Q30" s="14" t="s">
        <v>2</v>
      </c>
      <c r="R30" s="14" t="s">
        <v>3</v>
      </c>
      <c r="S30" s="14" t="s">
        <v>4</v>
      </c>
      <c r="T30" s="14" t="s">
        <v>5</v>
      </c>
      <c r="U30" s="14" t="s">
        <v>6</v>
      </c>
      <c r="V30" s="14" t="s">
        <v>7</v>
      </c>
      <c r="W30" s="14" t="s">
        <v>8</v>
      </c>
      <c r="X30" s="14" t="s">
        <v>9</v>
      </c>
      <c r="Y30" s="24"/>
      <c r="Z30" s="24"/>
    </row>
    <row r="31" spans="1:26" x14ac:dyDescent="0.25">
      <c r="C31" s="1" t="s">
        <v>22</v>
      </c>
      <c r="D31" s="4"/>
      <c r="E31" s="4"/>
      <c r="F31" s="4"/>
      <c r="G31" s="4"/>
      <c r="H31" s="4"/>
      <c r="I31" s="4"/>
      <c r="J31" s="4"/>
      <c r="K31" s="4"/>
      <c r="L31" s="4"/>
      <c r="M31" s="4">
        <v>1</v>
      </c>
      <c r="N31" s="4">
        <v>2</v>
      </c>
      <c r="O31" s="4">
        <v>3</v>
      </c>
      <c r="P31" s="4">
        <v>4</v>
      </c>
      <c r="Q31" s="4">
        <v>5</v>
      </c>
      <c r="R31" s="4">
        <v>6</v>
      </c>
      <c r="S31" s="4">
        <v>7</v>
      </c>
      <c r="T31" s="4">
        <v>8</v>
      </c>
      <c r="U31" s="4">
        <v>9</v>
      </c>
      <c r="V31" s="4">
        <v>10</v>
      </c>
      <c r="W31" s="4">
        <v>11</v>
      </c>
      <c r="X31" s="4">
        <v>12</v>
      </c>
    </row>
    <row r="32" spans="1:26" x14ac:dyDescent="0.25">
      <c r="C32" s="12" t="s">
        <v>12</v>
      </c>
      <c r="D32" s="22">
        <v>1.364895</v>
      </c>
      <c r="E32" s="22">
        <v>1.3999173913043499</v>
      </c>
      <c r="F32" s="22">
        <v>1.4441789473684199</v>
      </c>
      <c r="G32" s="22">
        <v>1.43486363636364</v>
      </c>
      <c r="H32" s="22">
        <v>1.43884090909091</v>
      </c>
      <c r="I32" s="22">
        <v>1.42642857142857</v>
      </c>
      <c r="J32" s="22">
        <v>1.4343217391304399</v>
      </c>
      <c r="K32" s="22">
        <v>1.377</v>
      </c>
      <c r="L32" s="22">
        <v>1.37063333333333</v>
      </c>
      <c r="M32" s="23">
        <v>1.36219865548171</v>
      </c>
      <c r="N32" s="23">
        <v>1.36083193691407</v>
      </c>
      <c r="O32" s="23">
        <v>1.35948977384197</v>
      </c>
      <c r="P32" s="23">
        <v>1.3582282699542001</v>
      </c>
      <c r="Q32" s="23">
        <v>1.3569495317337701</v>
      </c>
      <c r="R32" s="23">
        <v>1.35562833598259</v>
      </c>
      <c r="S32" s="23">
        <v>1.35428776396766</v>
      </c>
      <c r="T32" s="23">
        <v>1.3529349594504301</v>
      </c>
      <c r="U32" s="23">
        <v>1.35158282540334</v>
      </c>
      <c r="V32" s="23">
        <v>1.3502268700222499</v>
      </c>
      <c r="W32" s="23">
        <v>1.3489325825884499</v>
      </c>
      <c r="X32" s="23">
        <v>1.3477051003215199</v>
      </c>
    </row>
    <row r="33" spans="1:24" x14ac:dyDescent="0.25">
      <c r="C33" s="12" t="s">
        <v>27</v>
      </c>
      <c r="D33" s="22">
        <v>103.57</v>
      </c>
      <c r="E33" s="22">
        <v>114.463913043478</v>
      </c>
      <c r="F33" s="22">
        <v>122.5355</v>
      </c>
      <c r="G33" s="22">
        <v>115.092272727273</v>
      </c>
      <c r="H33" s="22">
        <v>113.93318181818201</v>
      </c>
      <c r="I33" s="22">
        <v>116.28571428571399</v>
      </c>
      <c r="J33" s="22">
        <v>110.117826086957</v>
      </c>
      <c r="K33" s="22">
        <v>110.860909090909</v>
      </c>
      <c r="L33" s="22">
        <v>108.53</v>
      </c>
      <c r="M33" s="23">
        <v>109.26</v>
      </c>
      <c r="N33" s="23">
        <v>109.539999999975</v>
      </c>
      <c r="O33" s="23">
        <v>108.380000000103</v>
      </c>
      <c r="P33" s="23">
        <v>107.57999999989801</v>
      </c>
      <c r="Q33" s="23">
        <v>106.85000000023101</v>
      </c>
      <c r="R33" s="23">
        <v>106.33999999995601</v>
      </c>
      <c r="S33" s="23">
        <v>105.92999999979</v>
      </c>
      <c r="T33" s="23">
        <v>105.529999999759</v>
      </c>
      <c r="U33" s="23">
        <v>105.1600000002</v>
      </c>
      <c r="V33" s="23">
        <v>104.779999999898</v>
      </c>
      <c r="W33" s="23">
        <v>104.34000000014299</v>
      </c>
      <c r="X33" s="23">
        <v>103.94000000033201</v>
      </c>
    </row>
    <row r="35" spans="1:24" x14ac:dyDescent="0.25">
      <c r="C35" s="1" t="s">
        <v>29</v>
      </c>
      <c r="D35" s="1">
        <f t="shared" ref="D35:X35" si="1">D33/D32</f>
        <v>75.881294898142343</v>
      </c>
      <c r="E35" s="1">
        <f t="shared" si="1"/>
        <v>81.764762517042627</v>
      </c>
      <c r="F35" s="1">
        <f t="shared" si="1"/>
        <v>84.847864749229274</v>
      </c>
      <c r="G35" s="1">
        <f t="shared" si="1"/>
        <v>80.211296607216383</v>
      </c>
      <c r="H35" s="1">
        <f t="shared" si="1"/>
        <v>79.184002274558196</v>
      </c>
      <c r="I35" s="1">
        <f t="shared" si="1"/>
        <v>81.522283425137587</v>
      </c>
      <c r="J35" s="1">
        <f t="shared" si="1"/>
        <v>76.773448441014438</v>
      </c>
      <c r="K35" s="1">
        <f t="shared" si="1"/>
        <v>80.509011685482207</v>
      </c>
      <c r="L35" s="1">
        <f t="shared" si="1"/>
        <v>79.182373112186767</v>
      </c>
      <c r="M35" s="26">
        <f>M33/M32</f>
        <v>80.208565439644147</v>
      </c>
      <c r="N35" s="1">
        <f t="shared" si="1"/>
        <v>80.494877455901388</v>
      </c>
      <c r="O35" s="1">
        <f t="shared" si="1"/>
        <v>79.721085134621475</v>
      </c>
      <c r="P35" s="1">
        <f t="shared" si="1"/>
        <v>79.20612637780367</v>
      </c>
      <c r="Q35" s="1">
        <f t="shared" si="1"/>
        <v>78.742795882547753</v>
      </c>
      <c r="R35" s="1">
        <f t="shared" si="1"/>
        <v>78.443329323651511</v>
      </c>
      <c r="S35" s="1">
        <f t="shared" si="1"/>
        <v>78.218236048627233</v>
      </c>
      <c r="T35" s="1">
        <f t="shared" si="1"/>
        <v>78.000793210802897</v>
      </c>
      <c r="U35" s="1">
        <f t="shared" si="1"/>
        <v>77.805072707118853</v>
      </c>
      <c r="V35" s="1">
        <f t="shared" si="1"/>
        <v>77.601773691684386</v>
      </c>
      <c r="W35" s="1">
        <f t="shared" si="1"/>
        <v>77.350047991224486</v>
      </c>
      <c r="X35" s="1">
        <f t="shared" si="1"/>
        <v>77.123697146753543</v>
      </c>
    </row>
    <row r="36" spans="1:24" x14ac:dyDescent="0.25">
      <c r="C36" s="1" t="s">
        <v>32</v>
      </c>
      <c r="M36" s="1">
        <f ca="1">SUMPRODUCT(OFFSET($D$13:$X$13,M$31,0),$D$35:$X$35)</f>
        <v>78.821611079561137</v>
      </c>
      <c r="N36" s="1">
        <f t="shared" ref="N36:X36" ca="1" si="2">SUMPRODUCT(OFFSET($D$13:$X$13,N$31,0),$D$35:$X$35)</f>
        <v>79.966650079104369</v>
      </c>
      <c r="O36" s="1">
        <f t="shared" ca="1" si="2"/>
        <v>79.961938669244091</v>
      </c>
      <c r="P36" s="1">
        <f t="shared" ca="1" si="2"/>
        <v>80.141509343389004</v>
      </c>
      <c r="Q36" s="1">
        <f t="shared" ca="1" si="2"/>
        <v>79.807362989442169</v>
      </c>
      <c r="R36" s="1">
        <f t="shared" ca="1" si="2"/>
        <v>79.2233357983243</v>
      </c>
      <c r="S36" s="1">
        <f t="shared" ca="1" si="2"/>
        <v>78.797417194667645</v>
      </c>
      <c r="T36" s="1">
        <f t="shared" ca="1" si="2"/>
        <v>78.468120418275504</v>
      </c>
      <c r="U36" s="1">
        <f t="shared" ca="1" si="2"/>
        <v>78.220786194360542</v>
      </c>
      <c r="V36" s="1">
        <f t="shared" ca="1" si="2"/>
        <v>78.008033988849661</v>
      </c>
      <c r="W36" s="1">
        <f t="shared" ca="1" si="2"/>
        <v>77.802546536535374</v>
      </c>
      <c r="X36" s="1">
        <f t="shared" ca="1" si="2"/>
        <v>77.585631463342565</v>
      </c>
    </row>
    <row r="37" spans="1:24" x14ac:dyDescent="0.25">
      <c r="M37" s="1">
        <f>B4/30*30</f>
        <v>1.0000000000000001E-9</v>
      </c>
    </row>
    <row r="38" spans="1:24" x14ac:dyDescent="0.25">
      <c r="C38" s="1" t="s">
        <v>13</v>
      </c>
      <c r="D38" s="1">
        <f t="shared" ref="D38:X38" si="3">1/D32</f>
        <v>0.7326570908384894</v>
      </c>
      <c r="E38" s="1">
        <f t="shared" si="3"/>
        <v>0.71432786406651216</v>
      </c>
      <c r="F38" s="1">
        <f t="shared" si="3"/>
        <v>0.69243496577913566</v>
      </c>
      <c r="G38" s="1">
        <f t="shared" si="3"/>
        <v>0.69693033864478549</v>
      </c>
      <c r="H38" s="1">
        <f t="shared" si="3"/>
        <v>0.69500386990791152</v>
      </c>
      <c r="I38" s="1">
        <f t="shared" si="3"/>
        <v>0.70105157736604973</v>
      </c>
      <c r="J38" s="1">
        <f t="shared" si="3"/>
        <v>0.69719364401898543</v>
      </c>
      <c r="K38" s="1">
        <f t="shared" si="3"/>
        <v>0.72621641249092228</v>
      </c>
      <c r="L38" s="1">
        <f t="shared" si="3"/>
        <v>0.7295897273766403</v>
      </c>
      <c r="M38" s="1">
        <f t="shared" si="3"/>
        <v>0.7341073168556117</v>
      </c>
      <c r="N38" s="1">
        <f t="shared" si="3"/>
        <v>0.73484459974365313</v>
      </c>
      <c r="O38" s="1">
        <f t="shared" si="3"/>
        <v>0.73557007874650049</v>
      </c>
      <c r="P38" s="1">
        <f t="shared" si="3"/>
        <v>0.73625326620076925</v>
      </c>
      <c r="Q38" s="1">
        <f t="shared" si="3"/>
        <v>0.73694708359735617</v>
      </c>
      <c r="R38" s="1">
        <f t="shared" si="3"/>
        <v>0.73766531242885047</v>
      </c>
      <c r="S38" s="1">
        <f t="shared" si="3"/>
        <v>0.73839550692704903</v>
      </c>
      <c r="T38" s="1">
        <f t="shared" si="3"/>
        <v>0.73913383124212095</v>
      </c>
      <c r="U38" s="1">
        <f t="shared" si="3"/>
        <v>0.73987326651741048</v>
      </c>
      <c r="V38" s="1">
        <f t="shared" si="3"/>
        <v>0.74061627879137182</v>
      </c>
      <c r="W38" s="1">
        <f t="shared" si="3"/>
        <v>0.74132689276517616</v>
      </c>
      <c r="X38" s="1">
        <f t="shared" si="3"/>
        <v>0.74200208915246479</v>
      </c>
    </row>
    <row r="39" spans="1:24" x14ac:dyDescent="0.25">
      <c r="C39" s="1" t="s">
        <v>14</v>
      </c>
      <c r="D39" s="1">
        <f>1/(D38+$B$4)</f>
        <v>1.3648949981370617</v>
      </c>
      <c r="E39" s="1">
        <f t="shared" ref="E39:X39" si="4">1/(E38+$B$4)</f>
        <v>1.3999173893445813</v>
      </c>
      <c r="F39" s="1">
        <f t="shared" si="4"/>
        <v>1.4441789452827671</v>
      </c>
      <c r="G39" s="1">
        <f t="shared" si="4"/>
        <v>1.4348636343048065</v>
      </c>
      <c r="H39" s="1">
        <f t="shared" si="4"/>
        <v>1.4388409070206469</v>
      </c>
      <c r="I39" s="1">
        <f t="shared" si="4"/>
        <v>1.4264285693938716</v>
      </c>
      <c r="J39" s="1">
        <f t="shared" si="4"/>
        <v>1.4343217370731611</v>
      </c>
      <c r="K39" s="1">
        <f t="shared" si="4"/>
        <v>1.3769999981038712</v>
      </c>
      <c r="L39" s="1">
        <f t="shared" si="4"/>
        <v>1.3706333314546943</v>
      </c>
      <c r="M39" s="1">
        <f>1/(M38+M37)</f>
        <v>1.362198653626125</v>
      </c>
      <c r="N39" s="1">
        <f t="shared" si="4"/>
        <v>1.3608319350622065</v>
      </c>
      <c r="O39" s="1">
        <f t="shared" si="4"/>
        <v>1.3594897719937575</v>
      </c>
      <c r="P39" s="1">
        <f t="shared" si="4"/>
        <v>1.3582282681094162</v>
      </c>
      <c r="Q39" s="1">
        <f t="shared" si="4"/>
        <v>1.3569495298924581</v>
      </c>
      <c r="R39" s="1">
        <f t="shared" si="4"/>
        <v>1.3556283341448621</v>
      </c>
      <c r="S39" s="1">
        <f t="shared" si="4"/>
        <v>1.3542877621335647</v>
      </c>
      <c r="T39" s="1">
        <f t="shared" si="4"/>
        <v>1.3529349576199972</v>
      </c>
      <c r="U39" s="1">
        <f t="shared" si="4"/>
        <v>1.3515828235765639</v>
      </c>
      <c r="V39" s="1">
        <f t="shared" si="4"/>
        <v>1.3502268681991374</v>
      </c>
      <c r="W39" s="1">
        <f t="shared" si="4"/>
        <v>1.3489325807688308</v>
      </c>
      <c r="X39" s="1">
        <f t="shared" si="4"/>
        <v>1.347705098505211</v>
      </c>
    </row>
    <row r="41" spans="1:24" x14ac:dyDescent="0.25">
      <c r="A41" s="11" t="s">
        <v>18</v>
      </c>
      <c r="B41" s="7"/>
      <c r="C41" s="7"/>
      <c r="D41" s="8">
        <v>0</v>
      </c>
      <c r="E41" s="8">
        <v>1</v>
      </c>
      <c r="F41" s="8">
        <v>2</v>
      </c>
      <c r="G41" s="8">
        <v>3</v>
      </c>
      <c r="H41" s="8">
        <v>4</v>
      </c>
      <c r="I41" s="8">
        <v>5</v>
      </c>
      <c r="J41" s="8">
        <v>6</v>
      </c>
      <c r="K41" s="8">
        <v>7</v>
      </c>
      <c r="L41" s="8">
        <v>8</v>
      </c>
      <c r="M41" s="8">
        <v>9</v>
      </c>
      <c r="N41" s="8">
        <v>10</v>
      </c>
      <c r="O41" s="8">
        <v>11</v>
      </c>
      <c r="P41" s="8">
        <v>12</v>
      </c>
      <c r="Q41" s="8">
        <v>13</v>
      </c>
      <c r="R41" s="8">
        <v>14</v>
      </c>
      <c r="S41" s="8">
        <v>15</v>
      </c>
      <c r="T41" s="8">
        <v>16</v>
      </c>
      <c r="U41" s="8">
        <v>17</v>
      </c>
      <c r="V41" s="8">
        <v>18</v>
      </c>
      <c r="W41" s="8">
        <v>19</v>
      </c>
      <c r="X41" s="8">
        <v>20</v>
      </c>
    </row>
    <row r="42" spans="1:24" x14ac:dyDescent="0.25">
      <c r="A42" s="7"/>
      <c r="B42" s="10" t="s">
        <v>16</v>
      </c>
      <c r="C42" s="9"/>
      <c r="D42" s="10">
        <v>2011</v>
      </c>
      <c r="E42" s="10">
        <v>2011</v>
      </c>
      <c r="F42" s="10">
        <v>2011</v>
      </c>
      <c r="G42" s="10">
        <v>2011</v>
      </c>
      <c r="H42" s="10">
        <v>2011</v>
      </c>
      <c r="I42" s="10">
        <v>2011</v>
      </c>
      <c r="J42" s="10">
        <v>2011</v>
      </c>
      <c r="K42" s="10">
        <v>2011</v>
      </c>
      <c r="L42" s="10">
        <v>2011</v>
      </c>
      <c r="M42" s="10">
        <v>2011</v>
      </c>
      <c r="N42" s="10">
        <v>2011</v>
      </c>
      <c r="O42" s="10">
        <v>2012</v>
      </c>
      <c r="P42" s="10">
        <v>2012</v>
      </c>
      <c r="Q42" s="10">
        <v>2012</v>
      </c>
      <c r="R42" s="10">
        <v>2012</v>
      </c>
      <c r="S42" s="10">
        <v>2012</v>
      </c>
      <c r="T42" s="10">
        <v>2012</v>
      </c>
      <c r="U42" s="10">
        <v>2012</v>
      </c>
      <c r="V42" s="10">
        <v>2012</v>
      </c>
      <c r="W42" s="10">
        <v>2012</v>
      </c>
      <c r="X42" s="10">
        <v>2012</v>
      </c>
    </row>
    <row r="43" spans="1:24" x14ac:dyDescent="0.25">
      <c r="A43" s="7"/>
      <c r="B43" s="9"/>
      <c r="C43" s="2" t="s">
        <v>17</v>
      </c>
      <c r="D43" s="2" t="s">
        <v>1</v>
      </c>
      <c r="E43" s="2" t="s">
        <v>2</v>
      </c>
      <c r="F43" s="2" t="s">
        <v>3</v>
      </c>
      <c r="G43" s="2" t="s">
        <v>4</v>
      </c>
      <c r="H43" s="2" t="s">
        <v>5</v>
      </c>
      <c r="I43" s="2" t="s">
        <v>6</v>
      </c>
      <c r="J43" s="2" t="s">
        <v>7</v>
      </c>
      <c r="K43" s="2" t="s">
        <v>8</v>
      </c>
      <c r="L43" s="2" t="s">
        <v>9</v>
      </c>
      <c r="M43" s="2" t="s">
        <v>10</v>
      </c>
      <c r="N43" s="2" t="s">
        <v>11</v>
      </c>
      <c r="O43" s="2" t="s">
        <v>0</v>
      </c>
      <c r="P43" s="2" t="s">
        <v>1</v>
      </c>
      <c r="Q43" s="2" t="s">
        <v>2</v>
      </c>
      <c r="R43" s="2" t="s">
        <v>3</v>
      </c>
      <c r="S43" s="2" t="s">
        <v>4</v>
      </c>
      <c r="T43" s="2" t="s">
        <v>5</v>
      </c>
      <c r="U43" s="2" t="s">
        <v>6</v>
      </c>
      <c r="V43" s="2" t="s">
        <v>7</v>
      </c>
      <c r="W43" s="2" t="s">
        <v>8</v>
      </c>
      <c r="X43" s="2" t="s">
        <v>9</v>
      </c>
    </row>
    <row r="44" spans="1:24" x14ac:dyDescent="0.25">
      <c r="A44" s="7">
        <v>9</v>
      </c>
      <c r="B44" s="9">
        <v>2011</v>
      </c>
      <c r="C44" s="2" t="s">
        <v>10</v>
      </c>
      <c r="D44" s="8">
        <f>IF($A44=D$41,D$33/D$39,D$33/D$32)</f>
        <v>75.881294898142343</v>
      </c>
      <c r="E44" s="8">
        <f t="shared" ref="E44:X55" si="5">IF($A44=E$41,E$33/E$39,E$33/E$32)</f>
        <v>81.764762517042627</v>
      </c>
      <c r="F44" s="8">
        <f t="shared" si="5"/>
        <v>84.847864749229274</v>
      </c>
      <c r="G44" s="8">
        <f t="shared" si="5"/>
        <v>80.211296607216383</v>
      </c>
      <c r="H44" s="8">
        <f t="shared" si="5"/>
        <v>79.184002274558196</v>
      </c>
      <c r="I44" s="8">
        <f t="shared" si="5"/>
        <v>81.522283425137587</v>
      </c>
      <c r="J44" s="8">
        <f t="shared" si="5"/>
        <v>76.773448441014438</v>
      </c>
      <c r="K44" s="8">
        <f t="shared" si="5"/>
        <v>80.509011685482207</v>
      </c>
      <c r="L44" s="8">
        <f t="shared" si="5"/>
        <v>79.182373112186767</v>
      </c>
      <c r="M44" s="8">
        <f t="shared" si="5"/>
        <v>80.208565548904133</v>
      </c>
      <c r="N44" s="8">
        <f t="shared" si="5"/>
        <v>80.494877455901388</v>
      </c>
      <c r="O44" s="8">
        <f t="shared" si="5"/>
        <v>79.721085134621475</v>
      </c>
      <c r="P44" s="8">
        <f t="shared" si="5"/>
        <v>79.20612637780367</v>
      </c>
      <c r="Q44" s="8">
        <f t="shared" si="5"/>
        <v>78.742795882547753</v>
      </c>
      <c r="R44" s="8">
        <f t="shared" si="5"/>
        <v>78.443329323651511</v>
      </c>
      <c r="S44" s="8">
        <f t="shared" si="5"/>
        <v>78.218236048627233</v>
      </c>
      <c r="T44" s="8">
        <f t="shared" si="5"/>
        <v>78.000793210802897</v>
      </c>
      <c r="U44" s="8">
        <f t="shared" si="5"/>
        <v>77.805072707118853</v>
      </c>
      <c r="V44" s="8">
        <f t="shared" si="5"/>
        <v>77.601773691684386</v>
      </c>
      <c r="W44" s="8">
        <f t="shared" si="5"/>
        <v>77.350047991224486</v>
      </c>
      <c r="X44" s="8">
        <f t="shared" si="5"/>
        <v>77.123697146753543</v>
      </c>
    </row>
    <row r="45" spans="1:24" x14ac:dyDescent="0.25">
      <c r="A45" s="7">
        <v>10</v>
      </c>
      <c r="B45" s="9">
        <v>2011</v>
      </c>
      <c r="C45" s="2" t="s">
        <v>11</v>
      </c>
      <c r="D45" s="8">
        <f t="shared" ref="D45:D55" si="6">IF($A45=D$41,D$33/D$39,D$33/D$32)</f>
        <v>75.881294898142343</v>
      </c>
      <c r="E45" s="8">
        <f t="shared" si="5"/>
        <v>81.764762517042627</v>
      </c>
      <c r="F45" s="8">
        <f t="shared" si="5"/>
        <v>84.847864749229274</v>
      </c>
      <c r="G45" s="8">
        <f t="shared" si="5"/>
        <v>80.211296607216383</v>
      </c>
      <c r="H45" s="8">
        <f t="shared" si="5"/>
        <v>79.184002274558196</v>
      </c>
      <c r="I45" s="8">
        <f t="shared" si="5"/>
        <v>81.522283425137587</v>
      </c>
      <c r="J45" s="8">
        <f t="shared" si="5"/>
        <v>76.773448441014438</v>
      </c>
      <c r="K45" s="8">
        <f t="shared" si="5"/>
        <v>80.509011685482207</v>
      </c>
      <c r="L45" s="8">
        <f t="shared" si="5"/>
        <v>79.182373112186767</v>
      </c>
      <c r="M45" s="8">
        <f t="shared" si="5"/>
        <v>80.208565439644147</v>
      </c>
      <c r="N45" s="8">
        <f t="shared" si="5"/>
        <v>80.494877565441385</v>
      </c>
      <c r="O45" s="8">
        <f t="shared" si="5"/>
        <v>79.721085134621475</v>
      </c>
      <c r="P45" s="8">
        <f t="shared" si="5"/>
        <v>79.20612637780367</v>
      </c>
      <c r="Q45" s="8">
        <f t="shared" si="5"/>
        <v>78.742795882547753</v>
      </c>
      <c r="R45" s="8">
        <f t="shared" si="5"/>
        <v>78.443329323651511</v>
      </c>
      <c r="S45" s="8">
        <f t="shared" si="5"/>
        <v>78.218236048627233</v>
      </c>
      <c r="T45" s="8">
        <f t="shared" si="5"/>
        <v>78.000793210802897</v>
      </c>
      <c r="U45" s="8">
        <f t="shared" si="5"/>
        <v>77.805072707118853</v>
      </c>
      <c r="V45" s="8">
        <f t="shared" si="5"/>
        <v>77.601773691684386</v>
      </c>
      <c r="W45" s="8">
        <f t="shared" si="5"/>
        <v>77.350047991224486</v>
      </c>
      <c r="X45" s="8">
        <f t="shared" si="5"/>
        <v>77.123697146753543</v>
      </c>
    </row>
    <row r="46" spans="1:24" x14ac:dyDescent="0.25">
      <c r="A46" s="7">
        <v>11</v>
      </c>
      <c r="B46" s="9">
        <v>2012</v>
      </c>
      <c r="C46" s="2" t="s">
        <v>0</v>
      </c>
      <c r="D46" s="8">
        <f t="shared" si="6"/>
        <v>75.881294898142343</v>
      </c>
      <c r="E46" s="8">
        <f t="shared" si="5"/>
        <v>81.764762517042627</v>
      </c>
      <c r="F46" s="8">
        <f t="shared" si="5"/>
        <v>84.847864749229274</v>
      </c>
      <c r="G46" s="8">
        <f t="shared" si="5"/>
        <v>80.211296607216383</v>
      </c>
      <c r="H46" s="8">
        <f t="shared" si="5"/>
        <v>79.184002274558196</v>
      </c>
      <c r="I46" s="8">
        <f t="shared" si="5"/>
        <v>81.522283425137587</v>
      </c>
      <c r="J46" s="8">
        <f t="shared" si="5"/>
        <v>76.773448441014438</v>
      </c>
      <c r="K46" s="8">
        <f t="shared" si="5"/>
        <v>80.509011685482207</v>
      </c>
      <c r="L46" s="8">
        <f t="shared" si="5"/>
        <v>79.182373112186767</v>
      </c>
      <c r="M46" s="8">
        <f t="shared" si="5"/>
        <v>80.208565439644147</v>
      </c>
      <c r="N46" s="8">
        <f t="shared" si="5"/>
        <v>80.494877455901388</v>
      </c>
      <c r="O46" s="8">
        <f t="shared" si="5"/>
        <v>79.721085243001482</v>
      </c>
      <c r="P46" s="8">
        <f t="shared" si="5"/>
        <v>79.20612637780367</v>
      </c>
      <c r="Q46" s="8">
        <f t="shared" si="5"/>
        <v>78.742795882547753</v>
      </c>
      <c r="R46" s="8">
        <f t="shared" si="5"/>
        <v>78.443329323651511</v>
      </c>
      <c r="S46" s="8">
        <f t="shared" si="5"/>
        <v>78.218236048627233</v>
      </c>
      <c r="T46" s="8">
        <f t="shared" si="5"/>
        <v>78.000793210802897</v>
      </c>
      <c r="U46" s="8">
        <f t="shared" si="5"/>
        <v>77.805072707118853</v>
      </c>
      <c r="V46" s="8">
        <f t="shared" si="5"/>
        <v>77.601773691684386</v>
      </c>
      <c r="W46" s="8">
        <f t="shared" si="5"/>
        <v>77.350047991224486</v>
      </c>
      <c r="X46" s="8">
        <f t="shared" si="5"/>
        <v>77.123697146753543</v>
      </c>
    </row>
    <row r="47" spans="1:24" x14ac:dyDescent="0.25">
      <c r="A47" s="7">
        <v>12</v>
      </c>
      <c r="B47" s="9">
        <v>2012</v>
      </c>
      <c r="C47" s="2" t="s">
        <v>1</v>
      </c>
      <c r="D47" s="8">
        <f t="shared" si="6"/>
        <v>75.881294898142343</v>
      </c>
      <c r="E47" s="8">
        <f t="shared" si="5"/>
        <v>81.764762517042627</v>
      </c>
      <c r="F47" s="8">
        <f t="shared" si="5"/>
        <v>84.847864749229274</v>
      </c>
      <c r="G47" s="8">
        <f t="shared" si="5"/>
        <v>80.211296607216383</v>
      </c>
      <c r="H47" s="8">
        <f t="shared" si="5"/>
        <v>79.184002274558196</v>
      </c>
      <c r="I47" s="8">
        <f t="shared" si="5"/>
        <v>81.522283425137587</v>
      </c>
      <c r="J47" s="8">
        <f t="shared" si="5"/>
        <v>76.773448441014438</v>
      </c>
      <c r="K47" s="8">
        <f t="shared" si="5"/>
        <v>80.509011685482207</v>
      </c>
      <c r="L47" s="8">
        <f t="shared" si="5"/>
        <v>79.182373112186767</v>
      </c>
      <c r="M47" s="8">
        <f t="shared" si="5"/>
        <v>80.208565439644147</v>
      </c>
      <c r="N47" s="8">
        <f t="shared" si="5"/>
        <v>80.494877455901388</v>
      </c>
      <c r="O47" s="8">
        <f t="shared" si="5"/>
        <v>79.721085134621475</v>
      </c>
      <c r="P47" s="8">
        <f t="shared" si="5"/>
        <v>79.206126485383663</v>
      </c>
      <c r="Q47" s="8">
        <f t="shared" si="5"/>
        <v>78.742795882547753</v>
      </c>
      <c r="R47" s="8">
        <f t="shared" si="5"/>
        <v>78.443329323651511</v>
      </c>
      <c r="S47" s="8">
        <f t="shared" si="5"/>
        <v>78.218236048627233</v>
      </c>
      <c r="T47" s="8">
        <f t="shared" si="5"/>
        <v>78.000793210802897</v>
      </c>
      <c r="U47" s="8">
        <f t="shared" si="5"/>
        <v>77.805072707118853</v>
      </c>
      <c r="V47" s="8">
        <f t="shared" si="5"/>
        <v>77.601773691684386</v>
      </c>
      <c r="W47" s="8">
        <f t="shared" si="5"/>
        <v>77.350047991224486</v>
      </c>
      <c r="X47" s="8">
        <f t="shared" si="5"/>
        <v>77.123697146753543</v>
      </c>
    </row>
    <row r="48" spans="1:24" x14ac:dyDescent="0.25">
      <c r="A48" s="7">
        <v>13</v>
      </c>
      <c r="B48" s="9">
        <v>2012</v>
      </c>
      <c r="C48" s="2" t="s">
        <v>2</v>
      </c>
      <c r="D48" s="8">
        <f t="shared" si="6"/>
        <v>75.881294898142343</v>
      </c>
      <c r="E48" s="8">
        <f t="shared" si="5"/>
        <v>81.764762517042627</v>
      </c>
      <c r="F48" s="8">
        <f t="shared" si="5"/>
        <v>84.847864749229274</v>
      </c>
      <c r="G48" s="8">
        <f t="shared" si="5"/>
        <v>80.211296607216383</v>
      </c>
      <c r="H48" s="8">
        <f t="shared" si="5"/>
        <v>79.184002274558196</v>
      </c>
      <c r="I48" s="8">
        <f t="shared" si="5"/>
        <v>81.522283425137587</v>
      </c>
      <c r="J48" s="8">
        <f t="shared" si="5"/>
        <v>76.773448441014438</v>
      </c>
      <c r="K48" s="8">
        <f t="shared" si="5"/>
        <v>80.509011685482207</v>
      </c>
      <c r="L48" s="8">
        <f t="shared" si="5"/>
        <v>79.182373112186767</v>
      </c>
      <c r="M48" s="8">
        <f t="shared" si="5"/>
        <v>80.208565439644147</v>
      </c>
      <c r="N48" s="8">
        <f t="shared" si="5"/>
        <v>80.494877455901388</v>
      </c>
      <c r="O48" s="8">
        <f t="shared" si="5"/>
        <v>79.721085134621475</v>
      </c>
      <c r="P48" s="8">
        <f t="shared" si="5"/>
        <v>79.20612637780367</v>
      </c>
      <c r="Q48" s="8">
        <f t="shared" si="5"/>
        <v>78.742795989397749</v>
      </c>
      <c r="R48" s="8">
        <f t="shared" si="5"/>
        <v>78.443329323651511</v>
      </c>
      <c r="S48" s="8">
        <f t="shared" si="5"/>
        <v>78.218236048627233</v>
      </c>
      <c r="T48" s="8">
        <f t="shared" si="5"/>
        <v>78.000793210802897</v>
      </c>
      <c r="U48" s="8">
        <f t="shared" si="5"/>
        <v>77.805072707118853</v>
      </c>
      <c r="V48" s="8">
        <f t="shared" si="5"/>
        <v>77.601773691684386</v>
      </c>
      <c r="W48" s="8">
        <f t="shared" si="5"/>
        <v>77.350047991224486</v>
      </c>
      <c r="X48" s="8">
        <f t="shared" si="5"/>
        <v>77.123697146753543</v>
      </c>
    </row>
    <row r="49" spans="1:37" x14ac:dyDescent="0.25">
      <c r="A49" s="7">
        <v>14</v>
      </c>
      <c r="B49" s="9">
        <v>2012</v>
      </c>
      <c r="C49" s="2" t="s">
        <v>3</v>
      </c>
      <c r="D49" s="8">
        <f t="shared" si="6"/>
        <v>75.881294898142343</v>
      </c>
      <c r="E49" s="8">
        <f t="shared" si="5"/>
        <v>81.764762517042627</v>
      </c>
      <c r="F49" s="8">
        <f t="shared" si="5"/>
        <v>84.847864749229274</v>
      </c>
      <c r="G49" s="8">
        <f t="shared" si="5"/>
        <v>80.211296607216383</v>
      </c>
      <c r="H49" s="8">
        <f t="shared" si="5"/>
        <v>79.184002274558196</v>
      </c>
      <c r="I49" s="8">
        <f t="shared" si="5"/>
        <v>81.522283425137587</v>
      </c>
      <c r="J49" s="8">
        <f t="shared" si="5"/>
        <v>76.773448441014438</v>
      </c>
      <c r="K49" s="8">
        <f t="shared" si="5"/>
        <v>80.509011685482207</v>
      </c>
      <c r="L49" s="8">
        <f t="shared" si="5"/>
        <v>79.182373112186767</v>
      </c>
      <c r="M49" s="8">
        <f t="shared" si="5"/>
        <v>80.208565439644147</v>
      </c>
      <c r="N49" s="8">
        <f t="shared" si="5"/>
        <v>80.494877455901388</v>
      </c>
      <c r="O49" s="8">
        <f t="shared" si="5"/>
        <v>79.721085134621475</v>
      </c>
      <c r="P49" s="8">
        <f t="shared" si="5"/>
        <v>79.20612637780367</v>
      </c>
      <c r="Q49" s="8">
        <f t="shared" si="5"/>
        <v>78.742795882547753</v>
      </c>
      <c r="R49" s="8">
        <f t="shared" si="5"/>
        <v>78.443329429991493</v>
      </c>
      <c r="S49" s="8">
        <f t="shared" si="5"/>
        <v>78.218236048627233</v>
      </c>
      <c r="T49" s="8">
        <f t="shared" si="5"/>
        <v>78.000793210802897</v>
      </c>
      <c r="U49" s="8">
        <f t="shared" si="5"/>
        <v>77.805072707118853</v>
      </c>
      <c r="V49" s="8">
        <f t="shared" si="5"/>
        <v>77.601773691684386</v>
      </c>
      <c r="W49" s="8">
        <f t="shared" si="5"/>
        <v>77.350047991224486</v>
      </c>
      <c r="X49" s="8">
        <f t="shared" si="5"/>
        <v>77.123697146753543</v>
      </c>
    </row>
    <row r="50" spans="1:37" x14ac:dyDescent="0.25">
      <c r="A50" s="7">
        <v>15</v>
      </c>
      <c r="B50" s="9">
        <v>2012</v>
      </c>
      <c r="C50" s="2" t="s">
        <v>4</v>
      </c>
      <c r="D50" s="8">
        <f t="shared" si="6"/>
        <v>75.881294898142343</v>
      </c>
      <c r="E50" s="8">
        <f t="shared" si="5"/>
        <v>81.764762517042627</v>
      </c>
      <c r="F50" s="8">
        <f t="shared" si="5"/>
        <v>84.847864749229274</v>
      </c>
      <c r="G50" s="8">
        <f t="shared" si="5"/>
        <v>80.211296607216383</v>
      </c>
      <c r="H50" s="8">
        <f t="shared" si="5"/>
        <v>79.184002274558196</v>
      </c>
      <c r="I50" s="8">
        <f t="shared" si="5"/>
        <v>81.522283425137587</v>
      </c>
      <c r="J50" s="8">
        <f t="shared" si="5"/>
        <v>76.773448441014438</v>
      </c>
      <c r="K50" s="8">
        <f t="shared" si="5"/>
        <v>80.509011685482207</v>
      </c>
      <c r="L50" s="8">
        <f t="shared" si="5"/>
        <v>79.182373112186767</v>
      </c>
      <c r="M50" s="8">
        <f t="shared" si="5"/>
        <v>80.208565439644147</v>
      </c>
      <c r="N50" s="8">
        <f t="shared" si="5"/>
        <v>80.494877455901388</v>
      </c>
      <c r="O50" s="8">
        <f t="shared" si="5"/>
        <v>79.721085134621475</v>
      </c>
      <c r="P50" s="8">
        <f t="shared" si="5"/>
        <v>79.20612637780367</v>
      </c>
      <c r="Q50" s="8">
        <f t="shared" si="5"/>
        <v>78.742795882547753</v>
      </c>
      <c r="R50" s="8">
        <f t="shared" si="5"/>
        <v>78.443329323651511</v>
      </c>
      <c r="S50" s="8">
        <f t="shared" si="5"/>
        <v>78.218236154557232</v>
      </c>
      <c r="T50" s="8">
        <f t="shared" si="5"/>
        <v>78.000793210802897</v>
      </c>
      <c r="U50" s="8">
        <f t="shared" si="5"/>
        <v>77.805072707118853</v>
      </c>
      <c r="V50" s="8">
        <f t="shared" si="5"/>
        <v>77.601773691684386</v>
      </c>
      <c r="W50" s="8">
        <f t="shared" si="5"/>
        <v>77.350047991224486</v>
      </c>
      <c r="X50" s="8">
        <f t="shared" si="5"/>
        <v>77.123697146753543</v>
      </c>
    </row>
    <row r="51" spans="1:37" x14ac:dyDescent="0.25">
      <c r="A51" s="7">
        <v>16</v>
      </c>
      <c r="B51" s="9">
        <v>2012</v>
      </c>
      <c r="C51" s="2" t="s">
        <v>5</v>
      </c>
      <c r="D51" s="8">
        <f t="shared" si="6"/>
        <v>75.881294898142343</v>
      </c>
      <c r="E51" s="8">
        <f t="shared" si="5"/>
        <v>81.764762517042627</v>
      </c>
      <c r="F51" s="8">
        <f t="shared" si="5"/>
        <v>84.847864749229274</v>
      </c>
      <c r="G51" s="8">
        <f t="shared" si="5"/>
        <v>80.211296607216383</v>
      </c>
      <c r="H51" s="8">
        <f t="shared" si="5"/>
        <v>79.184002274558196</v>
      </c>
      <c r="I51" s="8">
        <f t="shared" si="5"/>
        <v>81.522283425137587</v>
      </c>
      <c r="J51" s="8">
        <f t="shared" si="5"/>
        <v>76.773448441014438</v>
      </c>
      <c r="K51" s="8">
        <f t="shared" si="5"/>
        <v>80.509011685482207</v>
      </c>
      <c r="L51" s="8">
        <f t="shared" si="5"/>
        <v>79.182373112186767</v>
      </c>
      <c r="M51" s="8">
        <f t="shared" si="5"/>
        <v>80.208565439644147</v>
      </c>
      <c r="N51" s="8">
        <f t="shared" si="5"/>
        <v>80.494877455901388</v>
      </c>
      <c r="O51" s="8">
        <f t="shared" si="5"/>
        <v>79.721085134621475</v>
      </c>
      <c r="P51" s="8">
        <f t="shared" si="5"/>
        <v>79.20612637780367</v>
      </c>
      <c r="Q51" s="8">
        <f t="shared" si="5"/>
        <v>78.742795882547753</v>
      </c>
      <c r="R51" s="8">
        <f t="shared" si="5"/>
        <v>78.443329323651511</v>
      </c>
      <c r="S51" s="8">
        <f t="shared" si="5"/>
        <v>78.218236048627233</v>
      </c>
      <c r="T51" s="8">
        <f t="shared" si="5"/>
        <v>78.000793316332889</v>
      </c>
      <c r="U51" s="8">
        <f t="shared" si="5"/>
        <v>77.805072707118853</v>
      </c>
      <c r="V51" s="8">
        <f t="shared" si="5"/>
        <v>77.601773691684386</v>
      </c>
      <c r="W51" s="8">
        <f t="shared" si="5"/>
        <v>77.350047991224486</v>
      </c>
      <c r="X51" s="8">
        <f t="shared" si="5"/>
        <v>77.123697146753543</v>
      </c>
    </row>
    <row r="52" spans="1:37" x14ac:dyDescent="0.25">
      <c r="A52" s="7">
        <v>17</v>
      </c>
      <c r="B52" s="9">
        <v>2012</v>
      </c>
      <c r="C52" s="2" t="s">
        <v>6</v>
      </c>
      <c r="D52" s="8">
        <f t="shared" si="6"/>
        <v>75.881294898142343</v>
      </c>
      <c r="E52" s="8">
        <f t="shared" si="5"/>
        <v>81.764762517042627</v>
      </c>
      <c r="F52" s="8">
        <f t="shared" si="5"/>
        <v>84.847864749229274</v>
      </c>
      <c r="G52" s="8">
        <f t="shared" si="5"/>
        <v>80.211296607216383</v>
      </c>
      <c r="H52" s="8">
        <f t="shared" si="5"/>
        <v>79.184002274558196</v>
      </c>
      <c r="I52" s="8">
        <f t="shared" si="5"/>
        <v>81.522283425137587</v>
      </c>
      <c r="J52" s="8">
        <f t="shared" si="5"/>
        <v>76.773448441014438</v>
      </c>
      <c r="K52" s="8">
        <f t="shared" si="5"/>
        <v>80.509011685482207</v>
      </c>
      <c r="L52" s="8">
        <f t="shared" si="5"/>
        <v>79.182373112186767</v>
      </c>
      <c r="M52" s="8">
        <f t="shared" si="5"/>
        <v>80.208565439644147</v>
      </c>
      <c r="N52" s="8">
        <f t="shared" si="5"/>
        <v>80.494877455901388</v>
      </c>
      <c r="O52" s="8">
        <f t="shared" si="5"/>
        <v>79.721085134621475</v>
      </c>
      <c r="P52" s="8">
        <f t="shared" si="5"/>
        <v>79.20612637780367</v>
      </c>
      <c r="Q52" s="8">
        <f t="shared" si="5"/>
        <v>78.742795882547753</v>
      </c>
      <c r="R52" s="8">
        <f t="shared" si="5"/>
        <v>78.443329323651511</v>
      </c>
      <c r="S52" s="8">
        <f t="shared" si="5"/>
        <v>78.218236048627233</v>
      </c>
      <c r="T52" s="8">
        <f t="shared" si="5"/>
        <v>78.000793210802897</v>
      </c>
      <c r="U52" s="8">
        <f t="shared" si="5"/>
        <v>77.805072812278851</v>
      </c>
      <c r="V52" s="8">
        <f t="shared" si="5"/>
        <v>77.601773691684386</v>
      </c>
      <c r="W52" s="8">
        <f t="shared" si="5"/>
        <v>77.350047991224486</v>
      </c>
      <c r="X52" s="8">
        <f t="shared" si="5"/>
        <v>77.123697146753543</v>
      </c>
    </row>
    <row r="53" spans="1:37" x14ac:dyDescent="0.25">
      <c r="A53" s="7">
        <v>18</v>
      </c>
      <c r="B53" s="9">
        <v>2012</v>
      </c>
      <c r="C53" s="2" t="s">
        <v>7</v>
      </c>
      <c r="D53" s="8">
        <f t="shared" si="6"/>
        <v>75.881294898142343</v>
      </c>
      <c r="E53" s="8">
        <f t="shared" si="5"/>
        <v>81.764762517042627</v>
      </c>
      <c r="F53" s="8">
        <f t="shared" si="5"/>
        <v>84.847864749229274</v>
      </c>
      <c r="G53" s="8">
        <f t="shared" si="5"/>
        <v>80.211296607216383</v>
      </c>
      <c r="H53" s="8">
        <f t="shared" si="5"/>
        <v>79.184002274558196</v>
      </c>
      <c r="I53" s="8">
        <f t="shared" si="5"/>
        <v>81.522283425137587</v>
      </c>
      <c r="J53" s="8">
        <f t="shared" si="5"/>
        <v>76.773448441014438</v>
      </c>
      <c r="K53" s="8">
        <f t="shared" si="5"/>
        <v>80.509011685482207</v>
      </c>
      <c r="L53" s="8">
        <f t="shared" si="5"/>
        <v>79.182373112186767</v>
      </c>
      <c r="M53" s="8">
        <f t="shared" si="5"/>
        <v>80.208565439644147</v>
      </c>
      <c r="N53" s="8">
        <f t="shared" si="5"/>
        <v>80.494877455901388</v>
      </c>
      <c r="O53" s="8">
        <f t="shared" si="5"/>
        <v>79.721085134621475</v>
      </c>
      <c r="P53" s="8">
        <f t="shared" si="5"/>
        <v>79.20612637780367</v>
      </c>
      <c r="Q53" s="8">
        <f t="shared" si="5"/>
        <v>78.742795882547753</v>
      </c>
      <c r="R53" s="8">
        <f t="shared" si="5"/>
        <v>78.443329323651511</v>
      </c>
      <c r="S53" s="8">
        <f t="shared" si="5"/>
        <v>78.218236048627233</v>
      </c>
      <c r="T53" s="8">
        <f t="shared" si="5"/>
        <v>78.000793210802897</v>
      </c>
      <c r="U53" s="8">
        <f t="shared" si="5"/>
        <v>77.805072707118853</v>
      </c>
      <c r="V53" s="8">
        <f t="shared" si="5"/>
        <v>77.601773796464386</v>
      </c>
      <c r="W53" s="8">
        <f t="shared" si="5"/>
        <v>77.350047991224486</v>
      </c>
      <c r="X53" s="8">
        <f t="shared" si="5"/>
        <v>77.123697146753543</v>
      </c>
    </row>
    <row r="54" spans="1:37" x14ac:dyDescent="0.25">
      <c r="A54" s="7">
        <v>19</v>
      </c>
      <c r="B54" s="9">
        <v>2012</v>
      </c>
      <c r="C54" s="2" t="s">
        <v>8</v>
      </c>
      <c r="D54" s="8">
        <f t="shared" si="6"/>
        <v>75.881294898142343</v>
      </c>
      <c r="E54" s="8">
        <f t="shared" si="5"/>
        <v>81.764762517042627</v>
      </c>
      <c r="F54" s="8">
        <f t="shared" si="5"/>
        <v>84.847864749229274</v>
      </c>
      <c r="G54" s="8">
        <f t="shared" si="5"/>
        <v>80.211296607216383</v>
      </c>
      <c r="H54" s="8">
        <f t="shared" si="5"/>
        <v>79.184002274558196</v>
      </c>
      <c r="I54" s="8">
        <f t="shared" si="5"/>
        <v>81.522283425137587</v>
      </c>
      <c r="J54" s="8">
        <f t="shared" si="5"/>
        <v>76.773448441014438</v>
      </c>
      <c r="K54" s="8">
        <f t="shared" si="5"/>
        <v>80.509011685482207</v>
      </c>
      <c r="L54" s="8">
        <f t="shared" si="5"/>
        <v>79.182373112186767</v>
      </c>
      <c r="M54" s="8">
        <f t="shared" si="5"/>
        <v>80.208565439644147</v>
      </c>
      <c r="N54" s="8">
        <f t="shared" si="5"/>
        <v>80.494877455901388</v>
      </c>
      <c r="O54" s="8">
        <f t="shared" si="5"/>
        <v>79.721085134621475</v>
      </c>
      <c r="P54" s="8">
        <f t="shared" si="5"/>
        <v>79.20612637780367</v>
      </c>
      <c r="Q54" s="8">
        <f t="shared" si="5"/>
        <v>78.742795882547753</v>
      </c>
      <c r="R54" s="8">
        <f t="shared" si="5"/>
        <v>78.443329323651511</v>
      </c>
      <c r="S54" s="8">
        <f t="shared" si="5"/>
        <v>78.218236048627233</v>
      </c>
      <c r="T54" s="8">
        <f t="shared" si="5"/>
        <v>78.000793210802897</v>
      </c>
      <c r="U54" s="8">
        <f t="shared" si="5"/>
        <v>77.805072707118853</v>
      </c>
      <c r="V54" s="8">
        <f t="shared" si="5"/>
        <v>77.601773691684386</v>
      </c>
      <c r="W54" s="8">
        <f t="shared" si="5"/>
        <v>77.350048095564489</v>
      </c>
      <c r="X54" s="8">
        <f t="shared" si="5"/>
        <v>77.123697146753543</v>
      </c>
    </row>
    <row r="55" spans="1:37" x14ac:dyDescent="0.25">
      <c r="A55" s="7">
        <v>20</v>
      </c>
      <c r="B55" s="9">
        <v>2012</v>
      </c>
      <c r="C55" s="2" t="s">
        <v>9</v>
      </c>
      <c r="D55" s="8">
        <f t="shared" si="6"/>
        <v>75.881294898142343</v>
      </c>
      <c r="E55" s="8">
        <f t="shared" si="5"/>
        <v>81.764762517042627</v>
      </c>
      <c r="F55" s="8">
        <f t="shared" si="5"/>
        <v>84.847864749229274</v>
      </c>
      <c r="G55" s="8">
        <f t="shared" si="5"/>
        <v>80.211296607216383</v>
      </c>
      <c r="H55" s="8">
        <f t="shared" si="5"/>
        <v>79.184002274558196</v>
      </c>
      <c r="I55" s="8">
        <f t="shared" si="5"/>
        <v>81.522283425137587</v>
      </c>
      <c r="J55" s="8">
        <f t="shared" si="5"/>
        <v>76.773448441014438</v>
      </c>
      <c r="K55" s="8">
        <f t="shared" si="5"/>
        <v>80.509011685482207</v>
      </c>
      <c r="L55" s="8">
        <f t="shared" si="5"/>
        <v>79.182373112186767</v>
      </c>
      <c r="M55" s="8">
        <f t="shared" si="5"/>
        <v>80.208565439644147</v>
      </c>
      <c r="N55" s="8">
        <f t="shared" si="5"/>
        <v>80.494877455901388</v>
      </c>
      <c r="O55" s="8">
        <f t="shared" si="5"/>
        <v>79.721085134621475</v>
      </c>
      <c r="P55" s="8">
        <f t="shared" si="5"/>
        <v>79.20612637780367</v>
      </c>
      <c r="Q55" s="8">
        <f t="shared" si="5"/>
        <v>78.742795882547753</v>
      </c>
      <c r="R55" s="8">
        <f t="shared" si="5"/>
        <v>78.443329323651511</v>
      </c>
      <c r="S55" s="8">
        <f t="shared" si="5"/>
        <v>78.218236048627233</v>
      </c>
      <c r="T55" s="8">
        <f t="shared" si="5"/>
        <v>78.000793210802897</v>
      </c>
      <c r="U55" s="8">
        <f t="shared" si="5"/>
        <v>77.805072707118853</v>
      </c>
      <c r="V55" s="8">
        <f t="shared" si="5"/>
        <v>77.601773691684386</v>
      </c>
      <c r="W55" s="8">
        <f t="shared" si="5"/>
        <v>77.350047991224486</v>
      </c>
      <c r="X55" s="8">
        <f t="shared" si="5"/>
        <v>77.123697250693539</v>
      </c>
    </row>
    <row r="57" spans="1:37" x14ac:dyDescent="0.25">
      <c r="D57" s="30" t="s">
        <v>23</v>
      </c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</row>
    <row r="58" spans="1:37" x14ac:dyDescent="0.25">
      <c r="C58" s="13" t="s">
        <v>33</v>
      </c>
      <c r="D58" s="3"/>
      <c r="E58" s="3"/>
      <c r="F58" s="3"/>
      <c r="G58" s="3"/>
      <c r="H58" s="3"/>
      <c r="I58" s="3"/>
      <c r="J58" s="3"/>
      <c r="K58" s="3"/>
      <c r="L58" s="3"/>
      <c r="M58" s="3">
        <v>66000</v>
      </c>
      <c r="N58" s="3">
        <v>59840</v>
      </c>
      <c r="O58" s="3">
        <v>40920</v>
      </c>
      <c r="P58" s="3">
        <v>38280</v>
      </c>
      <c r="Q58" s="3">
        <v>40920</v>
      </c>
      <c r="R58" s="3">
        <v>26400</v>
      </c>
      <c r="S58" s="3">
        <v>27280</v>
      </c>
      <c r="T58" s="3">
        <v>26400</v>
      </c>
      <c r="U58" s="3">
        <v>27280</v>
      </c>
      <c r="V58" s="3">
        <v>27280</v>
      </c>
      <c r="W58" s="3">
        <v>26400</v>
      </c>
      <c r="X58" s="3">
        <v>13640</v>
      </c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 x14ac:dyDescent="0.25">
      <c r="A59" s="12" t="s">
        <v>20</v>
      </c>
      <c r="C59" s="6" t="s">
        <v>22</v>
      </c>
      <c r="M59" s="1">
        <v>1</v>
      </c>
      <c r="N59" s="1">
        <v>2</v>
      </c>
      <c r="O59" s="1">
        <v>3</v>
      </c>
      <c r="P59" s="1">
        <v>4</v>
      </c>
      <c r="Q59" s="1">
        <v>5</v>
      </c>
      <c r="R59" s="1">
        <v>6</v>
      </c>
      <c r="S59" s="1">
        <v>7</v>
      </c>
      <c r="T59" s="1">
        <v>8</v>
      </c>
      <c r="U59" s="1">
        <v>9</v>
      </c>
      <c r="V59" s="1">
        <v>10</v>
      </c>
      <c r="W59" s="1">
        <v>11</v>
      </c>
      <c r="X59" s="1">
        <v>12</v>
      </c>
    </row>
    <row r="60" spans="1:37" x14ac:dyDescent="0.25">
      <c r="B60" s="12" t="s">
        <v>16</v>
      </c>
      <c r="C60" s="12"/>
      <c r="D60" s="24">
        <v>2011</v>
      </c>
      <c r="E60" s="24">
        <v>2011</v>
      </c>
      <c r="F60" s="24">
        <v>2011</v>
      </c>
      <c r="G60" s="24">
        <v>2011</v>
      </c>
      <c r="H60" s="24">
        <v>2011</v>
      </c>
      <c r="I60" s="24">
        <v>2011</v>
      </c>
      <c r="J60" s="24">
        <v>2011</v>
      </c>
      <c r="K60" s="24">
        <v>2011</v>
      </c>
      <c r="L60" s="24">
        <v>2011</v>
      </c>
      <c r="M60" s="24">
        <v>2011</v>
      </c>
      <c r="N60" s="24">
        <v>2011</v>
      </c>
      <c r="O60" s="24">
        <v>2012</v>
      </c>
      <c r="P60" s="24">
        <v>2012</v>
      </c>
      <c r="Q60" s="24">
        <v>2012</v>
      </c>
      <c r="R60" s="24">
        <v>2012</v>
      </c>
      <c r="S60" s="24">
        <v>2012</v>
      </c>
      <c r="T60" s="24">
        <v>2012</v>
      </c>
      <c r="U60" s="24">
        <v>2012</v>
      </c>
      <c r="V60" s="24">
        <v>2012</v>
      </c>
      <c r="W60" s="24">
        <v>2012</v>
      </c>
      <c r="X60" s="24">
        <v>2012</v>
      </c>
      <c r="Y60" s="12"/>
      <c r="Z60" s="19" t="s">
        <v>25</v>
      </c>
    </row>
    <row r="61" spans="1:37" x14ac:dyDescent="0.25">
      <c r="B61" s="12"/>
      <c r="C61" s="12" t="s">
        <v>17</v>
      </c>
      <c r="D61" s="24" t="s">
        <v>1</v>
      </c>
      <c r="E61" s="24" t="s">
        <v>2</v>
      </c>
      <c r="F61" s="24" t="s">
        <v>3</v>
      </c>
      <c r="G61" s="24" t="s">
        <v>4</v>
      </c>
      <c r="H61" s="24" t="s">
        <v>5</v>
      </c>
      <c r="I61" s="24" t="s">
        <v>6</v>
      </c>
      <c r="J61" s="24" t="s">
        <v>7</v>
      </c>
      <c r="K61" s="24" t="s">
        <v>8</v>
      </c>
      <c r="L61" s="24" t="s">
        <v>9</v>
      </c>
      <c r="M61" s="24" t="s">
        <v>10</v>
      </c>
      <c r="N61" s="24" t="s">
        <v>11</v>
      </c>
      <c r="O61" s="24" t="s">
        <v>0</v>
      </c>
      <c r="P61" s="24" t="s">
        <v>1</v>
      </c>
      <c r="Q61" s="24" t="s">
        <v>2</v>
      </c>
      <c r="R61" s="24" t="s">
        <v>3</v>
      </c>
      <c r="S61" s="24" t="s">
        <v>4</v>
      </c>
      <c r="T61" s="24" t="s">
        <v>5</v>
      </c>
      <c r="U61" s="24" t="s">
        <v>6</v>
      </c>
      <c r="V61" s="24" t="s">
        <v>7</v>
      </c>
      <c r="W61" s="24" t="s">
        <v>8</v>
      </c>
      <c r="X61" s="24" t="s">
        <v>9</v>
      </c>
      <c r="Y61" s="24" t="s">
        <v>24</v>
      </c>
      <c r="AA61" s="12" t="s">
        <v>26</v>
      </c>
    </row>
    <row r="62" spans="1:37" ht="15" customHeight="1" x14ac:dyDescent="0.25">
      <c r="A62" s="31" t="s">
        <v>21</v>
      </c>
      <c r="B62" s="17">
        <v>2011</v>
      </c>
      <c r="C62" s="18" t="s">
        <v>10</v>
      </c>
      <c r="D62" s="15">
        <f t="shared" ref="D62:L62" ca="1" si="7">-(SUMPRODUCT(OFFSET($D$13:$X$13,D$59,0),$D44:$X44)-D$36)/$B$4*D$58</f>
        <v>0</v>
      </c>
      <c r="E62" s="15">
        <f t="shared" ca="1" si="7"/>
        <v>0</v>
      </c>
      <c r="F62" s="15">
        <f t="shared" ca="1" si="7"/>
        <v>0</v>
      </c>
      <c r="G62" s="15">
        <f t="shared" ca="1" si="7"/>
        <v>0</v>
      </c>
      <c r="H62" s="15">
        <f t="shared" ca="1" si="7"/>
        <v>0</v>
      </c>
      <c r="I62" s="15">
        <f t="shared" ca="1" si="7"/>
        <v>0</v>
      </c>
      <c r="J62" s="15">
        <f t="shared" ca="1" si="7"/>
        <v>0</v>
      </c>
      <c r="K62" s="15">
        <f t="shared" ca="1" si="7"/>
        <v>0</v>
      </c>
      <c r="L62" s="15">
        <f t="shared" ca="1" si="7"/>
        <v>0</v>
      </c>
      <c r="M62" s="15">
        <f ca="1">-(SUMPRODUCT(OFFSET($D$13:$X$13,M$59,0),$D44:$X44)-M$36)/$B$4*M$58</f>
        <v>0</v>
      </c>
      <c r="N62" s="15">
        <f t="shared" ref="N62:X62" ca="1" si="8">-(SUMPRODUCT(OFFSET($D$13:$X$13,N$59,0),$D44:$X44)-N$36)/$B$4*N$58</f>
        <v>-2179373.0866193073</v>
      </c>
      <c r="O62" s="15">
        <f t="shared" ca="1" si="8"/>
        <v>-1490306.5959970262</v>
      </c>
      <c r="P62" s="15">
        <f t="shared" ca="1" si="8"/>
        <v>-1394157.2393605383</v>
      </c>
      <c r="Q62" s="15">
        <f t="shared" ca="1" si="8"/>
        <v>0</v>
      </c>
      <c r="R62" s="15">
        <f t="shared" ca="1" si="8"/>
        <v>0</v>
      </c>
      <c r="S62" s="15">
        <f t="shared" ca="1" si="8"/>
        <v>0</v>
      </c>
      <c r="T62" s="15">
        <f t="shared" ca="1" si="8"/>
        <v>0</v>
      </c>
      <c r="U62" s="15">
        <f t="shared" ca="1" si="8"/>
        <v>0</v>
      </c>
      <c r="V62" s="15">
        <f t="shared" ca="1" si="8"/>
        <v>0</v>
      </c>
      <c r="W62" s="15">
        <f t="shared" ca="1" si="8"/>
        <v>0</v>
      </c>
      <c r="X62" s="15">
        <f t="shared" ca="1" si="8"/>
        <v>0</v>
      </c>
      <c r="Y62" s="16">
        <f ca="1">SUM(D62:X62)</f>
        <v>-5063836.9219768718</v>
      </c>
      <c r="Z62" s="33">
        <v>-5063837.1597018335</v>
      </c>
      <c r="AA62" s="20">
        <f ca="1">(Y62/Z62)-1</f>
        <v>-4.6945617393490124E-8</v>
      </c>
      <c r="AC62" s="28"/>
    </row>
    <row r="63" spans="1:37" x14ac:dyDescent="0.25">
      <c r="A63" s="31"/>
      <c r="B63" s="17">
        <v>2011</v>
      </c>
      <c r="C63" s="18" t="s">
        <v>11</v>
      </c>
      <c r="D63" s="15">
        <f t="shared" ref="D63:M63" ca="1" si="9">-(SUMPRODUCT(OFFSET($D$13:$X$13,D$59,0),$D45:$X45)-D$36)/$B$4*D$58</f>
        <v>0</v>
      </c>
      <c r="E63" s="15">
        <f t="shared" ca="1" si="9"/>
        <v>0</v>
      </c>
      <c r="F63" s="15">
        <f t="shared" ca="1" si="9"/>
        <v>0</v>
      </c>
      <c r="G63" s="15">
        <f t="shared" ca="1" si="9"/>
        <v>0</v>
      </c>
      <c r="H63" s="15">
        <f t="shared" ca="1" si="9"/>
        <v>0</v>
      </c>
      <c r="I63" s="15">
        <f t="shared" ca="1" si="9"/>
        <v>0</v>
      </c>
      <c r="J63" s="15">
        <f t="shared" ca="1" si="9"/>
        <v>0</v>
      </c>
      <c r="K63" s="15">
        <f t="shared" ca="1" si="9"/>
        <v>0</v>
      </c>
      <c r="L63" s="15">
        <f t="shared" ca="1" si="9"/>
        <v>0</v>
      </c>
      <c r="M63" s="15">
        <f t="shared" ca="1" si="9"/>
        <v>0</v>
      </c>
      <c r="N63" s="15">
        <f t="shared" ref="M63:X63" ca="1" si="10">-(SUMPRODUCT(OFFSET($D$13:$X$13,N$59,0),$D45:$X45)-N$36)/$B$4*N$58</f>
        <v>0</v>
      </c>
      <c r="O63" s="15">
        <f t="shared" ca="1" si="10"/>
        <v>-1494125.941690072</v>
      </c>
      <c r="P63" s="15">
        <f t="shared" ca="1" si="10"/>
        <v>-1397730.1756540327</v>
      </c>
      <c r="Q63" s="15">
        <f t="shared" ca="1" si="10"/>
        <v>-1494125.941690072</v>
      </c>
      <c r="R63" s="15">
        <f t="shared" ca="1" si="10"/>
        <v>0</v>
      </c>
      <c r="S63" s="15">
        <f t="shared" ca="1" si="10"/>
        <v>0</v>
      </c>
      <c r="T63" s="15">
        <f t="shared" ca="1" si="10"/>
        <v>0</v>
      </c>
      <c r="U63" s="15">
        <f t="shared" ca="1" si="10"/>
        <v>0</v>
      </c>
      <c r="V63" s="15">
        <f t="shared" ca="1" si="10"/>
        <v>0</v>
      </c>
      <c r="W63" s="15">
        <f t="shared" ca="1" si="10"/>
        <v>0</v>
      </c>
      <c r="X63" s="15">
        <f t="shared" ca="1" si="10"/>
        <v>0</v>
      </c>
      <c r="Y63" s="16">
        <f t="shared" ref="Y63:Y70" ca="1" si="11">SUM(D63:X63)</f>
        <v>-4385982.0590341762</v>
      </c>
      <c r="Z63" s="33">
        <v>-4385981.9808090394</v>
      </c>
      <c r="AA63" s="20">
        <f t="shared" ref="AA63:AA72" ca="1" si="12">(Y63/Z63)-1</f>
        <v>1.7835261711951489E-8</v>
      </c>
      <c r="AC63" s="28"/>
    </row>
    <row r="64" spans="1:37" x14ac:dyDescent="0.25">
      <c r="A64" s="31"/>
      <c r="B64" s="17">
        <v>2012</v>
      </c>
      <c r="C64" s="18" t="s">
        <v>0</v>
      </c>
      <c r="D64" s="15">
        <f t="shared" ref="D64:M64" ca="1" si="13">-(SUMPRODUCT(OFFSET($D$13:$X$13,D$59,0),$D46:$X46)-D$36)/$B$4*D$58</f>
        <v>0</v>
      </c>
      <c r="E64" s="15">
        <f t="shared" ca="1" si="13"/>
        <v>0</v>
      </c>
      <c r="F64" s="15">
        <f t="shared" ca="1" si="13"/>
        <v>0</v>
      </c>
      <c r="G64" s="15">
        <f t="shared" ca="1" si="13"/>
        <v>0</v>
      </c>
      <c r="H64" s="15">
        <f t="shared" ca="1" si="13"/>
        <v>0</v>
      </c>
      <c r="I64" s="15">
        <f t="shared" ca="1" si="13"/>
        <v>0</v>
      </c>
      <c r="J64" s="15">
        <f t="shared" ca="1" si="13"/>
        <v>0</v>
      </c>
      <c r="K64" s="15">
        <f t="shared" ca="1" si="13"/>
        <v>0</v>
      </c>
      <c r="L64" s="15">
        <f t="shared" ca="1" si="13"/>
        <v>0</v>
      </c>
      <c r="M64" s="15">
        <f t="shared" ca="1" si="13"/>
        <v>0</v>
      </c>
      <c r="N64" s="15">
        <f t="shared" ref="M64:X64" ca="1" si="14">-(SUMPRODUCT(OFFSET($D$13:$X$13,N$59,0),$D46:$X46)-N$36)/$B$4*N$58</f>
        <v>0</v>
      </c>
      <c r="O64" s="15">
        <f t="shared" ca="1" si="14"/>
        <v>0</v>
      </c>
      <c r="P64" s="15">
        <f t="shared" ca="1" si="14"/>
        <v>-1382928.7104272225</v>
      </c>
      <c r="Q64" s="15">
        <f t="shared" ca="1" si="14"/>
        <v>-1478303.6857579646</v>
      </c>
      <c r="R64" s="15">
        <f t="shared" ca="1" si="14"/>
        <v>-953743.93822567072</v>
      </c>
      <c r="S64" s="15">
        <f t="shared" ca="1" si="14"/>
        <v>0</v>
      </c>
      <c r="T64" s="15">
        <f t="shared" ca="1" si="14"/>
        <v>0</v>
      </c>
      <c r="U64" s="15">
        <f t="shared" ca="1" si="14"/>
        <v>0</v>
      </c>
      <c r="V64" s="15">
        <f t="shared" ca="1" si="14"/>
        <v>0</v>
      </c>
      <c r="W64" s="15">
        <f t="shared" ca="1" si="14"/>
        <v>0</v>
      </c>
      <c r="X64" s="15">
        <f t="shared" ca="1" si="14"/>
        <v>0</v>
      </c>
      <c r="Y64" s="16">
        <f t="shared" ca="1" si="11"/>
        <v>-3814976.3344108579</v>
      </c>
      <c r="Z64" s="33">
        <v>-3814976.3028725628</v>
      </c>
      <c r="AA64" s="20">
        <f t="shared" ca="1" si="12"/>
        <v>8.2669702194948513E-9</v>
      </c>
      <c r="AC64" s="28"/>
    </row>
    <row r="65" spans="1:29" x14ac:dyDescent="0.25">
      <c r="A65" s="31"/>
      <c r="B65" s="17">
        <v>2012</v>
      </c>
      <c r="C65" s="18" t="s">
        <v>1</v>
      </c>
      <c r="D65" s="15">
        <f t="shared" ref="D65:M65" ca="1" si="15">-(SUMPRODUCT(OFFSET($D$13:$X$13,D$59,0),$D47:$X47)-D$36)/$B$4*D$58</f>
        <v>0</v>
      </c>
      <c r="E65" s="15">
        <f t="shared" ca="1" si="15"/>
        <v>0</v>
      </c>
      <c r="F65" s="15">
        <f t="shared" ca="1" si="15"/>
        <v>0</v>
      </c>
      <c r="G65" s="15">
        <f t="shared" ca="1" si="15"/>
        <v>0</v>
      </c>
      <c r="H65" s="15">
        <f t="shared" ca="1" si="15"/>
        <v>0</v>
      </c>
      <c r="I65" s="15">
        <f t="shared" ca="1" si="15"/>
        <v>0</v>
      </c>
      <c r="J65" s="15">
        <f t="shared" ca="1" si="15"/>
        <v>0</v>
      </c>
      <c r="K65" s="15">
        <f t="shared" ca="1" si="15"/>
        <v>0</v>
      </c>
      <c r="L65" s="15">
        <f t="shared" ca="1" si="15"/>
        <v>0</v>
      </c>
      <c r="M65" s="15">
        <f t="shared" ca="1" si="15"/>
        <v>0</v>
      </c>
      <c r="N65" s="15">
        <f t="shared" ref="M65:X65" ca="1" si="16">-(SUMPRODUCT(OFFSET($D$13:$X$13,N$59,0),$D47:$X47)-N$36)/$B$4*N$58</f>
        <v>0</v>
      </c>
      <c r="O65" s="15">
        <f t="shared" ca="1" si="16"/>
        <v>0</v>
      </c>
      <c r="P65" s="15">
        <f t="shared" ca="1" si="16"/>
        <v>0</v>
      </c>
      <c r="Q65" s="15">
        <f t="shared" ca="1" si="16"/>
        <v>-1467391.6848551016</v>
      </c>
      <c r="R65" s="15">
        <f t="shared" ca="1" si="16"/>
        <v>-946703.93764317851</v>
      </c>
      <c r="S65" s="15">
        <f t="shared" ca="1" si="16"/>
        <v>-978260.34789250116</v>
      </c>
      <c r="T65" s="15">
        <f t="shared" ca="1" si="16"/>
        <v>0</v>
      </c>
      <c r="U65" s="15">
        <f t="shared" ca="1" si="16"/>
        <v>0</v>
      </c>
      <c r="V65" s="15">
        <f t="shared" ca="1" si="16"/>
        <v>0</v>
      </c>
      <c r="W65" s="15">
        <f t="shared" ca="1" si="16"/>
        <v>0</v>
      </c>
      <c r="X65" s="15">
        <f t="shared" ca="1" si="16"/>
        <v>0</v>
      </c>
      <c r="Y65" s="16">
        <f t="shared" ca="1" si="11"/>
        <v>-3392355.9703907818</v>
      </c>
      <c r="Z65" s="33">
        <v>-3392356.2298804773</v>
      </c>
      <c r="AA65" s="20">
        <f t="shared" ca="1" si="12"/>
        <v>-7.6492466583033547E-8</v>
      </c>
      <c r="AC65" s="28"/>
    </row>
    <row r="66" spans="1:29" x14ac:dyDescent="0.25">
      <c r="A66" s="31"/>
      <c r="B66" s="17">
        <v>2012</v>
      </c>
      <c r="C66" s="18" t="s">
        <v>2</v>
      </c>
      <c r="D66" s="15">
        <f t="shared" ref="D66:M66" ca="1" si="17">-(SUMPRODUCT(OFFSET($D$13:$X$13,D$59,0),$D48:$X48)-D$36)/$B$4*D$58</f>
        <v>0</v>
      </c>
      <c r="E66" s="15">
        <f t="shared" ca="1" si="17"/>
        <v>0</v>
      </c>
      <c r="F66" s="15">
        <f t="shared" ca="1" si="17"/>
        <v>0</v>
      </c>
      <c r="G66" s="15">
        <f t="shared" ca="1" si="17"/>
        <v>0</v>
      </c>
      <c r="H66" s="15">
        <f t="shared" ca="1" si="17"/>
        <v>0</v>
      </c>
      <c r="I66" s="15">
        <f t="shared" ca="1" si="17"/>
        <v>0</v>
      </c>
      <c r="J66" s="15">
        <f t="shared" ca="1" si="17"/>
        <v>0</v>
      </c>
      <c r="K66" s="15">
        <f t="shared" ca="1" si="17"/>
        <v>0</v>
      </c>
      <c r="L66" s="15">
        <f t="shared" ca="1" si="17"/>
        <v>0</v>
      </c>
      <c r="M66" s="15">
        <f t="shared" ca="1" si="17"/>
        <v>0</v>
      </c>
      <c r="N66" s="15">
        <f t="shared" ref="M66:X66" ca="1" si="18">-(SUMPRODUCT(OFFSET($D$13:$X$13,N$59,0),$D48:$X48)-N$36)/$B$4*N$58</f>
        <v>0</v>
      </c>
      <c r="O66" s="15">
        <f t="shared" ca="1" si="18"/>
        <v>0</v>
      </c>
      <c r="P66" s="15">
        <f t="shared" ca="1" si="18"/>
        <v>0</v>
      </c>
      <c r="Q66" s="15">
        <f t="shared" ca="1" si="18"/>
        <v>0</v>
      </c>
      <c r="R66" s="15">
        <f t="shared" ca="1" si="18"/>
        <v>-940279.96055956464</v>
      </c>
      <c r="S66" s="15">
        <f t="shared" ca="1" si="18"/>
        <v>-971622.62591155013</v>
      </c>
      <c r="T66" s="15">
        <f t="shared" ca="1" si="18"/>
        <v>-940279.96055956464</v>
      </c>
      <c r="U66" s="15">
        <f t="shared" ca="1" si="18"/>
        <v>0</v>
      </c>
      <c r="V66" s="15">
        <f t="shared" ca="1" si="18"/>
        <v>0</v>
      </c>
      <c r="W66" s="15">
        <f t="shared" ca="1" si="18"/>
        <v>0</v>
      </c>
      <c r="X66" s="15">
        <f t="shared" ca="1" si="18"/>
        <v>0</v>
      </c>
      <c r="Y66" s="16">
        <f t="shared" ca="1" si="11"/>
        <v>-2852182.5470306794</v>
      </c>
      <c r="Z66" s="33">
        <v>-2852185.0035383226</v>
      </c>
      <c r="AA66" s="20">
        <f t="shared" ca="1" si="12"/>
        <v>-8.6127219667275767E-7</v>
      </c>
      <c r="AC66" s="28"/>
    </row>
    <row r="67" spans="1:29" x14ac:dyDescent="0.25">
      <c r="A67" s="31"/>
      <c r="B67" s="17">
        <v>2012</v>
      </c>
      <c r="C67" s="18" t="s">
        <v>3</v>
      </c>
      <c r="D67" s="15">
        <f t="shared" ref="D67:M67" ca="1" si="19">-(SUMPRODUCT(OFFSET($D$13:$X$13,D$59,0),$D49:$X49)-D$36)/$B$4*D$58</f>
        <v>0</v>
      </c>
      <c r="E67" s="15">
        <f t="shared" ca="1" si="19"/>
        <v>0</v>
      </c>
      <c r="F67" s="15">
        <f t="shared" ca="1" si="19"/>
        <v>0</v>
      </c>
      <c r="G67" s="15">
        <f t="shared" ca="1" si="19"/>
        <v>0</v>
      </c>
      <c r="H67" s="15">
        <f t="shared" ca="1" si="19"/>
        <v>0</v>
      </c>
      <c r="I67" s="15">
        <f t="shared" ca="1" si="19"/>
        <v>0</v>
      </c>
      <c r="J67" s="15">
        <f t="shared" ca="1" si="19"/>
        <v>0</v>
      </c>
      <c r="K67" s="15">
        <f t="shared" ca="1" si="19"/>
        <v>0</v>
      </c>
      <c r="L67" s="15">
        <f t="shared" ca="1" si="19"/>
        <v>0</v>
      </c>
      <c r="M67" s="15">
        <f t="shared" ca="1" si="19"/>
        <v>0</v>
      </c>
      <c r="N67" s="15">
        <f t="shared" ref="M67:X67" ca="1" si="20">-(SUMPRODUCT(OFFSET($D$13:$X$13,N$59,0),$D49:$X49)-N$36)/$B$4*N$58</f>
        <v>0</v>
      </c>
      <c r="O67" s="15">
        <f t="shared" ca="1" si="20"/>
        <v>0</v>
      </c>
      <c r="P67" s="15">
        <f t="shared" ca="1" si="20"/>
        <v>0</v>
      </c>
      <c r="Q67" s="15">
        <f t="shared" ca="1" si="20"/>
        <v>0</v>
      </c>
      <c r="R67" s="15">
        <f t="shared" ca="1" si="20"/>
        <v>0</v>
      </c>
      <c r="S67" s="15">
        <f t="shared" ca="1" si="20"/>
        <v>-966984.51670818031</v>
      </c>
      <c r="T67" s="15">
        <f t="shared" ca="1" si="20"/>
        <v>-935791.46778210998</v>
      </c>
      <c r="U67" s="15">
        <f t="shared" ca="1" si="20"/>
        <v>-966984.90438029694</v>
      </c>
      <c r="V67" s="15">
        <f t="shared" ca="1" si="20"/>
        <v>0</v>
      </c>
      <c r="W67" s="15">
        <f t="shared" ca="1" si="20"/>
        <v>0</v>
      </c>
      <c r="X67" s="15">
        <f t="shared" ca="1" si="20"/>
        <v>0</v>
      </c>
      <c r="Y67" s="16">
        <f t="shared" ca="1" si="11"/>
        <v>-2869760.8888705871</v>
      </c>
      <c r="Z67" s="33">
        <v>-2869762.3326897314</v>
      </c>
      <c r="AA67" s="20">
        <f t="shared" ca="1" si="12"/>
        <v>-5.0311453592133404E-7</v>
      </c>
      <c r="AC67" s="28"/>
    </row>
    <row r="68" spans="1:29" x14ac:dyDescent="0.25">
      <c r="A68" s="31"/>
      <c r="B68" s="17">
        <v>2012</v>
      </c>
      <c r="C68" s="18" t="s">
        <v>4</v>
      </c>
      <c r="D68" s="15">
        <f t="shared" ref="D68:M68" ca="1" si="21">-(SUMPRODUCT(OFFSET($D$13:$X$13,D$59,0),$D50:$X50)-D$36)/$B$4*D$58</f>
        <v>0</v>
      </c>
      <c r="E68" s="15">
        <f t="shared" ca="1" si="21"/>
        <v>0</v>
      </c>
      <c r="F68" s="15">
        <f t="shared" ca="1" si="21"/>
        <v>0</v>
      </c>
      <c r="G68" s="15">
        <f t="shared" ca="1" si="21"/>
        <v>0</v>
      </c>
      <c r="H68" s="15">
        <f t="shared" ca="1" si="21"/>
        <v>0</v>
      </c>
      <c r="I68" s="15">
        <f t="shared" ca="1" si="21"/>
        <v>0</v>
      </c>
      <c r="J68" s="15">
        <f t="shared" ca="1" si="21"/>
        <v>0</v>
      </c>
      <c r="K68" s="15">
        <f t="shared" ca="1" si="21"/>
        <v>0</v>
      </c>
      <c r="L68" s="15">
        <f t="shared" ca="1" si="21"/>
        <v>0</v>
      </c>
      <c r="M68" s="15">
        <f t="shared" ca="1" si="21"/>
        <v>0</v>
      </c>
      <c r="N68" s="15">
        <f t="shared" ref="M68:X68" ca="1" si="22">-(SUMPRODUCT(OFFSET($D$13:$X$13,N$59,0),$D50:$X50)-N$36)/$B$4*N$58</f>
        <v>0</v>
      </c>
      <c r="O68" s="15">
        <f t="shared" ca="1" si="22"/>
        <v>0</v>
      </c>
      <c r="P68" s="15">
        <f t="shared" ca="1" si="22"/>
        <v>0</v>
      </c>
      <c r="Q68" s="15">
        <f t="shared" ca="1" si="22"/>
        <v>0</v>
      </c>
      <c r="R68" s="15">
        <f t="shared" ca="1" si="22"/>
        <v>0</v>
      </c>
      <c r="S68" s="15">
        <f t="shared" ca="1" si="22"/>
        <v>0</v>
      </c>
      <c r="T68" s="15">
        <f t="shared" ca="1" si="22"/>
        <v>-932183.86609805748</v>
      </c>
      <c r="U68" s="15">
        <f t="shared" ca="1" si="22"/>
        <v>-963257.04930677603</v>
      </c>
      <c r="V68" s="15">
        <f t="shared" ca="1" si="22"/>
        <v>-963256.66163465939</v>
      </c>
      <c r="W68" s="15">
        <f t="shared" ca="1" si="22"/>
        <v>0</v>
      </c>
      <c r="X68" s="15">
        <f t="shared" ca="1" si="22"/>
        <v>0</v>
      </c>
      <c r="Y68" s="16">
        <f t="shared" ca="1" si="11"/>
        <v>-2858697.5770394928</v>
      </c>
      <c r="Z68" s="33">
        <v>-2858697.8437916189</v>
      </c>
      <c r="AA68" s="20">
        <f t="shared" ca="1" si="12"/>
        <v>-9.3312459314986995E-8</v>
      </c>
      <c r="AC68" s="28"/>
    </row>
    <row r="69" spans="1:29" x14ac:dyDescent="0.25">
      <c r="A69" s="31"/>
      <c r="B69" s="17">
        <v>2012</v>
      </c>
      <c r="C69" s="18" t="s">
        <v>5</v>
      </c>
      <c r="D69" s="15">
        <f t="shared" ref="D69:M69" ca="1" si="23">-(SUMPRODUCT(OFFSET($D$13:$X$13,D$59,0),$D51:$X51)-D$36)/$B$4*D$58</f>
        <v>0</v>
      </c>
      <c r="E69" s="15">
        <f t="shared" ca="1" si="23"/>
        <v>0</v>
      </c>
      <c r="F69" s="15">
        <f t="shared" ca="1" si="23"/>
        <v>0</v>
      </c>
      <c r="G69" s="15">
        <f t="shared" ca="1" si="23"/>
        <v>0</v>
      </c>
      <c r="H69" s="15">
        <f t="shared" ca="1" si="23"/>
        <v>0</v>
      </c>
      <c r="I69" s="15">
        <f t="shared" ca="1" si="23"/>
        <v>0</v>
      </c>
      <c r="J69" s="15">
        <f t="shared" ca="1" si="23"/>
        <v>0</v>
      </c>
      <c r="K69" s="15">
        <f t="shared" ca="1" si="23"/>
        <v>0</v>
      </c>
      <c r="L69" s="15">
        <f t="shared" ca="1" si="23"/>
        <v>0</v>
      </c>
      <c r="M69" s="15">
        <f t="shared" ca="1" si="23"/>
        <v>0</v>
      </c>
      <c r="N69" s="15">
        <f t="shared" ref="M69:X69" ca="1" si="24">-(SUMPRODUCT(OFFSET($D$13:$X$13,N$59,0),$D51:$X51)-N$36)/$B$4*N$58</f>
        <v>0</v>
      </c>
      <c r="O69" s="15">
        <f t="shared" ca="1" si="24"/>
        <v>0</v>
      </c>
      <c r="P69" s="15">
        <f t="shared" ca="1" si="24"/>
        <v>0</v>
      </c>
      <c r="Q69" s="15">
        <f t="shared" ca="1" si="24"/>
        <v>0</v>
      </c>
      <c r="R69" s="15">
        <f t="shared" ca="1" si="24"/>
        <v>0</v>
      </c>
      <c r="S69" s="15">
        <f t="shared" ca="1" si="24"/>
        <v>0</v>
      </c>
      <c r="T69" s="15">
        <f t="shared" ca="1" si="24"/>
        <v>0</v>
      </c>
      <c r="U69" s="15">
        <f t="shared" ca="1" si="24"/>
        <v>-959619.13416431344</v>
      </c>
      <c r="V69" s="15">
        <f t="shared" ca="1" si="24"/>
        <v>-959619.13416431344</v>
      </c>
      <c r="W69" s="15">
        <f t="shared" ca="1" si="24"/>
        <v>-928664.05339009361</v>
      </c>
      <c r="X69" s="15">
        <f t="shared" ca="1" si="24"/>
        <v>0</v>
      </c>
      <c r="Y69" s="16">
        <f t="shared" ca="1" si="11"/>
        <v>-2847902.3217187207</v>
      </c>
      <c r="Z69" s="33">
        <v>-2847903.1634684647</v>
      </c>
      <c r="AA69" s="20">
        <f t="shared" ca="1" si="12"/>
        <v>-2.9556824643339752E-7</v>
      </c>
      <c r="AC69" s="28"/>
    </row>
    <row r="70" spans="1:29" x14ac:dyDescent="0.25">
      <c r="A70" s="31"/>
      <c r="B70" s="17">
        <v>2012</v>
      </c>
      <c r="C70" s="18" t="s">
        <v>6</v>
      </c>
      <c r="D70" s="15">
        <f t="shared" ref="D70:M70" ca="1" si="25">-(SUMPRODUCT(OFFSET($D$13:$X$13,D$59,0),$D52:$X52)-D$36)/$B$4*D$58</f>
        <v>0</v>
      </c>
      <c r="E70" s="15">
        <f t="shared" ca="1" si="25"/>
        <v>0</v>
      </c>
      <c r="F70" s="15">
        <f t="shared" ca="1" si="25"/>
        <v>0</v>
      </c>
      <c r="G70" s="15">
        <f t="shared" ca="1" si="25"/>
        <v>0</v>
      </c>
      <c r="H70" s="15">
        <f t="shared" ca="1" si="25"/>
        <v>0</v>
      </c>
      <c r="I70" s="15">
        <f t="shared" ca="1" si="25"/>
        <v>0</v>
      </c>
      <c r="J70" s="15">
        <f t="shared" ca="1" si="25"/>
        <v>0</v>
      </c>
      <c r="K70" s="15">
        <f t="shared" ca="1" si="25"/>
        <v>0</v>
      </c>
      <c r="L70" s="15">
        <f t="shared" ca="1" si="25"/>
        <v>0</v>
      </c>
      <c r="M70" s="15">
        <f t="shared" ca="1" si="25"/>
        <v>0</v>
      </c>
      <c r="N70" s="15">
        <f t="shared" ref="M70:X70" ca="1" si="26">-(SUMPRODUCT(OFFSET($D$13:$X$13,N$59,0),$D52:$X52)-N$36)/$B$4*N$58</f>
        <v>0</v>
      </c>
      <c r="O70" s="15">
        <f t="shared" ca="1" si="26"/>
        <v>0</v>
      </c>
      <c r="P70" s="15">
        <f t="shared" ca="1" si="26"/>
        <v>0</v>
      </c>
      <c r="Q70" s="15">
        <f t="shared" ca="1" si="26"/>
        <v>0</v>
      </c>
      <c r="R70" s="15">
        <f t="shared" ca="1" si="26"/>
        <v>0</v>
      </c>
      <c r="S70" s="15">
        <f t="shared" ca="1" si="26"/>
        <v>0</v>
      </c>
      <c r="T70" s="15">
        <f t="shared" ca="1" si="26"/>
        <v>0</v>
      </c>
      <c r="U70" s="15">
        <f t="shared" ca="1" si="26"/>
        <v>0</v>
      </c>
      <c r="V70" s="15">
        <f t="shared" ca="1" si="26"/>
        <v>-956254.91553619213</v>
      </c>
      <c r="W70" s="15">
        <f t="shared" ca="1" si="26"/>
        <v>-925407.98277696013</v>
      </c>
      <c r="X70" s="15">
        <f t="shared" ca="1" si="26"/>
        <v>-478127.45776809606</v>
      </c>
      <c r="Y70" s="16">
        <f t="shared" ca="1" si="11"/>
        <v>-2359790.3560812483</v>
      </c>
      <c r="Z70" s="33">
        <v>-2359790.6015032586</v>
      </c>
      <c r="AA70" s="20">
        <f t="shared" ca="1" si="12"/>
        <v>-1.0400160510570799E-7</v>
      </c>
      <c r="AC70" s="28"/>
    </row>
    <row r="71" spans="1:29" x14ac:dyDescent="0.25">
      <c r="A71" s="31"/>
      <c r="B71" s="17">
        <v>2012</v>
      </c>
      <c r="C71" s="18" t="s">
        <v>7</v>
      </c>
      <c r="D71" s="15">
        <f t="shared" ref="D71:M71" ca="1" si="27">-(SUMPRODUCT(OFFSET($D$13:$X$13,D$59,0),$D53:$X53)-D$36)/$B$4*D$58</f>
        <v>0</v>
      </c>
      <c r="E71" s="15">
        <f t="shared" ca="1" si="27"/>
        <v>0</v>
      </c>
      <c r="F71" s="15">
        <f t="shared" ca="1" si="27"/>
        <v>0</v>
      </c>
      <c r="G71" s="15">
        <f t="shared" ca="1" si="27"/>
        <v>0</v>
      </c>
      <c r="H71" s="15">
        <f t="shared" ca="1" si="27"/>
        <v>0</v>
      </c>
      <c r="I71" s="15">
        <f t="shared" ca="1" si="27"/>
        <v>0</v>
      </c>
      <c r="J71" s="15">
        <f t="shared" ca="1" si="27"/>
        <v>0</v>
      </c>
      <c r="K71" s="15">
        <f t="shared" ca="1" si="27"/>
        <v>0</v>
      </c>
      <c r="L71" s="15">
        <f t="shared" ca="1" si="27"/>
        <v>0</v>
      </c>
      <c r="M71" s="15">
        <f t="shared" ca="1" si="27"/>
        <v>0</v>
      </c>
      <c r="N71" s="15">
        <f t="shared" ref="M71:X71" ca="1" si="28">-(SUMPRODUCT(OFFSET($D$13:$X$13,N$59,0),$D53:$X53)-N$36)/$B$4*N$58</f>
        <v>0</v>
      </c>
      <c r="O71" s="15">
        <f t="shared" ca="1" si="28"/>
        <v>0</v>
      </c>
      <c r="P71" s="15">
        <f t="shared" ca="1" si="28"/>
        <v>0</v>
      </c>
      <c r="Q71" s="15">
        <f t="shared" ca="1" si="28"/>
        <v>0</v>
      </c>
      <c r="R71" s="15">
        <f t="shared" ca="1" si="28"/>
        <v>0</v>
      </c>
      <c r="S71" s="15">
        <f t="shared" ca="1" si="28"/>
        <v>0</v>
      </c>
      <c r="T71" s="15">
        <f t="shared" ca="1" si="28"/>
        <v>0</v>
      </c>
      <c r="U71" s="15">
        <f t="shared" ca="1" si="28"/>
        <v>0</v>
      </c>
      <c r="V71" s="15">
        <f t="shared" ca="1" si="28"/>
        <v>0</v>
      </c>
      <c r="W71" s="15">
        <f t="shared" ca="1" si="28"/>
        <v>-922064.12318773801</v>
      </c>
      <c r="X71" s="15">
        <f t="shared" ca="1" si="28"/>
        <v>-476399.7969803313</v>
      </c>
      <c r="Y71" s="16"/>
      <c r="Z71" s="32"/>
      <c r="AA71" s="20"/>
      <c r="AC71" s="28"/>
    </row>
    <row r="72" spans="1:29" x14ac:dyDescent="0.25">
      <c r="A72" s="31"/>
      <c r="B72" s="17">
        <v>2012</v>
      </c>
      <c r="C72" s="18" t="s">
        <v>8</v>
      </c>
      <c r="D72" s="15">
        <f t="shared" ref="D72:M72" ca="1" si="29">-(SUMPRODUCT(OFFSET($D$13:$X$13,D$59,0),$D54:$X54)-D$36)/$B$4*D$58</f>
        <v>0</v>
      </c>
      <c r="E72" s="15">
        <f t="shared" ca="1" si="29"/>
        <v>0</v>
      </c>
      <c r="F72" s="15">
        <f t="shared" ca="1" si="29"/>
        <v>0</v>
      </c>
      <c r="G72" s="15">
        <f t="shared" ca="1" si="29"/>
        <v>0</v>
      </c>
      <c r="H72" s="15">
        <f t="shared" ca="1" si="29"/>
        <v>0</v>
      </c>
      <c r="I72" s="15">
        <f t="shared" ca="1" si="29"/>
        <v>0</v>
      </c>
      <c r="J72" s="15">
        <f t="shared" ca="1" si="29"/>
        <v>0</v>
      </c>
      <c r="K72" s="15">
        <f t="shared" ca="1" si="29"/>
        <v>0</v>
      </c>
      <c r="L72" s="15">
        <f t="shared" ca="1" si="29"/>
        <v>0</v>
      </c>
      <c r="M72" s="15">
        <f t="shared" ca="1" si="29"/>
        <v>0</v>
      </c>
      <c r="N72" s="15">
        <f t="shared" ref="M72:X72" ca="1" si="30">-(SUMPRODUCT(OFFSET($D$13:$X$13,N$59,0),$D54:$X54)-N$36)/$B$4*N$58</f>
        <v>0</v>
      </c>
      <c r="O72" s="15">
        <f t="shared" ca="1" si="30"/>
        <v>0</v>
      </c>
      <c r="P72" s="15">
        <f t="shared" ca="1" si="30"/>
        <v>0</v>
      </c>
      <c r="Q72" s="15">
        <f t="shared" ca="1" si="30"/>
        <v>0</v>
      </c>
      <c r="R72" s="15">
        <f t="shared" ca="1" si="30"/>
        <v>0</v>
      </c>
      <c r="S72" s="15">
        <f t="shared" ca="1" si="30"/>
        <v>0</v>
      </c>
      <c r="T72" s="15">
        <f t="shared" ca="1" si="30"/>
        <v>0</v>
      </c>
      <c r="U72" s="15">
        <f t="shared" ca="1" si="30"/>
        <v>0</v>
      </c>
      <c r="V72" s="15">
        <f t="shared" ca="1" si="30"/>
        <v>0</v>
      </c>
      <c r="W72" s="15">
        <f t="shared" ca="1" si="30"/>
        <v>0</v>
      </c>
      <c r="X72" s="15">
        <f t="shared" ca="1" si="30"/>
        <v>-474399.21502245852</v>
      </c>
      <c r="Y72" s="16"/>
      <c r="Z72" s="29"/>
      <c r="AA72" s="20"/>
      <c r="AC72" s="28"/>
    </row>
    <row r="73" spans="1:29" x14ac:dyDescent="0.25">
      <c r="Z73" s="25"/>
      <c r="AC73" s="28"/>
    </row>
    <row r="74" spans="1:29" x14ac:dyDescent="0.25">
      <c r="Z74" s="25"/>
      <c r="AC74" s="28"/>
    </row>
    <row r="75" spans="1:29" x14ac:dyDescent="0.25">
      <c r="Z75" s="25"/>
      <c r="AC75" s="28"/>
    </row>
    <row r="76" spans="1:29" x14ac:dyDescent="0.25">
      <c r="Z76" s="25"/>
      <c r="AC76" s="28"/>
    </row>
    <row r="77" spans="1:29" x14ac:dyDescent="0.25">
      <c r="Z77" s="25"/>
      <c r="AC77" s="28"/>
    </row>
    <row r="78" spans="1:29" x14ac:dyDescent="0.25">
      <c r="Z78" s="25"/>
      <c r="AC78" s="28"/>
    </row>
    <row r="79" spans="1:29" x14ac:dyDescent="0.25">
      <c r="Z79" s="25"/>
      <c r="AC79" s="28"/>
    </row>
    <row r="80" spans="1:29" x14ac:dyDescent="0.25">
      <c r="Z80" s="25"/>
      <c r="AC80" s="28"/>
    </row>
    <row r="81" spans="26:29" x14ac:dyDescent="0.25">
      <c r="Z81" s="25"/>
      <c r="AC81" s="28"/>
    </row>
    <row r="82" spans="26:29" x14ac:dyDescent="0.25">
      <c r="Z82" s="25"/>
      <c r="AC82" s="28"/>
    </row>
    <row r="83" spans="26:29" x14ac:dyDescent="0.25">
      <c r="Z83" s="25"/>
      <c r="AC83" s="28"/>
    </row>
    <row r="84" spans="26:29" x14ac:dyDescent="0.25">
      <c r="Z84" s="25"/>
      <c r="AC84" s="28"/>
    </row>
    <row r="85" spans="26:29" x14ac:dyDescent="0.25">
      <c r="Z85" s="25"/>
      <c r="AC85" s="28"/>
    </row>
    <row r="86" spans="26:29" x14ac:dyDescent="0.25">
      <c r="Z86" s="25"/>
      <c r="AC86" s="28"/>
    </row>
    <row r="87" spans="26:29" x14ac:dyDescent="0.25">
      <c r="Z87" s="25"/>
      <c r="AC87" s="28"/>
    </row>
    <row r="88" spans="26:29" x14ac:dyDescent="0.25">
      <c r="Z88" s="25"/>
      <c r="AC88" s="28"/>
    </row>
    <row r="89" spans="26:29" x14ac:dyDescent="0.25">
      <c r="Z89" s="25"/>
      <c r="AC89" s="28"/>
    </row>
    <row r="90" spans="26:29" x14ac:dyDescent="0.25">
      <c r="Z90" s="25"/>
      <c r="AC90" s="28"/>
    </row>
    <row r="91" spans="26:29" x14ac:dyDescent="0.25">
      <c r="Z91" s="25"/>
      <c r="AC91" s="28"/>
    </row>
    <row r="92" spans="26:29" x14ac:dyDescent="0.25">
      <c r="Z92" s="25"/>
      <c r="AC92" s="28"/>
    </row>
    <row r="93" spans="26:29" x14ac:dyDescent="0.25">
      <c r="Z93" s="25"/>
      <c r="AC93" s="28"/>
    </row>
    <row r="94" spans="26:29" x14ac:dyDescent="0.25">
      <c r="Z94" s="25"/>
      <c r="AC94" s="28"/>
    </row>
    <row r="95" spans="26:29" x14ac:dyDescent="0.25">
      <c r="Z95" s="25"/>
      <c r="AC95" s="28"/>
    </row>
    <row r="96" spans="26:29" x14ac:dyDescent="0.25">
      <c r="Z96" s="25"/>
      <c r="AC96" s="28"/>
    </row>
    <row r="97" spans="26:29" x14ac:dyDescent="0.25">
      <c r="Z97" s="25"/>
      <c r="AC97" s="28"/>
    </row>
    <row r="98" spans="26:29" x14ac:dyDescent="0.25">
      <c r="Z98" s="25"/>
      <c r="AC98" s="28"/>
    </row>
    <row r="99" spans="26:29" x14ac:dyDescent="0.25">
      <c r="Z99" s="25"/>
    </row>
    <row r="100" spans="26:29" x14ac:dyDescent="0.25">
      <c r="Z100" s="25"/>
    </row>
    <row r="101" spans="26:29" x14ac:dyDescent="0.25">
      <c r="Z101" s="25"/>
    </row>
    <row r="102" spans="26:29" x14ac:dyDescent="0.25">
      <c r="Z102" s="25"/>
    </row>
  </sheetData>
  <mergeCells count="2">
    <mergeCell ref="D57:X57"/>
    <mergeCell ref="A62:A7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Verification301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Watanabe</dc:creator>
  <cp:lastModifiedBy>Daniel Watanabe</cp:lastModifiedBy>
  <dcterms:created xsi:type="dcterms:W3CDTF">2011-03-14T09:42:00Z</dcterms:created>
  <dcterms:modified xsi:type="dcterms:W3CDTF">2015-12-21T12:52:04Z</dcterms:modified>
</cp:coreProperties>
</file>