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.watanabe\Documents\TFS\Elviz\Development\QA\Regression\Bin\Verification\CurrencyExposure\"/>
    </mc:Choice>
  </mc:AlternateContent>
  <bookViews>
    <workbookView xWindow="0" yWindow="0" windowWidth="28800" windowHeight="12720"/>
  </bookViews>
  <sheets>
    <sheet name="Verification802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1" l="1"/>
  <c r="I13" i="1" l="1"/>
  <c r="J13" i="1"/>
  <c r="K13" i="1"/>
  <c r="J14" i="1"/>
  <c r="K14" i="1"/>
  <c r="L14" i="1"/>
  <c r="K15" i="1"/>
  <c r="L15" i="1"/>
  <c r="M15" i="1"/>
  <c r="L16" i="1"/>
  <c r="M16" i="1"/>
  <c r="N16" i="1"/>
  <c r="M17" i="1"/>
  <c r="N17" i="1"/>
  <c r="O17" i="1"/>
  <c r="P52" i="1" s="1"/>
  <c r="N18" i="1"/>
  <c r="Q52" i="1" s="1"/>
  <c r="O18" i="1"/>
  <c r="P18" i="1"/>
  <c r="O19" i="1"/>
  <c r="P19" i="1"/>
  <c r="Q19" i="1"/>
  <c r="P20" i="1"/>
  <c r="Q20" i="1"/>
  <c r="S52" i="1" s="1"/>
  <c r="R20" i="1"/>
  <c r="Q21" i="1"/>
  <c r="R21" i="1"/>
  <c r="S21" i="1"/>
  <c r="R22" i="1"/>
  <c r="S22" i="1"/>
  <c r="T22" i="1"/>
  <c r="S23" i="1"/>
  <c r="T23" i="1"/>
  <c r="U23" i="1"/>
  <c r="T24" i="1"/>
  <c r="U24" i="1"/>
  <c r="V24" i="1"/>
  <c r="U25" i="1"/>
  <c r="V25" i="1"/>
  <c r="W25" i="1"/>
  <c r="X52" i="1" s="1"/>
  <c r="I31" i="1"/>
  <c r="J31" i="1"/>
  <c r="K31" i="1"/>
  <c r="J32" i="1"/>
  <c r="K32" i="1"/>
  <c r="L32" i="1"/>
  <c r="K33" i="1"/>
  <c r="L33" i="1"/>
  <c r="N53" i="1" s="1"/>
  <c r="M33" i="1"/>
  <c r="L34" i="1"/>
  <c r="M34" i="1"/>
  <c r="N34" i="1"/>
  <c r="M35" i="1"/>
  <c r="N35" i="1"/>
  <c r="O35" i="1"/>
  <c r="N36" i="1"/>
  <c r="O36" i="1"/>
  <c r="Q53" i="1" s="1"/>
  <c r="P36" i="1"/>
  <c r="O37" i="1"/>
  <c r="P37" i="1"/>
  <c r="Q37" i="1"/>
  <c r="P38" i="1"/>
  <c r="Q38" i="1"/>
  <c r="R38" i="1"/>
  <c r="Q39" i="1"/>
  <c r="T53" i="1" s="1"/>
  <c r="R39" i="1"/>
  <c r="S39" i="1"/>
  <c r="R40" i="1"/>
  <c r="S40" i="1"/>
  <c r="T40" i="1"/>
  <c r="S41" i="1"/>
  <c r="T41" i="1"/>
  <c r="V53" i="1" s="1"/>
  <c r="U41" i="1"/>
  <c r="T42" i="1"/>
  <c r="U42" i="1"/>
  <c r="V42" i="1"/>
  <c r="U43" i="1"/>
  <c r="V43" i="1"/>
  <c r="W43" i="1"/>
  <c r="M52" i="1"/>
  <c r="N52" i="1"/>
  <c r="O52" i="1"/>
  <c r="R52" i="1"/>
  <c r="T52" i="1"/>
  <c r="U52" i="1"/>
  <c r="V52" i="1"/>
  <c r="W52" i="1"/>
  <c r="M53" i="1"/>
  <c r="O53" i="1"/>
  <c r="P53" i="1"/>
  <c r="R53" i="1"/>
  <c r="S53" i="1"/>
  <c r="U53" i="1"/>
  <c r="W53" i="1"/>
  <c r="X53" i="1"/>
  <c r="D56" i="1"/>
  <c r="E56" i="1"/>
  <c r="F56" i="1"/>
  <c r="G56" i="1"/>
  <c r="G57" i="1" s="1"/>
  <c r="H56" i="1"/>
  <c r="H57" i="1" s="1"/>
  <c r="I56" i="1"/>
  <c r="I57" i="1" s="1"/>
  <c r="J56" i="1"/>
  <c r="K56" i="1"/>
  <c r="L56" i="1"/>
  <c r="M56" i="1"/>
  <c r="N56" i="1"/>
  <c r="O56" i="1"/>
  <c r="O57" i="1" s="1"/>
  <c r="O64" i="1" s="1"/>
  <c r="P56" i="1"/>
  <c r="P57" i="1" s="1"/>
  <c r="P65" i="1" s="1"/>
  <c r="Q56" i="1"/>
  <c r="Q57" i="1" s="1"/>
  <c r="Q66" i="1" s="1"/>
  <c r="R56" i="1"/>
  <c r="S56" i="1"/>
  <c r="T56" i="1"/>
  <c r="U56" i="1"/>
  <c r="V56" i="1"/>
  <c r="W56" i="1"/>
  <c r="W57" i="1" s="1"/>
  <c r="W72" i="1" s="1"/>
  <c r="X56" i="1"/>
  <c r="X57" i="1" s="1"/>
  <c r="X73" i="1" s="1"/>
  <c r="D57" i="1"/>
  <c r="E57" i="1"/>
  <c r="F57" i="1"/>
  <c r="J57" i="1"/>
  <c r="K57" i="1"/>
  <c r="L57" i="1"/>
  <c r="M57" i="1"/>
  <c r="N57" i="1"/>
  <c r="R57" i="1"/>
  <c r="R67" i="1" s="1"/>
  <c r="S57" i="1"/>
  <c r="S68" i="1" s="1"/>
  <c r="T57" i="1"/>
  <c r="U57" i="1"/>
  <c r="V57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D63" i="1"/>
  <c r="E63" i="1"/>
  <c r="F63" i="1"/>
  <c r="G63" i="1"/>
  <c r="H63" i="1"/>
  <c r="I63" i="1"/>
  <c r="J63" i="1"/>
  <c r="K63" i="1"/>
  <c r="L63" i="1"/>
  <c r="M63" i="1"/>
  <c r="L81" i="1" s="1"/>
  <c r="N63" i="1"/>
  <c r="O63" i="1"/>
  <c r="P63" i="1"/>
  <c r="Q63" i="1"/>
  <c r="R63" i="1"/>
  <c r="S63" i="1"/>
  <c r="T63" i="1"/>
  <c r="U63" i="1"/>
  <c r="V63" i="1"/>
  <c r="W63" i="1"/>
  <c r="X63" i="1"/>
  <c r="D64" i="1"/>
  <c r="E64" i="1"/>
  <c r="F64" i="1"/>
  <c r="G64" i="1"/>
  <c r="H64" i="1"/>
  <c r="I64" i="1"/>
  <c r="J64" i="1"/>
  <c r="K64" i="1"/>
  <c r="L64" i="1"/>
  <c r="M64" i="1"/>
  <c r="N64" i="1"/>
  <c r="P64" i="1"/>
  <c r="Q64" i="1"/>
  <c r="R64" i="1"/>
  <c r="S64" i="1"/>
  <c r="T64" i="1"/>
  <c r="U64" i="1"/>
  <c r="V64" i="1"/>
  <c r="W64" i="1"/>
  <c r="X64" i="1"/>
  <c r="D65" i="1"/>
  <c r="E65" i="1"/>
  <c r="F65" i="1"/>
  <c r="G65" i="1"/>
  <c r="H65" i="1"/>
  <c r="I65" i="1"/>
  <c r="J65" i="1"/>
  <c r="K65" i="1"/>
  <c r="L65" i="1"/>
  <c r="M65" i="1"/>
  <c r="N65" i="1"/>
  <c r="O65" i="1"/>
  <c r="Q65" i="1"/>
  <c r="R65" i="1"/>
  <c r="S65" i="1"/>
  <c r="T65" i="1"/>
  <c r="U65" i="1"/>
  <c r="V65" i="1"/>
  <c r="W65" i="1"/>
  <c r="X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R66" i="1"/>
  <c r="S66" i="1"/>
  <c r="T66" i="1"/>
  <c r="U66" i="1"/>
  <c r="V66" i="1"/>
  <c r="W66" i="1"/>
  <c r="X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S67" i="1"/>
  <c r="T67" i="1"/>
  <c r="U67" i="1"/>
  <c r="V67" i="1"/>
  <c r="W67" i="1"/>
  <c r="X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T68" i="1"/>
  <c r="U68" i="1"/>
  <c r="V68" i="1"/>
  <c r="W68" i="1"/>
  <c r="X68" i="1"/>
  <c r="D69" i="1"/>
  <c r="E69" i="1"/>
  <c r="F69" i="1"/>
  <c r="G69" i="1"/>
  <c r="H69" i="1"/>
  <c r="I69" i="1"/>
  <c r="J69" i="1"/>
  <c r="K69" i="1"/>
  <c r="L69" i="1"/>
  <c r="M69" i="1"/>
  <c r="I87" i="1" s="1"/>
  <c r="N69" i="1"/>
  <c r="O69" i="1"/>
  <c r="P69" i="1"/>
  <c r="Q69" i="1"/>
  <c r="R69" i="1"/>
  <c r="S69" i="1"/>
  <c r="T69" i="1"/>
  <c r="U69" i="1"/>
  <c r="V69" i="1"/>
  <c r="W69" i="1"/>
  <c r="X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X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J80" i="1"/>
  <c r="K80" i="1"/>
  <c r="D81" i="1"/>
  <c r="K81" i="1"/>
  <c r="J88" i="1"/>
  <c r="K88" i="1"/>
  <c r="D89" i="1"/>
  <c r="K89" i="1"/>
  <c r="L89" i="1"/>
  <c r="D80" i="1" l="1"/>
  <c r="J87" i="1"/>
  <c r="N54" i="1"/>
  <c r="N80" i="1"/>
  <c r="N83" i="1"/>
  <c r="N91" i="1"/>
  <c r="N86" i="1"/>
  <c r="N87" i="1"/>
  <c r="N81" i="1"/>
  <c r="N89" i="1"/>
  <c r="N84" i="1"/>
  <c r="N82" i="1"/>
  <c r="N90" i="1"/>
  <c r="N85" i="1"/>
  <c r="N88" i="1"/>
  <c r="X54" i="1"/>
  <c r="X86" i="1" s="1"/>
  <c r="O54" i="1"/>
  <c r="O89" i="1" s="1"/>
  <c r="Q54" i="1"/>
  <c r="Q86" i="1" s="1"/>
  <c r="S54" i="1"/>
  <c r="S82" i="1" s="1"/>
  <c r="P54" i="1"/>
  <c r="P86" i="1" s="1"/>
  <c r="W54" i="1"/>
  <c r="W91" i="1" s="1"/>
  <c r="V54" i="1"/>
  <c r="V82" i="1" s="1"/>
  <c r="U54" i="1"/>
  <c r="U84" i="1" s="1"/>
  <c r="T54" i="1"/>
  <c r="T80" i="1" s="1"/>
  <c r="R54" i="1"/>
  <c r="R90" i="1" s="1"/>
  <c r="M54" i="1"/>
  <c r="M89" i="1" s="1"/>
  <c r="G85" i="1"/>
  <c r="H85" i="1"/>
  <c r="F83" i="1"/>
  <c r="E83" i="1"/>
  <c r="F91" i="1"/>
  <c r="E91" i="1"/>
  <c r="L90" i="1"/>
  <c r="D90" i="1"/>
  <c r="E90" i="1"/>
  <c r="E82" i="1"/>
  <c r="L82" i="1"/>
  <c r="D82" i="1"/>
  <c r="G84" i="1"/>
  <c r="F84" i="1"/>
  <c r="I86" i="1"/>
  <c r="H86" i="1"/>
  <c r="K90" i="1"/>
  <c r="D83" i="1"/>
  <c r="J90" i="1"/>
  <c r="I89" i="1"/>
  <c r="H88" i="1"/>
  <c r="G87" i="1"/>
  <c r="F86" i="1"/>
  <c r="E85" i="1"/>
  <c r="L84" i="1"/>
  <c r="D84" i="1"/>
  <c r="K83" i="1"/>
  <c r="J82" i="1"/>
  <c r="I81" i="1"/>
  <c r="H80" i="1"/>
  <c r="L91" i="1"/>
  <c r="I88" i="1"/>
  <c r="G86" i="1"/>
  <c r="L83" i="1"/>
  <c r="J91" i="1"/>
  <c r="I90" i="1"/>
  <c r="H89" i="1"/>
  <c r="G88" i="1"/>
  <c r="F87" i="1"/>
  <c r="E86" i="1"/>
  <c r="L85" i="1"/>
  <c r="D85" i="1"/>
  <c r="K84" i="1"/>
  <c r="J83" i="1"/>
  <c r="I82" i="1"/>
  <c r="H81" i="1"/>
  <c r="G80" i="1"/>
  <c r="J89" i="1"/>
  <c r="F85" i="1"/>
  <c r="J81" i="1"/>
  <c r="I91" i="1"/>
  <c r="H90" i="1"/>
  <c r="G89" i="1"/>
  <c r="F88" i="1"/>
  <c r="E87" i="1"/>
  <c r="L86" i="1"/>
  <c r="D86" i="1"/>
  <c r="K85" i="1"/>
  <c r="J84" i="1"/>
  <c r="I83" i="1"/>
  <c r="H82" i="1"/>
  <c r="G81" i="1"/>
  <c r="F80" i="1"/>
  <c r="D91" i="1"/>
  <c r="H87" i="1"/>
  <c r="K82" i="1"/>
  <c r="K91" i="1"/>
  <c r="H91" i="1"/>
  <c r="G90" i="1"/>
  <c r="F89" i="1"/>
  <c r="E88" i="1"/>
  <c r="L87" i="1"/>
  <c r="D87" i="1"/>
  <c r="K86" i="1"/>
  <c r="J85" i="1"/>
  <c r="I84" i="1"/>
  <c r="H83" i="1"/>
  <c r="G82" i="1"/>
  <c r="F81" i="1"/>
  <c r="E80" i="1"/>
  <c r="E84" i="1"/>
  <c r="I80" i="1"/>
  <c r="G91" i="1"/>
  <c r="F90" i="1"/>
  <c r="E89" i="1"/>
  <c r="L88" i="1"/>
  <c r="D88" i="1"/>
  <c r="K87" i="1"/>
  <c r="J86" i="1"/>
  <c r="I85" i="1"/>
  <c r="H84" i="1"/>
  <c r="G83" i="1"/>
  <c r="F82" i="1"/>
  <c r="E81" i="1"/>
  <c r="L80" i="1"/>
  <c r="S88" i="1" l="1"/>
  <c r="V89" i="1"/>
  <c r="X90" i="1"/>
  <c r="M81" i="1"/>
  <c r="U86" i="1"/>
  <c r="O83" i="1"/>
  <c r="U85" i="1"/>
  <c r="W80" i="1"/>
  <c r="Q82" i="1"/>
  <c r="R87" i="1"/>
  <c r="O84" i="1"/>
  <c r="U87" i="1"/>
  <c r="S91" i="1"/>
  <c r="R86" i="1"/>
  <c r="R80" i="1"/>
  <c r="V88" i="1"/>
  <c r="S84" i="1"/>
  <c r="O85" i="1"/>
  <c r="T91" i="1"/>
  <c r="V86" i="1"/>
  <c r="X89" i="1"/>
  <c r="O90" i="1"/>
  <c r="T90" i="1"/>
  <c r="W87" i="1"/>
  <c r="X80" i="1"/>
  <c r="O91" i="1"/>
  <c r="T84" i="1"/>
  <c r="W86" i="1"/>
  <c r="Q81" i="1"/>
  <c r="M84" i="1"/>
  <c r="O81" i="1"/>
  <c r="R81" i="1"/>
  <c r="R82" i="1"/>
  <c r="T82" i="1"/>
  <c r="U88" i="1"/>
  <c r="U89" i="1"/>
  <c r="V84" i="1"/>
  <c r="W82" i="1"/>
  <c r="W83" i="1"/>
  <c r="P81" i="1"/>
  <c r="S81" i="1"/>
  <c r="S80" i="1"/>
  <c r="X91" i="1"/>
  <c r="Q87" i="1"/>
  <c r="Q91" i="1"/>
  <c r="M86" i="1"/>
  <c r="O86" i="1"/>
  <c r="R84" i="1"/>
  <c r="R91" i="1"/>
  <c r="T85" i="1"/>
  <c r="U80" i="1"/>
  <c r="U81" i="1"/>
  <c r="V87" i="1"/>
  <c r="W85" i="1"/>
  <c r="W88" i="1"/>
  <c r="P91" i="1"/>
  <c r="S86" i="1"/>
  <c r="S87" i="1"/>
  <c r="X83" i="1"/>
  <c r="Q89" i="1"/>
  <c r="Q90" i="1"/>
  <c r="P83" i="1"/>
  <c r="R88" i="1"/>
  <c r="T86" i="1"/>
  <c r="T87" i="1"/>
  <c r="U82" i="1"/>
  <c r="V85" i="1"/>
  <c r="V81" i="1"/>
  <c r="W81" i="1"/>
  <c r="P87" i="1"/>
  <c r="P88" i="1"/>
  <c r="S83" i="1"/>
  <c r="X87" i="1"/>
  <c r="X88" i="1"/>
  <c r="Q83" i="1"/>
  <c r="O82" i="1"/>
  <c r="O88" i="1"/>
  <c r="R83" i="1"/>
  <c r="T83" i="1"/>
  <c r="T89" i="1"/>
  <c r="U91" i="1"/>
  <c r="V80" i="1"/>
  <c r="V91" i="1"/>
  <c r="W84" i="1"/>
  <c r="P84" i="1"/>
  <c r="P89" i="1"/>
  <c r="S85" i="1"/>
  <c r="X82" i="1"/>
  <c r="X81" i="1"/>
  <c r="Q80" i="1"/>
  <c r="O87" i="1"/>
  <c r="O80" i="1"/>
  <c r="R85" i="1"/>
  <c r="T88" i="1"/>
  <c r="T81" i="1"/>
  <c r="U90" i="1"/>
  <c r="V90" i="1"/>
  <c r="V83" i="1"/>
  <c r="W89" i="1"/>
  <c r="P90" i="1"/>
  <c r="P85" i="1"/>
  <c r="S90" i="1"/>
  <c r="X84" i="1"/>
  <c r="X85" i="1"/>
  <c r="Q85" i="1"/>
  <c r="P82" i="1"/>
  <c r="P80" i="1"/>
  <c r="Q88" i="1"/>
  <c r="M80" i="1"/>
  <c r="R89" i="1"/>
  <c r="U83" i="1"/>
  <c r="W90" i="1"/>
  <c r="S89" i="1"/>
  <c r="Q84" i="1"/>
  <c r="M91" i="1"/>
  <c r="M83" i="1"/>
  <c r="M87" i="1"/>
  <c r="M90" i="1"/>
  <c r="M82" i="1"/>
  <c r="M85" i="1"/>
  <c r="M88" i="1"/>
  <c r="Y89" i="1" l="1"/>
  <c r="AA89" i="1" s="1"/>
  <c r="Y88" i="1"/>
  <c r="AA88" i="1" s="1"/>
  <c r="Y86" i="1"/>
  <c r="AA86" i="1" s="1"/>
  <c r="Y81" i="1"/>
  <c r="AA81" i="1" s="1"/>
  <c r="Y87" i="1"/>
  <c r="AA87" i="1" s="1"/>
  <c r="Y83" i="1"/>
  <c r="AA83" i="1" s="1"/>
  <c r="Y82" i="1"/>
  <c r="AA82" i="1" s="1"/>
  <c r="Y80" i="1"/>
  <c r="AA80" i="1" s="1"/>
  <c r="Y84" i="1"/>
  <c r="AA84" i="1" s="1"/>
  <c r="AA90" i="1"/>
  <c r="AA91" i="1"/>
  <c r="Y85" i="1"/>
  <c r="AA85" i="1" s="1"/>
</calcChain>
</file>

<file path=xl/sharedStrings.xml><?xml version="1.0" encoding="utf-8"?>
<sst xmlns="http://schemas.openxmlformats.org/spreadsheetml/2006/main" count="186" uniqueCount="36">
  <si>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</si>
  <si>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</si>
  <si>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</si>
  <si>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</si>
  <si>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</si>
  <si>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</si>
  <si>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</si>
  <si>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</si>
  <si>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</si>
  <si>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</si>
  <si>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</si>
  <si>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</si>
  <si>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Exposure Months</t>
  </si>
  <si>
    <t xml:space="preserve">% ERROR </t>
  </si>
  <si>
    <t>Net</t>
  </si>
  <si>
    <t>Month</t>
  </si>
  <si>
    <t>Elviz</t>
  </si>
  <si>
    <t>Year</t>
  </si>
  <si>
    <t>i</t>
  </si>
  <si>
    <t>Exposure</t>
  </si>
  <si>
    <t>Delivery Months</t>
  </si>
  <si>
    <t>Delta Currency Mat</t>
  </si>
  <si>
    <t>EUR/USD + USD/EUR Delta</t>
  </si>
  <si>
    <t>USD/EUR</t>
  </si>
  <si>
    <t>IT_Brent_80_20_Index</t>
  </si>
  <si>
    <t>FX_80_20</t>
  </si>
  <si>
    <t>ALL(BrentOil)-3-0-1</t>
  </si>
  <si>
    <t>BrentOil</t>
  </si>
  <si>
    <t>EUR/USD</t>
  </si>
  <si>
    <t>80_20</t>
  </si>
  <si>
    <t>901 Weights</t>
  </si>
  <si>
    <t>Index Mult</t>
  </si>
  <si>
    <t>Delta</t>
  </si>
  <si>
    <t>IT Brent_80_20_Index Numerical Currency Exposure</t>
  </si>
  <si>
    <t>Rd</t>
  </si>
  <si>
    <t xml:space="preserve"> Q (SM3 from ECM)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</si>
</sst>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0" fontId="0" fillId="2" borderId="0" xfId="0" applyFill="1"/>
    <xf numFmtId="11" fontId="2" fillId="3" borderId="0" xfId="1" applyNumberFormat="1" applyFont="1" applyFill="1"/>
    <xf numFmtId="4" fontId="2" fillId="4" borderId="0" xfId="0" applyNumberFormat="1" applyFon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4" fillId="0" borderId="0" xfId="2" applyFont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/>
    <xf numFmtId="0" fontId="2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7" borderId="0" xfId="0" applyFill="1"/>
    <xf numFmtId="0" fontId="0" fillId="9" borderId="0" xfId="0" applyFill="1" applyAlignment="1">
      <alignment horizontal="center"/>
    </xf>
    <xf numFmtId="0" fontId="2" fillId="7" borderId="0" xfId="0" applyFont="1" applyFill="1"/>
    <xf numFmtId="164" fontId="0" fillId="2" borderId="0" xfId="0" applyNumberFormat="1" applyFill="1"/>
    <xf numFmtId="0" fontId="0" fillId="10" borderId="0" xfId="0" applyFill="1"/>
    <xf numFmtId="0" fontId="0" fillId="11" borderId="0" xfId="0" applyFill="1"/>
    <xf numFmtId="0" fontId="0" fillId="4" borderId="0" xfId="0" applyFill="1"/>
    <xf numFmtId="0" fontId="2" fillId="4" borderId="0" xfId="0" applyFon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5" fillId="2" borderId="0" xfId="0" applyFont="1" applyFill="1"/>
    <xf numFmtId="0" fontId="0" fillId="5" borderId="0" xfId="0" applyFill="1" applyAlignment="1">
      <alignment horizontal="center" vertical="center" textRotation="90"/>
    </xf>
    <xf numFmtId="0" fontId="2" fillId="2" borderId="0" xfId="0" applyFont="1" applyFill="1" applyAlignment="1">
      <alignment horizontal="center"/>
    </xf>
    <xf numFmtId="14" fontId="0" fillId="2" borderId="0" xfId="0" applyNumberFormat="1" applyFill="1"/>
    <xf numFmtId="0" fontId="0" fillId="0" borderId="0" xfId="0"/>
  </cellXfs>
  <cellStyles count="3">
    <cellStyle name="Normal" xfId="0" builtinId="0"/>
    <cellStyle name="Normal_Verification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1"/>
  <sheetViews>
    <sheetView tabSelected="1" topLeftCell="A58" workbookViewId="0">
      <selection activeCell="C77" sqref="C77"/>
    </sheetView>
  </sheetViews>
  <sheetFormatPr defaultRowHeight="15" x14ac:dyDescent="0.25"/>
  <cols>
    <col min="1" max="1" width="15" style="1" customWidth="1"/>
    <col min="2" max="2" width="12" style="1" bestFit="1" customWidth="1"/>
    <col min="3" max="3" width="24.140625" style="1" bestFit="1" customWidth="1"/>
    <col min="4" max="12" width="9.28515625" style="1" bestFit="1" customWidth="1"/>
    <col min="13" max="24" width="12.42578125" style="1" customWidth="1"/>
    <col min="25" max="25" width="23.85546875" style="1" bestFit="1" customWidth="1"/>
    <col min="26" max="26" width="11.5703125" style="1" bestFit="1" customWidth="1"/>
    <col min="27" max="27" width="9.28515625" style="1" bestFit="1" customWidth="1"/>
    <col min="28" max="16384" width="9.140625" style="1"/>
  </cols>
  <sheetData>
    <row r="1" spans="1:24" ht="18.75" x14ac:dyDescent="0.3">
      <c r="A1" s="25" t="s">
        <v>33</v>
      </c>
    </row>
    <row r="2" spans="1:24" ht="18.75" x14ac:dyDescent="0.3">
      <c r="A2" s="25"/>
    </row>
    <row r="4" spans="1:24" x14ac:dyDescent="0.25">
      <c r="A4" s="1" t="s">
        <v>32</v>
      </c>
      <c r="B4" s="1">
        <v>1.0000000000000001E-9</v>
      </c>
    </row>
    <row r="5" spans="1:24" x14ac:dyDescent="0.25">
      <c r="A5" s="1" t="s">
        <v>34</v>
      </c>
      <c r="B5" s="28">
        <v>40848</v>
      </c>
    </row>
    <row r="6" spans="1:24" x14ac:dyDescent="0.25">
      <c r="A6" s="1" t="s">
        <v>31</v>
      </c>
      <c r="B6" s="1">
        <v>1</v>
      </c>
    </row>
    <row r="10" spans="1:24" x14ac:dyDescent="0.25">
      <c r="A10" s="18" t="s">
        <v>30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x14ac:dyDescent="0.25">
      <c r="A11" s="16"/>
      <c r="B11" s="17" t="s">
        <v>17</v>
      </c>
      <c r="C11" s="15"/>
      <c r="D11" s="15">
        <v>2010</v>
      </c>
      <c r="E11" s="15">
        <v>2010</v>
      </c>
      <c r="F11" s="15">
        <v>2010</v>
      </c>
      <c r="G11" s="15">
        <v>2010</v>
      </c>
      <c r="H11" s="15">
        <v>2010</v>
      </c>
      <c r="I11" s="15">
        <v>2010</v>
      </c>
      <c r="J11" s="15">
        <v>2010</v>
      </c>
      <c r="K11" s="15">
        <v>2010</v>
      </c>
      <c r="L11" s="15">
        <v>2010</v>
      </c>
      <c r="M11" s="15">
        <v>2011</v>
      </c>
      <c r="N11" s="15">
        <v>2011</v>
      </c>
      <c r="O11" s="15">
        <v>2011</v>
      </c>
      <c r="P11" s="15">
        <v>2011</v>
      </c>
      <c r="Q11" s="15">
        <v>2011</v>
      </c>
      <c r="R11" s="15">
        <v>2011</v>
      </c>
      <c r="S11" s="15">
        <v>2011</v>
      </c>
      <c r="T11" s="15">
        <v>2011</v>
      </c>
      <c r="U11" s="15">
        <v>2011</v>
      </c>
      <c r="V11" s="15">
        <v>2011</v>
      </c>
      <c r="W11" s="15">
        <v>2011</v>
      </c>
      <c r="X11" s="15">
        <v>2011</v>
      </c>
    </row>
    <row r="12" spans="1:24" x14ac:dyDescent="0.25">
      <c r="A12" s="16"/>
      <c r="B12" s="15"/>
      <c r="C12" s="14" t="s">
        <v>15</v>
      </c>
      <c r="D12" s="14" t="s">
        <v>8</v>
      </c>
      <c r="E12" s="14" t="s">
        <v>7</v>
      </c>
      <c r="F12" s="14" t="s">
        <v>6</v>
      </c>
      <c r="G12" s="14" t="s">
        <v>5</v>
      </c>
      <c r="H12" s="14" t="s">
        <v>4</v>
      </c>
      <c r="I12" s="14" t="s">
        <v>3</v>
      </c>
      <c r="J12" s="14" t="s">
        <v>2</v>
      </c>
      <c r="K12" s="14" t="s">
        <v>1</v>
      </c>
      <c r="L12" s="14" t="s">
        <v>0</v>
      </c>
      <c r="M12" s="14" t="s">
        <v>11</v>
      </c>
      <c r="N12" s="14" t="s">
        <v>10</v>
      </c>
      <c r="O12" s="14" t="s">
        <v>9</v>
      </c>
      <c r="P12" s="14" t="s">
        <v>8</v>
      </c>
      <c r="Q12" s="14" t="s">
        <v>7</v>
      </c>
      <c r="R12" s="14" t="s">
        <v>6</v>
      </c>
      <c r="S12" s="14" t="s">
        <v>5</v>
      </c>
      <c r="T12" s="14" t="s">
        <v>4</v>
      </c>
      <c r="U12" s="14" t="s">
        <v>3</v>
      </c>
      <c r="V12" s="14" t="s">
        <v>2</v>
      </c>
      <c r="W12" s="14" t="s">
        <v>1</v>
      </c>
      <c r="X12" s="14" t="s">
        <v>0</v>
      </c>
    </row>
    <row r="13" spans="1:24" x14ac:dyDescent="0.25">
      <c r="A13" s="16"/>
      <c r="B13" s="15">
        <v>2010</v>
      </c>
      <c r="C13" s="14" t="s">
        <v>0</v>
      </c>
      <c r="D13" s="13"/>
      <c r="E13" s="13"/>
      <c r="F13" s="13"/>
      <c r="G13" s="13"/>
      <c r="H13" s="13"/>
      <c r="I13" s="24">
        <f>1/3</f>
        <v>0.33333333333333331</v>
      </c>
      <c r="J13" s="24">
        <f>1/3</f>
        <v>0.33333333333333331</v>
      </c>
      <c r="K13" s="24">
        <f>1/3</f>
        <v>0.33333333333333331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</row>
    <row r="14" spans="1:24" x14ac:dyDescent="0.25">
      <c r="A14" s="16"/>
      <c r="B14" s="15">
        <v>2011</v>
      </c>
      <c r="C14" s="14" t="s">
        <v>11</v>
      </c>
      <c r="D14" s="13"/>
      <c r="E14" s="13"/>
      <c r="F14" s="13"/>
      <c r="G14" s="13"/>
      <c r="H14" s="13"/>
      <c r="I14" s="13"/>
      <c r="J14" s="24">
        <f>1/3</f>
        <v>0.33333333333333331</v>
      </c>
      <c r="K14" s="24">
        <f>1/3</f>
        <v>0.33333333333333331</v>
      </c>
      <c r="L14" s="24">
        <f>1/3</f>
        <v>0.33333333333333331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</row>
    <row r="15" spans="1:24" x14ac:dyDescent="0.25">
      <c r="A15" s="16"/>
      <c r="B15" s="15">
        <v>2011</v>
      </c>
      <c r="C15" s="14" t="s">
        <v>10</v>
      </c>
      <c r="D15" s="13"/>
      <c r="E15" s="13"/>
      <c r="F15" s="13"/>
      <c r="G15" s="13"/>
      <c r="H15" s="13"/>
      <c r="I15" s="13"/>
      <c r="J15" s="13"/>
      <c r="K15" s="24">
        <f>1/3</f>
        <v>0.33333333333333331</v>
      </c>
      <c r="L15" s="24">
        <f>1/3</f>
        <v>0.33333333333333331</v>
      </c>
      <c r="M15" s="24">
        <f>1/3</f>
        <v>0.33333333333333331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x14ac:dyDescent="0.25">
      <c r="A16" s="16"/>
      <c r="B16" s="15">
        <v>2011</v>
      </c>
      <c r="C16" s="14" t="s">
        <v>9</v>
      </c>
      <c r="D16" s="13"/>
      <c r="E16" s="13"/>
      <c r="F16" s="13"/>
      <c r="G16" s="13"/>
      <c r="H16" s="13"/>
      <c r="I16" s="13"/>
      <c r="J16" s="13"/>
      <c r="K16" s="13"/>
      <c r="L16" s="24">
        <f>1/3</f>
        <v>0.33333333333333331</v>
      </c>
      <c r="M16" s="24">
        <f>1/3</f>
        <v>0.33333333333333331</v>
      </c>
      <c r="N16" s="24">
        <f>1/3</f>
        <v>0.33333333333333331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x14ac:dyDescent="0.25">
      <c r="A17" s="16"/>
      <c r="B17" s="15">
        <v>2011</v>
      </c>
      <c r="C17" s="14" t="s">
        <v>8</v>
      </c>
      <c r="D17" s="13"/>
      <c r="E17" s="13"/>
      <c r="F17" s="13"/>
      <c r="G17" s="13"/>
      <c r="H17" s="13"/>
      <c r="I17" s="13"/>
      <c r="J17" s="13"/>
      <c r="K17" s="13"/>
      <c r="L17" s="13"/>
      <c r="M17" s="24">
        <f>1/3</f>
        <v>0.33333333333333331</v>
      </c>
      <c r="N17" s="24">
        <f>1/3</f>
        <v>0.33333333333333331</v>
      </c>
      <c r="O17" s="24">
        <f>1/3</f>
        <v>0.33333333333333331</v>
      </c>
      <c r="P17" s="13"/>
      <c r="Q17" s="13"/>
      <c r="R17" s="13"/>
      <c r="S17" s="13"/>
      <c r="T17" s="13"/>
      <c r="U17" s="13"/>
      <c r="V17" s="13"/>
      <c r="W17" s="13"/>
      <c r="X17" s="13"/>
    </row>
    <row r="18" spans="1:24" x14ac:dyDescent="0.25">
      <c r="A18" s="16"/>
      <c r="B18" s="15">
        <v>2011</v>
      </c>
      <c r="C18" s="14" t="s">
        <v>7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24">
        <f>1/3</f>
        <v>0.33333333333333331</v>
      </c>
      <c r="O18" s="24">
        <f>1/3</f>
        <v>0.33333333333333331</v>
      </c>
      <c r="P18" s="24">
        <f>1/3</f>
        <v>0.33333333333333331</v>
      </c>
      <c r="Q18" s="13"/>
      <c r="R18" s="13"/>
      <c r="S18" s="13"/>
      <c r="T18" s="13"/>
      <c r="U18" s="13"/>
      <c r="V18" s="13"/>
      <c r="W18" s="13"/>
      <c r="X18" s="13"/>
    </row>
    <row r="19" spans="1:24" x14ac:dyDescent="0.25">
      <c r="A19" s="16"/>
      <c r="B19" s="15">
        <v>2011</v>
      </c>
      <c r="C19" s="14" t="s">
        <v>6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24">
        <f>1/3</f>
        <v>0.33333333333333331</v>
      </c>
      <c r="P19" s="24">
        <f>1/3</f>
        <v>0.33333333333333331</v>
      </c>
      <c r="Q19" s="24">
        <f>1/3</f>
        <v>0.33333333333333331</v>
      </c>
      <c r="R19" s="13"/>
      <c r="S19" s="13"/>
      <c r="T19" s="13"/>
      <c r="U19" s="13"/>
      <c r="V19" s="13"/>
      <c r="W19" s="13"/>
      <c r="X19" s="13"/>
    </row>
    <row r="20" spans="1:24" x14ac:dyDescent="0.25">
      <c r="A20" s="16"/>
      <c r="B20" s="15">
        <v>2011</v>
      </c>
      <c r="C20" s="14" t="s">
        <v>5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24">
        <f>1/3</f>
        <v>0.33333333333333331</v>
      </c>
      <c r="Q20" s="24">
        <f>1/3</f>
        <v>0.33333333333333331</v>
      </c>
      <c r="R20" s="24">
        <f>1/3</f>
        <v>0.33333333333333331</v>
      </c>
      <c r="S20" s="13"/>
      <c r="T20" s="13"/>
      <c r="U20" s="13"/>
      <c r="V20" s="13"/>
      <c r="W20" s="13"/>
      <c r="X20" s="13"/>
    </row>
    <row r="21" spans="1:24" x14ac:dyDescent="0.25">
      <c r="A21" s="16"/>
      <c r="B21" s="15">
        <v>2011</v>
      </c>
      <c r="C21" s="14" t="s">
        <v>4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4">
        <f>1/3</f>
        <v>0.33333333333333331</v>
      </c>
      <c r="R21" s="24">
        <f>1/3</f>
        <v>0.33333333333333331</v>
      </c>
      <c r="S21" s="24">
        <f>1/3</f>
        <v>0.33333333333333331</v>
      </c>
      <c r="T21" s="13"/>
      <c r="U21" s="13"/>
      <c r="V21" s="13"/>
      <c r="W21" s="13"/>
      <c r="X21" s="13"/>
    </row>
    <row r="22" spans="1:24" x14ac:dyDescent="0.25">
      <c r="A22" s="16"/>
      <c r="B22" s="15">
        <v>2011</v>
      </c>
      <c r="C22" s="14" t="s">
        <v>3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4">
        <f>1/3</f>
        <v>0.33333333333333331</v>
      </c>
      <c r="S22" s="24">
        <f>1/3</f>
        <v>0.33333333333333331</v>
      </c>
      <c r="T22" s="24">
        <f>1/3</f>
        <v>0.33333333333333331</v>
      </c>
      <c r="U22" s="13"/>
      <c r="V22" s="13"/>
      <c r="W22" s="13"/>
      <c r="X22" s="13"/>
    </row>
    <row r="23" spans="1:24" x14ac:dyDescent="0.25">
      <c r="A23" s="16"/>
      <c r="B23" s="15">
        <v>2011</v>
      </c>
      <c r="C23" s="14" t="s">
        <v>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24">
        <f>1/3</f>
        <v>0.33333333333333331</v>
      </c>
      <c r="T23" s="24">
        <f>1/3</f>
        <v>0.33333333333333331</v>
      </c>
      <c r="U23" s="24">
        <f>1/3</f>
        <v>0.33333333333333331</v>
      </c>
      <c r="V23" s="13"/>
      <c r="W23" s="13"/>
      <c r="X23" s="13"/>
    </row>
    <row r="24" spans="1:24" x14ac:dyDescent="0.25">
      <c r="A24" s="16"/>
      <c r="B24" s="15">
        <v>2011</v>
      </c>
      <c r="C24" s="14" t="s">
        <v>1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24">
        <f>1/3</f>
        <v>0.33333333333333331</v>
      </c>
      <c r="U24" s="24">
        <f>1/3</f>
        <v>0.33333333333333331</v>
      </c>
      <c r="V24" s="24">
        <f>1/3</f>
        <v>0.33333333333333331</v>
      </c>
      <c r="W24" s="13"/>
      <c r="X24" s="13"/>
    </row>
    <row r="25" spans="1:24" x14ac:dyDescent="0.25">
      <c r="A25" s="16"/>
      <c r="B25" s="15">
        <v>2011</v>
      </c>
      <c r="C25" s="14" t="s">
        <v>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24">
        <f>1/3</f>
        <v>0.33333333333333331</v>
      </c>
      <c r="V25" s="24">
        <f>1/3</f>
        <v>0.33333333333333331</v>
      </c>
      <c r="W25" s="24">
        <f>1/3</f>
        <v>0.33333333333333331</v>
      </c>
      <c r="X25" s="13"/>
    </row>
    <row r="28" spans="1:24" x14ac:dyDescent="0.25">
      <c r="A28" s="18" t="s">
        <v>29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x14ac:dyDescent="0.25">
      <c r="A29" s="16"/>
      <c r="B29" s="17" t="s">
        <v>17</v>
      </c>
      <c r="C29" s="15"/>
      <c r="D29" s="17">
        <v>2010</v>
      </c>
      <c r="E29" s="17">
        <v>2010</v>
      </c>
      <c r="F29" s="17">
        <v>2010</v>
      </c>
      <c r="G29" s="17">
        <v>2010</v>
      </c>
      <c r="H29" s="17">
        <v>2010</v>
      </c>
      <c r="I29" s="17">
        <v>2010</v>
      </c>
      <c r="J29" s="17">
        <v>2010</v>
      </c>
      <c r="K29" s="17">
        <v>2010</v>
      </c>
      <c r="L29" s="17">
        <v>2010</v>
      </c>
      <c r="M29" s="17">
        <v>2011</v>
      </c>
      <c r="N29" s="17">
        <v>2011</v>
      </c>
      <c r="O29" s="17">
        <v>2011</v>
      </c>
      <c r="P29" s="17">
        <v>2011</v>
      </c>
      <c r="Q29" s="17">
        <v>2011</v>
      </c>
      <c r="R29" s="17">
        <v>2011</v>
      </c>
      <c r="S29" s="17">
        <v>2011</v>
      </c>
      <c r="T29" s="17">
        <v>2011</v>
      </c>
      <c r="U29" s="17">
        <v>2011</v>
      </c>
      <c r="V29" s="17">
        <v>2011</v>
      </c>
      <c r="W29" s="17">
        <v>2011</v>
      </c>
      <c r="X29" s="17">
        <v>2011</v>
      </c>
    </row>
    <row r="30" spans="1:24" x14ac:dyDescent="0.25">
      <c r="A30" s="16"/>
      <c r="B30" s="15"/>
      <c r="C30" s="14" t="s">
        <v>15</v>
      </c>
      <c r="D30" s="14" t="s">
        <v>8</v>
      </c>
      <c r="E30" s="14" t="s">
        <v>7</v>
      </c>
      <c r="F30" s="14" t="s">
        <v>6</v>
      </c>
      <c r="G30" s="14" t="s">
        <v>5</v>
      </c>
      <c r="H30" s="14" t="s">
        <v>4</v>
      </c>
      <c r="I30" s="14" t="s">
        <v>3</v>
      </c>
      <c r="J30" s="14" t="s">
        <v>2</v>
      </c>
      <c r="K30" s="14" t="s">
        <v>1</v>
      </c>
      <c r="L30" s="14" t="s">
        <v>0</v>
      </c>
      <c r="M30" s="14" t="s">
        <v>11</v>
      </c>
      <c r="N30" s="14" t="s">
        <v>10</v>
      </c>
      <c r="O30" s="14" t="s">
        <v>9</v>
      </c>
      <c r="P30" s="14" t="s">
        <v>8</v>
      </c>
      <c r="Q30" s="14" t="s">
        <v>7</v>
      </c>
      <c r="R30" s="14" t="s">
        <v>6</v>
      </c>
      <c r="S30" s="14" t="s">
        <v>5</v>
      </c>
      <c r="T30" s="14" t="s">
        <v>4</v>
      </c>
      <c r="U30" s="14" t="s">
        <v>3</v>
      </c>
      <c r="V30" s="14" t="s">
        <v>2</v>
      </c>
      <c r="W30" s="14" t="s">
        <v>1</v>
      </c>
      <c r="X30" s="14" t="s">
        <v>0</v>
      </c>
    </row>
    <row r="31" spans="1:24" x14ac:dyDescent="0.25">
      <c r="A31" s="16"/>
      <c r="B31" s="15">
        <v>2010</v>
      </c>
      <c r="C31" s="14" t="s">
        <v>0</v>
      </c>
      <c r="D31" s="13"/>
      <c r="E31" s="13"/>
      <c r="F31" s="13"/>
      <c r="G31" s="13"/>
      <c r="H31" s="13"/>
      <c r="I31" s="13">
        <f>0.2/3</f>
        <v>6.6666666666666666E-2</v>
      </c>
      <c r="J31" s="13">
        <f>0.2/3</f>
        <v>6.6666666666666666E-2</v>
      </c>
      <c r="K31" s="13">
        <f>0.2/3</f>
        <v>6.6666666666666666E-2</v>
      </c>
      <c r="L31" s="13">
        <v>0.8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</row>
    <row r="32" spans="1:24" x14ac:dyDescent="0.25">
      <c r="A32" s="16"/>
      <c r="B32" s="15">
        <v>2011</v>
      </c>
      <c r="C32" s="14" t="s">
        <v>11</v>
      </c>
      <c r="D32" s="13"/>
      <c r="E32" s="13"/>
      <c r="F32" s="13"/>
      <c r="G32" s="13"/>
      <c r="H32" s="13"/>
      <c r="I32" s="13"/>
      <c r="J32" s="13">
        <f>0.2/3</f>
        <v>6.6666666666666666E-2</v>
      </c>
      <c r="K32" s="13">
        <f>0.2/3</f>
        <v>6.6666666666666666E-2</v>
      </c>
      <c r="L32" s="13">
        <f>0.2/3</f>
        <v>6.6666666666666666E-2</v>
      </c>
      <c r="M32" s="13">
        <v>0.8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6" x14ac:dyDescent="0.25">
      <c r="A33" s="16"/>
      <c r="B33" s="15">
        <v>2011</v>
      </c>
      <c r="C33" s="14" t="s">
        <v>10</v>
      </c>
      <c r="D33" s="13"/>
      <c r="E33" s="13"/>
      <c r="F33" s="13"/>
      <c r="G33" s="13"/>
      <c r="H33" s="13"/>
      <c r="I33" s="13"/>
      <c r="J33" s="13"/>
      <c r="K33" s="13">
        <f>0.2/3</f>
        <v>6.6666666666666666E-2</v>
      </c>
      <c r="L33" s="13">
        <f>0.2/3</f>
        <v>6.6666666666666666E-2</v>
      </c>
      <c r="M33" s="13">
        <f>0.2/3</f>
        <v>6.6666666666666666E-2</v>
      </c>
      <c r="N33" s="13">
        <v>0.8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6" x14ac:dyDescent="0.25">
      <c r="A34" s="16"/>
      <c r="B34" s="15">
        <v>2011</v>
      </c>
      <c r="C34" s="14" t="s">
        <v>9</v>
      </c>
      <c r="D34" s="13"/>
      <c r="E34" s="13"/>
      <c r="F34" s="13"/>
      <c r="G34" s="13"/>
      <c r="H34" s="13"/>
      <c r="I34" s="13"/>
      <c r="J34" s="13"/>
      <c r="K34" s="13"/>
      <c r="L34" s="13">
        <f>0.2/3</f>
        <v>6.6666666666666666E-2</v>
      </c>
      <c r="M34" s="13">
        <f>0.2/3</f>
        <v>6.6666666666666666E-2</v>
      </c>
      <c r="N34" s="13">
        <f>0.2/3</f>
        <v>6.6666666666666666E-2</v>
      </c>
      <c r="O34" s="13">
        <v>0.8</v>
      </c>
      <c r="P34" s="13"/>
      <c r="Q34" s="13"/>
      <c r="R34" s="13"/>
      <c r="S34" s="13"/>
      <c r="T34" s="13"/>
      <c r="U34" s="13"/>
      <c r="V34" s="13"/>
      <c r="W34" s="13"/>
      <c r="X34" s="13"/>
    </row>
    <row r="35" spans="1:26" x14ac:dyDescent="0.25">
      <c r="A35" s="16"/>
      <c r="B35" s="15">
        <v>2011</v>
      </c>
      <c r="C35" s="14" t="s">
        <v>8</v>
      </c>
      <c r="D35" s="13"/>
      <c r="E35" s="13"/>
      <c r="F35" s="13"/>
      <c r="G35" s="13"/>
      <c r="H35" s="13"/>
      <c r="I35" s="13"/>
      <c r="J35" s="13"/>
      <c r="K35" s="13"/>
      <c r="L35" s="13"/>
      <c r="M35" s="13">
        <f>0.2/3</f>
        <v>6.6666666666666666E-2</v>
      </c>
      <c r="N35" s="13">
        <f>0.2/3</f>
        <v>6.6666666666666666E-2</v>
      </c>
      <c r="O35" s="13">
        <f>0.2/3</f>
        <v>6.6666666666666666E-2</v>
      </c>
      <c r="P35" s="13">
        <v>0.8</v>
      </c>
      <c r="Q35" s="13"/>
      <c r="R35" s="13"/>
      <c r="S35" s="13"/>
      <c r="T35" s="13"/>
      <c r="U35" s="13"/>
      <c r="V35" s="13"/>
      <c r="W35" s="13"/>
      <c r="X35" s="13"/>
    </row>
    <row r="36" spans="1:26" x14ac:dyDescent="0.25">
      <c r="A36" s="16"/>
      <c r="B36" s="15">
        <v>2011</v>
      </c>
      <c r="C36" s="14" t="s">
        <v>7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>
        <f>0.2/3</f>
        <v>6.6666666666666666E-2</v>
      </c>
      <c r="O36" s="13">
        <f>0.2/3</f>
        <v>6.6666666666666666E-2</v>
      </c>
      <c r="P36" s="13">
        <f>0.2/3</f>
        <v>6.6666666666666666E-2</v>
      </c>
      <c r="Q36" s="13">
        <v>0.8</v>
      </c>
      <c r="R36" s="13"/>
      <c r="S36" s="13"/>
      <c r="T36" s="13"/>
      <c r="U36" s="13"/>
      <c r="V36" s="13"/>
      <c r="W36" s="13"/>
      <c r="X36" s="13"/>
    </row>
    <row r="37" spans="1:26" x14ac:dyDescent="0.25">
      <c r="A37" s="16"/>
      <c r="B37" s="15">
        <v>2011</v>
      </c>
      <c r="C37" s="14" t="s">
        <v>6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>
        <f>0.2/3</f>
        <v>6.6666666666666666E-2</v>
      </c>
      <c r="P37" s="13">
        <f>0.2/3</f>
        <v>6.6666666666666666E-2</v>
      </c>
      <c r="Q37" s="13">
        <f>0.2/3</f>
        <v>6.6666666666666666E-2</v>
      </c>
      <c r="R37" s="13">
        <v>0.8</v>
      </c>
      <c r="S37" s="13"/>
      <c r="T37" s="13"/>
      <c r="U37" s="13"/>
      <c r="V37" s="13"/>
      <c r="W37" s="13"/>
      <c r="X37" s="13"/>
    </row>
    <row r="38" spans="1:26" x14ac:dyDescent="0.25">
      <c r="A38" s="16"/>
      <c r="B38" s="15">
        <v>2011</v>
      </c>
      <c r="C38" s="14" t="s">
        <v>5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>
        <f>0.2/3</f>
        <v>6.6666666666666666E-2</v>
      </c>
      <c r="Q38" s="13">
        <f>0.2/3</f>
        <v>6.6666666666666666E-2</v>
      </c>
      <c r="R38" s="13">
        <f>0.2/3</f>
        <v>6.6666666666666666E-2</v>
      </c>
      <c r="S38" s="13">
        <v>0.8</v>
      </c>
      <c r="T38" s="13"/>
      <c r="U38" s="13"/>
      <c r="V38" s="13"/>
      <c r="W38" s="13"/>
      <c r="X38" s="13"/>
    </row>
    <row r="39" spans="1:26" x14ac:dyDescent="0.25">
      <c r="A39" s="16"/>
      <c r="B39" s="15">
        <v>2011</v>
      </c>
      <c r="C39" s="14" t="s">
        <v>4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>
        <f>0.2/3</f>
        <v>6.6666666666666666E-2</v>
      </c>
      <c r="R39" s="13">
        <f>0.2/3</f>
        <v>6.6666666666666666E-2</v>
      </c>
      <c r="S39" s="13">
        <f>0.2/3</f>
        <v>6.6666666666666666E-2</v>
      </c>
      <c r="T39" s="13">
        <v>0.8</v>
      </c>
      <c r="U39" s="13"/>
      <c r="V39" s="13"/>
      <c r="W39" s="13"/>
      <c r="X39" s="13"/>
    </row>
    <row r="40" spans="1:26" x14ac:dyDescent="0.25">
      <c r="A40" s="16"/>
      <c r="B40" s="15">
        <v>2011</v>
      </c>
      <c r="C40" s="14" t="s">
        <v>3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>
        <f>0.2/3</f>
        <v>6.6666666666666666E-2</v>
      </c>
      <c r="S40" s="13">
        <f>0.2/3</f>
        <v>6.6666666666666666E-2</v>
      </c>
      <c r="T40" s="13">
        <f>0.2/3</f>
        <v>6.6666666666666666E-2</v>
      </c>
      <c r="U40" s="13">
        <v>0.8</v>
      </c>
      <c r="V40" s="13"/>
      <c r="W40" s="13"/>
      <c r="X40" s="13"/>
    </row>
    <row r="41" spans="1:26" x14ac:dyDescent="0.25">
      <c r="A41" s="16"/>
      <c r="B41" s="15">
        <v>2011</v>
      </c>
      <c r="C41" s="14" t="s">
        <v>2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>
        <f>0.2/3</f>
        <v>6.6666666666666666E-2</v>
      </c>
      <c r="T41" s="13">
        <f>0.2/3</f>
        <v>6.6666666666666666E-2</v>
      </c>
      <c r="U41" s="13">
        <f>0.2/3</f>
        <v>6.6666666666666666E-2</v>
      </c>
      <c r="V41" s="13">
        <v>0.8</v>
      </c>
      <c r="W41" s="13"/>
      <c r="X41" s="13"/>
    </row>
    <row r="42" spans="1:26" x14ac:dyDescent="0.25">
      <c r="A42" s="16"/>
      <c r="B42" s="15">
        <v>2011</v>
      </c>
      <c r="C42" s="14" t="s">
        <v>1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>
        <f>0.2/3</f>
        <v>6.6666666666666666E-2</v>
      </c>
      <c r="U42" s="13">
        <f>0.2/3</f>
        <v>6.6666666666666666E-2</v>
      </c>
      <c r="V42" s="13">
        <f>0.2/3</f>
        <v>6.6666666666666666E-2</v>
      </c>
      <c r="W42" s="13">
        <v>0.8</v>
      </c>
      <c r="X42" s="13"/>
    </row>
    <row r="43" spans="1:26" x14ac:dyDescent="0.25">
      <c r="A43" s="16"/>
      <c r="B43" s="15">
        <v>2011</v>
      </c>
      <c r="C43" s="14" t="s">
        <v>0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>
        <f>0.2/3</f>
        <v>6.6666666666666666E-2</v>
      </c>
      <c r="V43" s="13">
        <f>0.2/3</f>
        <v>6.6666666666666666E-2</v>
      </c>
      <c r="W43" s="13">
        <f>0.2/3</f>
        <v>6.6666666666666666E-2</v>
      </c>
      <c r="X43" s="13">
        <v>0.8</v>
      </c>
    </row>
    <row r="46" spans="1:26" x14ac:dyDescent="0.25">
      <c r="D46" s="23">
        <v>2011</v>
      </c>
      <c r="E46" s="23">
        <v>2011</v>
      </c>
      <c r="F46" s="23">
        <v>2011</v>
      </c>
      <c r="G46" s="23">
        <v>2011</v>
      </c>
      <c r="H46" s="23">
        <v>2011</v>
      </c>
      <c r="I46" s="23">
        <v>2011</v>
      </c>
      <c r="J46" s="23">
        <v>2011</v>
      </c>
      <c r="K46" s="23">
        <v>2011</v>
      </c>
      <c r="L46" s="23">
        <v>2011</v>
      </c>
      <c r="M46" s="23">
        <v>2011</v>
      </c>
      <c r="N46" s="23">
        <v>2011</v>
      </c>
      <c r="O46" s="23">
        <v>2012</v>
      </c>
      <c r="P46" s="23">
        <v>2012</v>
      </c>
      <c r="Q46" s="23">
        <v>2012</v>
      </c>
      <c r="R46" s="23">
        <v>2012</v>
      </c>
      <c r="S46" s="23">
        <v>2012</v>
      </c>
      <c r="T46" s="23">
        <v>2012</v>
      </c>
      <c r="U46" s="23">
        <v>2012</v>
      </c>
      <c r="V46" s="23">
        <v>2012</v>
      </c>
      <c r="W46" s="23">
        <v>2012</v>
      </c>
      <c r="X46" s="23">
        <v>2012</v>
      </c>
    </row>
    <row r="47" spans="1:26" x14ac:dyDescent="0.25">
      <c r="D47" s="22" t="s">
        <v>10</v>
      </c>
      <c r="E47" s="23" t="s">
        <v>9</v>
      </c>
      <c r="F47" s="23" t="s">
        <v>8</v>
      </c>
      <c r="G47" s="23" t="s">
        <v>7</v>
      </c>
      <c r="H47" s="23" t="s">
        <v>6</v>
      </c>
      <c r="I47" s="23" t="s">
        <v>5</v>
      </c>
      <c r="J47" s="23" t="s">
        <v>4</v>
      </c>
      <c r="K47" s="23" t="s">
        <v>3</v>
      </c>
      <c r="L47" s="23" t="s">
        <v>2</v>
      </c>
      <c r="M47" s="23" t="s">
        <v>1</v>
      </c>
      <c r="N47" s="23" t="s">
        <v>0</v>
      </c>
      <c r="O47" s="23" t="s">
        <v>11</v>
      </c>
      <c r="P47" s="23" t="s">
        <v>10</v>
      </c>
      <c r="Q47" s="23" t="s">
        <v>9</v>
      </c>
      <c r="R47" s="23" t="s">
        <v>8</v>
      </c>
      <c r="S47" s="23" t="s">
        <v>7</v>
      </c>
      <c r="T47" s="23" t="s">
        <v>6</v>
      </c>
      <c r="U47" s="23" t="s">
        <v>5</v>
      </c>
      <c r="V47" s="23" t="s">
        <v>4</v>
      </c>
      <c r="W47" s="23" t="s">
        <v>3</v>
      </c>
      <c r="X47" s="23" t="s">
        <v>2</v>
      </c>
      <c r="Y47" s="23"/>
      <c r="Z47" s="23"/>
    </row>
    <row r="48" spans="1:26" x14ac:dyDescent="0.25">
      <c r="C48" s="1" t="s">
        <v>18</v>
      </c>
      <c r="D48" s="22"/>
      <c r="E48" s="22"/>
      <c r="F48" s="22"/>
      <c r="G48" s="22"/>
      <c r="H48" s="22"/>
      <c r="I48" s="22"/>
      <c r="J48" s="22"/>
      <c r="K48" s="22"/>
      <c r="L48" s="22"/>
      <c r="M48" s="22">
        <v>1</v>
      </c>
      <c r="N48" s="22">
        <v>2</v>
      </c>
      <c r="O48" s="22">
        <v>3</v>
      </c>
      <c r="P48" s="22">
        <v>4</v>
      </c>
      <c r="Q48" s="22">
        <v>5</v>
      </c>
      <c r="R48" s="22">
        <v>6</v>
      </c>
      <c r="S48" s="22">
        <v>7</v>
      </c>
      <c r="T48" s="22">
        <v>8</v>
      </c>
      <c r="U48" s="22">
        <v>9</v>
      </c>
      <c r="V48" s="22">
        <v>10</v>
      </c>
      <c r="W48" s="22">
        <v>11</v>
      </c>
      <c r="X48" s="22">
        <v>12</v>
      </c>
    </row>
    <row r="49" spans="1:84" x14ac:dyDescent="0.25">
      <c r="C49" s="7" t="s">
        <v>28</v>
      </c>
      <c r="D49" s="21">
        <v>1.364895</v>
      </c>
      <c r="E49" s="21">
        <v>1.3999173913043499</v>
      </c>
      <c r="F49" s="21">
        <v>1.4441789473684199</v>
      </c>
      <c r="G49" s="21">
        <v>1.43486363636364</v>
      </c>
      <c r="H49" s="21">
        <v>1.43884090909091</v>
      </c>
      <c r="I49" s="21">
        <v>1.42642857142857</v>
      </c>
      <c r="J49" s="21">
        <v>1.4343217391304399</v>
      </c>
      <c r="K49" s="21">
        <v>1.377</v>
      </c>
      <c r="L49" s="21">
        <v>1.37063333333333</v>
      </c>
      <c r="M49" s="20">
        <v>1.36219865548171</v>
      </c>
      <c r="N49" s="20">
        <v>1.36083193691407</v>
      </c>
      <c r="O49" s="20">
        <v>1.35948977384197</v>
      </c>
      <c r="P49" s="20">
        <v>1.3582282699542001</v>
      </c>
      <c r="Q49" s="20">
        <v>1.3569495317337701</v>
      </c>
      <c r="R49" s="20">
        <v>1.35562833598259</v>
      </c>
      <c r="S49" s="20">
        <v>1.35428776396766</v>
      </c>
      <c r="T49" s="20">
        <v>1.3529349594504301</v>
      </c>
      <c r="U49" s="20">
        <v>1.35158282540334</v>
      </c>
      <c r="V49" s="20">
        <v>1.3502268700222499</v>
      </c>
      <c r="W49" s="20">
        <v>1.3489325825884499</v>
      </c>
      <c r="X49" s="20">
        <v>1.3477051003215199</v>
      </c>
      <c r="Y49">
        <v>1.3465737454698401</v>
      </c>
      <c r="Z49">
        <v>1.3455534796764701</v>
      </c>
      <c r="AA49">
        <v>1.34462332129263</v>
      </c>
      <c r="AB49">
        <v>1.3438294295167601</v>
      </c>
      <c r="AC49">
        <v>1.34311740025772</v>
      </c>
      <c r="AD49">
        <v>1.3424541691643801</v>
      </c>
      <c r="AE49">
        <v>1.34185384129065</v>
      </c>
      <c r="AF49">
        <v>1.34130172177011</v>
      </c>
      <c r="AG49">
        <v>1.34078258943874</v>
      </c>
      <c r="AH49">
        <v>1.3402706172390799</v>
      </c>
      <c r="AI49">
        <v>1.3397631305198301</v>
      </c>
      <c r="AJ49">
        <v>1.3392306604547799</v>
      </c>
      <c r="AK49">
        <v>1.33865203649599</v>
      </c>
      <c r="AL49">
        <v>1.3380174778524101</v>
      </c>
      <c r="AM49">
        <v>1.3373199005791301</v>
      </c>
      <c r="AN49">
        <v>1.3366124353300599</v>
      </c>
      <c r="AO49">
        <v>1.3358671171668</v>
      </c>
      <c r="AP49">
        <v>1.3350641252712401</v>
      </c>
      <c r="AQ49">
        <v>1.3342345873344501</v>
      </c>
      <c r="AR49">
        <v>1.33338624942831</v>
      </c>
      <c r="AS49">
        <v>1.33252693620144</v>
      </c>
      <c r="AT49">
        <v>1.3316511291405699</v>
      </c>
      <c r="AU49">
        <v>1.33079613843362</v>
      </c>
      <c r="AV49">
        <v>1.32995751136468</v>
      </c>
      <c r="AW49">
        <v>1.32914471020837</v>
      </c>
      <c r="AX49">
        <v>1.3283639006980801</v>
      </c>
      <c r="AY49">
        <v>1.3276047049812101</v>
      </c>
      <c r="AZ49">
        <v>1.32691573539098</v>
      </c>
      <c r="BA49">
        <v>1.3262618025003901</v>
      </c>
      <c r="BB49">
        <v>1.3256231748497</v>
      </c>
      <c r="BC49">
        <v>1.3250250773407799</v>
      </c>
      <c r="BD49">
        <v>1.3244689648392201</v>
      </c>
      <c r="BE49">
        <v>1.3239573111740599</v>
      </c>
      <c r="BF49">
        <v>1.32348462101917</v>
      </c>
      <c r="BG49">
        <v>1.3230683555926099</v>
      </c>
      <c r="BH49">
        <v>1.3227032276552</v>
      </c>
      <c r="BI49">
        <v>1.3223908384387599</v>
      </c>
      <c r="BJ49">
        <v>1.3221313614737</v>
      </c>
      <c r="BK49">
        <v>1.32191827324766</v>
      </c>
      <c r="BL49">
        <v>1.3217572385862</v>
      </c>
      <c r="BM49">
        <v>1.3216379335844299</v>
      </c>
      <c r="BN49">
        <v>1.3215550286937601</v>
      </c>
      <c r="BO49">
        <v>1.32150757919994</v>
      </c>
      <c r="BP49">
        <v>1.32149128486668</v>
      </c>
      <c r="BQ49">
        <v>1.3215023842629701</v>
      </c>
      <c r="BR49">
        <v>1.3215371498891599</v>
      </c>
      <c r="BS49">
        <v>1.3215900537671099</v>
      </c>
      <c r="BT49">
        <v>1.3216570561174299</v>
      </c>
      <c r="BU49">
        <v>1.32173352303811</v>
      </c>
      <c r="BV49">
        <v>1.32181679830585</v>
      </c>
      <c r="BW49">
        <v>1.32190724127325</v>
      </c>
      <c r="BX49">
        <v>1.32199779510544</v>
      </c>
      <c r="BY49">
        <v>1.3220918838691</v>
      </c>
      <c r="BZ49">
        <v>1.3221917797954701</v>
      </c>
      <c r="CA49">
        <v>1.3222933191385899</v>
      </c>
      <c r="CB49">
        <v>1.3223953825314401</v>
      </c>
      <c r="CC49">
        <v>1.32249682756163</v>
      </c>
      <c r="CD49">
        <v>1.32259809460478</v>
      </c>
      <c r="CE49">
        <v>1.3226946981063199</v>
      </c>
      <c r="CF49">
        <v>1.3227870061203799</v>
      </c>
    </row>
    <row r="50" spans="1:84" x14ac:dyDescent="0.25">
      <c r="C50" s="7" t="s">
        <v>27</v>
      </c>
      <c r="D50" s="21">
        <v>103.57</v>
      </c>
      <c r="E50" s="21">
        <v>114.463913043478</v>
      </c>
      <c r="F50" s="21">
        <v>122.5355</v>
      </c>
      <c r="G50" s="21">
        <v>115.092272727273</v>
      </c>
      <c r="H50" s="21">
        <v>113.93318181818201</v>
      </c>
      <c r="I50" s="21">
        <v>116.28571428571399</v>
      </c>
      <c r="J50" s="21">
        <v>110.117826086957</v>
      </c>
      <c r="K50" s="21">
        <v>110.860909090909</v>
      </c>
      <c r="L50" s="21">
        <v>108.53</v>
      </c>
      <c r="M50" s="20">
        <v>109.26</v>
      </c>
      <c r="N50" s="20">
        <v>109.539999999975</v>
      </c>
      <c r="O50" s="20">
        <v>108.380000000103</v>
      </c>
      <c r="P50" s="20">
        <v>107.57999999989801</v>
      </c>
      <c r="Q50" s="20">
        <v>106.85000000023101</v>
      </c>
      <c r="R50" s="20">
        <v>106.33999999995601</v>
      </c>
      <c r="S50" s="20">
        <v>105.92999999979</v>
      </c>
      <c r="T50" s="20">
        <v>105.529999999759</v>
      </c>
      <c r="U50" s="20">
        <v>105.1600000002</v>
      </c>
      <c r="V50" s="20">
        <v>104.779999999898</v>
      </c>
      <c r="W50" s="20">
        <v>104.34000000014299</v>
      </c>
      <c r="X50" s="20">
        <v>103.94000000033201</v>
      </c>
      <c r="Y50">
        <v>103.569999999571</v>
      </c>
      <c r="Z50">
        <v>103.21000000031501</v>
      </c>
      <c r="AA50">
        <v>102.910000000095</v>
      </c>
      <c r="AB50">
        <v>102.570000000045</v>
      </c>
      <c r="AC50">
        <v>102.219999999734</v>
      </c>
      <c r="AD50">
        <v>101.860000000056</v>
      </c>
      <c r="AE50">
        <v>101.48999999991401</v>
      </c>
      <c r="AF50">
        <v>101.10999999977101</v>
      </c>
      <c r="AG50">
        <v>100.71000000021699</v>
      </c>
      <c r="AH50">
        <v>100.309999999927</v>
      </c>
      <c r="AI50">
        <v>99.909999999938506</v>
      </c>
      <c r="AJ50">
        <v>99.510000000153497</v>
      </c>
      <c r="AK50">
        <v>99.100000000467801</v>
      </c>
      <c r="AL50">
        <v>98.689999999709499</v>
      </c>
      <c r="AM50">
        <v>98.3700000001745</v>
      </c>
      <c r="AN50">
        <v>98.049999999859196</v>
      </c>
      <c r="AO50">
        <v>97.7300000001933</v>
      </c>
      <c r="AP50">
        <v>97.419999999659893</v>
      </c>
      <c r="AQ50">
        <v>97.110000000504897</v>
      </c>
      <c r="AR50">
        <v>96.799999999609597</v>
      </c>
      <c r="AS50">
        <v>96.510000000678204</v>
      </c>
      <c r="AT50">
        <v>96.229999999632597</v>
      </c>
      <c r="AU50">
        <v>95.9499999998025</v>
      </c>
      <c r="AV50">
        <v>95.670000000123807</v>
      </c>
      <c r="AW50">
        <v>95.390000000177196</v>
      </c>
      <c r="AX50">
        <v>95.110000000139294</v>
      </c>
      <c r="AY50">
        <v>94.889999999870298</v>
      </c>
      <c r="AZ50">
        <v>94.669999999710896</v>
      </c>
      <c r="BA50">
        <v>94.460000000686705</v>
      </c>
      <c r="BB50">
        <v>94.249999999747203</v>
      </c>
      <c r="BC50">
        <v>94.039999999810803</v>
      </c>
      <c r="BD50">
        <v>93.830000000431895</v>
      </c>
      <c r="BE50">
        <v>93.620000000128996</v>
      </c>
      <c r="BF50">
        <v>93.449999999788801</v>
      </c>
      <c r="BG50">
        <v>93.289999999727101</v>
      </c>
      <c r="BH50">
        <v>93.129999999792702</v>
      </c>
      <c r="BI50">
        <v>92.969999999742896</v>
      </c>
      <c r="BJ50">
        <v>92.8100000003069</v>
      </c>
      <c r="BK50">
        <v>92.639999999743907</v>
      </c>
      <c r="BL50">
        <v>92.469999999983898</v>
      </c>
      <c r="BM50">
        <v>92.299999999994697</v>
      </c>
      <c r="BN50">
        <v>92.129999999954606</v>
      </c>
      <c r="BO50">
        <v>91.960000000061001</v>
      </c>
      <c r="BP50">
        <v>91.789999999888096</v>
      </c>
      <c r="BQ50">
        <v>91.629999999971901</v>
      </c>
      <c r="BR50">
        <v>91.469999999886596</v>
      </c>
      <c r="BS50">
        <v>91.309999999874904</v>
      </c>
      <c r="BT50">
        <v>91.149999999864093</v>
      </c>
      <c r="BU50">
        <v>90.990000000059794</v>
      </c>
      <c r="BV50">
        <v>90.829999999954495</v>
      </c>
      <c r="BW50">
        <v>90.630000000002795</v>
      </c>
      <c r="BX50">
        <v>90.630000000001004</v>
      </c>
      <c r="BY50">
        <v>90.630000000001004</v>
      </c>
      <c r="BZ50">
        <v>90.630000000002795</v>
      </c>
      <c r="CA50">
        <v>90.630000000002795</v>
      </c>
      <c r="CB50">
        <v>90.430000000049404</v>
      </c>
      <c r="CC50">
        <v>90.230000000054105</v>
      </c>
      <c r="CD50">
        <v>90.230000000055995</v>
      </c>
      <c r="CE50">
        <v>90.230000000054105</v>
      </c>
      <c r="CF50">
        <v>90.230000000054105</v>
      </c>
    </row>
    <row r="52" spans="1:84" x14ac:dyDescent="0.25">
      <c r="C52" s="1" t="s">
        <v>26</v>
      </c>
      <c r="M52" s="1">
        <f t="shared" ref="M52:X52" ca="1" si="0">SUMPRODUCT(OFFSET($D$13:$X$13,M$48,0),$D$50:$X$50)</f>
        <v>109.83624505928866</v>
      </c>
      <c r="N52" s="1">
        <f t="shared" ca="1" si="0"/>
        <v>109.550303030303</v>
      </c>
      <c r="O52" s="1">
        <f t="shared" ca="1" si="0"/>
        <v>109.10999999999166</v>
      </c>
      <c r="P52" s="1">
        <f t="shared" ca="1" si="0"/>
        <v>109.06000000002599</v>
      </c>
      <c r="Q52" s="1">
        <f t="shared" ca="1" si="0"/>
        <v>108.49999999999199</v>
      </c>
      <c r="R52" s="1">
        <f t="shared" ca="1" si="0"/>
        <v>107.60333333341066</v>
      </c>
      <c r="S52" s="1">
        <f t="shared" ca="1" si="0"/>
        <v>106.92333333336165</v>
      </c>
      <c r="T52" s="1">
        <f t="shared" ca="1" si="0"/>
        <v>106.37333333332566</v>
      </c>
      <c r="U52" s="1">
        <f t="shared" ca="1" si="0"/>
        <v>105.93333333316832</v>
      </c>
      <c r="V52" s="1">
        <f t="shared" ca="1" si="0"/>
        <v>105.53999999991632</v>
      </c>
      <c r="W52" s="1">
        <f t="shared" ca="1" si="0"/>
        <v>105.15666666661897</v>
      </c>
      <c r="X52" s="1">
        <f t="shared" ca="1" si="0"/>
        <v>104.76000000008032</v>
      </c>
    </row>
    <row r="53" spans="1:84" x14ac:dyDescent="0.25">
      <c r="C53" s="1" t="s">
        <v>25</v>
      </c>
      <c r="M53" s="1">
        <f t="shared" ref="M53:X53" ca="1" si="1">SUMPRODUCT(OFFSET($D$31:$X$31,M$48,0),$D$49:$X$49)</f>
        <v>1.3685559292162859</v>
      </c>
      <c r="N53" s="1">
        <f t="shared" ca="1" si="1"/>
        <v>1.362654348785592</v>
      </c>
      <c r="O53" s="1">
        <f t="shared" ca="1" si="1"/>
        <v>1.3605027474555167</v>
      </c>
      <c r="P53" s="1">
        <f t="shared" ca="1" si="1"/>
        <v>1.35875064037921</v>
      </c>
      <c r="Q53" s="1">
        <f t="shared" ca="1" si="1"/>
        <v>1.3574629574343655</v>
      </c>
      <c r="R53" s="1">
        <f t="shared" ca="1" si="1"/>
        <v>1.3561471738214015</v>
      </c>
      <c r="S53" s="1">
        <f t="shared" ca="1" si="1"/>
        <v>1.354817287018832</v>
      </c>
      <c r="T53" s="1">
        <f t="shared" ca="1" si="1"/>
        <v>1.3534723430059454</v>
      </c>
      <c r="U53" s="1">
        <f t="shared" ca="1" si="1"/>
        <v>1.3521229976160507</v>
      </c>
      <c r="V53" s="1">
        <f t="shared" ca="1" si="1"/>
        <v>1.3507685326058954</v>
      </c>
      <c r="W53" s="1">
        <f t="shared" ca="1" si="1"/>
        <v>1.3494623763958278</v>
      </c>
      <c r="X53" s="1">
        <f t="shared" ca="1" si="1"/>
        <v>1.3482135654581517</v>
      </c>
    </row>
    <row r="54" spans="1:84" x14ac:dyDescent="0.25">
      <c r="C54" s="1" t="s">
        <v>24</v>
      </c>
      <c r="M54" s="19">
        <f ca="1">M52/M53*$B$6</f>
        <v>80.257037885318454</v>
      </c>
      <c r="N54" s="19">
        <f t="shared" ref="N54:X54" ca="1" si="2">N52/N53*$B$6</f>
        <v>80.394784728742891</v>
      </c>
      <c r="O54" s="19">
        <f t="shared" ca="1" si="2"/>
        <v>80.198294493748634</v>
      </c>
      <c r="P54" s="19">
        <f t="shared" ca="1" si="2"/>
        <v>80.264911573170437</v>
      </c>
      <c r="Q54" s="19">
        <f t="shared" ca="1" si="2"/>
        <v>79.928516211638907</v>
      </c>
      <c r="R54" s="19">
        <f t="shared" ca="1" si="2"/>
        <v>79.344878941274516</v>
      </c>
      <c r="S54" s="19">
        <f t="shared" ca="1" si="2"/>
        <v>78.920851068145112</v>
      </c>
      <c r="T54" s="19">
        <f t="shared" ca="1" si="2"/>
        <v>78.59291243224051</v>
      </c>
      <c r="U54" s="19">
        <f t="shared" ca="1" si="2"/>
        <v>78.345929711972246</v>
      </c>
      <c r="V54" s="19">
        <f t="shared" ca="1" si="2"/>
        <v>78.133297787378211</v>
      </c>
      <c r="W54" s="19">
        <f t="shared" ca="1" si="2"/>
        <v>77.924859933830533</v>
      </c>
      <c r="X54" s="19">
        <f t="shared" ca="1" si="2"/>
        <v>77.70282296817021</v>
      </c>
    </row>
    <row r="55" spans="1:84" x14ac:dyDescent="0.25">
      <c r="M55" s="1">
        <f>B4/30*30</f>
        <v>1.0000000000000001E-9</v>
      </c>
    </row>
    <row r="56" spans="1:84" x14ac:dyDescent="0.25">
      <c r="C56" s="1" t="s">
        <v>23</v>
      </c>
      <c r="D56" s="1">
        <f t="shared" ref="D56:X56" si="3">1/D49</f>
        <v>0.7326570908384894</v>
      </c>
      <c r="E56" s="1">
        <f t="shared" si="3"/>
        <v>0.71432786406651216</v>
      </c>
      <c r="F56" s="1">
        <f t="shared" si="3"/>
        <v>0.69243496577913566</v>
      </c>
      <c r="G56" s="1">
        <f t="shared" si="3"/>
        <v>0.69693033864478549</v>
      </c>
      <c r="H56" s="1">
        <f t="shared" si="3"/>
        <v>0.69500386990791152</v>
      </c>
      <c r="I56" s="1">
        <f t="shared" si="3"/>
        <v>0.70105157736604973</v>
      </c>
      <c r="J56" s="1">
        <f t="shared" si="3"/>
        <v>0.69719364401898543</v>
      </c>
      <c r="K56" s="1">
        <f t="shared" si="3"/>
        <v>0.72621641249092228</v>
      </c>
      <c r="L56" s="1">
        <f t="shared" si="3"/>
        <v>0.7295897273766403</v>
      </c>
      <c r="M56" s="1">
        <f t="shared" si="3"/>
        <v>0.7341073168556117</v>
      </c>
      <c r="N56" s="1">
        <f t="shared" si="3"/>
        <v>0.73484459974365313</v>
      </c>
      <c r="O56" s="1">
        <f t="shared" si="3"/>
        <v>0.73557007874650049</v>
      </c>
      <c r="P56" s="1">
        <f t="shared" si="3"/>
        <v>0.73625326620076925</v>
      </c>
      <c r="Q56" s="1">
        <f t="shared" si="3"/>
        <v>0.73694708359735617</v>
      </c>
      <c r="R56" s="1">
        <f t="shared" si="3"/>
        <v>0.73766531242885047</v>
      </c>
      <c r="S56" s="1">
        <f t="shared" si="3"/>
        <v>0.73839550692704903</v>
      </c>
      <c r="T56" s="1">
        <f t="shared" si="3"/>
        <v>0.73913383124212095</v>
      </c>
      <c r="U56" s="1">
        <f t="shared" si="3"/>
        <v>0.73987326651741048</v>
      </c>
      <c r="V56" s="1">
        <f t="shared" si="3"/>
        <v>0.74061627879137182</v>
      </c>
      <c r="W56" s="1">
        <f t="shared" si="3"/>
        <v>0.74132689276517616</v>
      </c>
      <c r="X56" s="1">
        <f t="shared" si="3"/>
        <v>0.74200208915246479</v>
      </c>
    </row>
    <row r="57" spans="1:84" x14ac:dyDescent="0.25">
      <c r="C57" s="1" t="s">
        <v>22</v>
      </c>
      <c r="D57" s="1">
        <f t="shared" ref="D57:L57" si="4">1/(D56+$B$4)</f>
        <v>1.3648949981370617</v>
      </c>
      <c r="E57" s="1">
        <f t="shared" si="4"/>
        <v>1.3999173893445813</v>
      </c>
      <c r="F57" s="1">
        <f t="shared" si="4"/>
        <v>1.4441789452827671</v>
      </c>
      <c r="G57" s="1">
        <f t="shared" si="4"/>
        <v>1.4348636343048065</v>
      </c>
      <c r="H57" s="1">
        <f t="shared" si="4"/>
        <v>1.4388409070206469</v>
      </c>
      <c r="I57" s="1">
        <f t="shared" si="4"/>
        <v>1.4264285693938716</v>
      </c>
      <c r="J57" s="1">
        <f t="shared" si="4"/>
        <v>1.4343217370731611</v>
      </c>
      <c r="K57" s="1">
        <f t="shared" si="4"/>
        <v>1.3769999981038712</v>
      </c>
      <c r="L57" s="1">
        <f t="shared" si="4"/>
        <v>1.3706333314546943</v>
      </c>
      <c r="M57" s="1">
        <f>1/(M56+M55)</f>
        <v>1.362198653626125</v>
      </c>
      <c r="N57" s="1">
        <f t="shared" ref="N57:X57" si="5">1/(N56+$B$4)</f>
        <v>1.3608319350622065</v>
      </c>
      <c r="O57" s="1">
        <f t="shared" si="5"/>
        <v>1.3594897719937575</v>
      </c>
      <c r="P57" s="1">
        <f t="shared" si="5"/>
        <v>1.3582282681094162</v>
      </c>
      <c r="Q57" s="1">
        <f t="shared" si="5"/>
        <v>1.3569495298924581</v>
      </c>
      <c r="R57" s="1">
        <f t="shared" si="5"/>
        <v>1.3556283341448621</v>
      </c>
      <c r="S57" s="1">
        <f t="shared" si="5"/>
        <v>1.3542877621335647</v>
      </c>
      <c r="T57" s="1">
        <f t="shared" si="5"/>
        <v>1.3529349576199972</v>
      </c>
      <c r="U57" s="1">
        <f t="shared" si="5"/>
        <v>1.3515828235765639</v>
      </c>
      <c r="V57" s="1">
        <f t="shared" si="5"/>
        <v>1.3502268681991374</v>
      </c>
      <c r="W57" s="1">
        <f t="shared" si="5"/>
        <v>1.3489325807688308</v>
      </c>
      <c r="X57" s="1">
        <f t="shared" si="5"/>
        <v>1.347705098505211</v>
      </c>
    </row>
    <row r="59" spans="1:84" x14ac:dyDescent="0.25">
      <c r="A59" s="18" t="s">
        <v>21</v>
      </c>
      <c r="B59" s="16"/>
      <c r="C59" s="16"/>
      <c r="D59" s="13">
        <v>0</v>
      </c>
      <c r="E59" s="13">
        <v>1</v>
      </c>
      <c r="F59" s="13">
        <v>2</v>
      </c>
      <c r="G59" s="13">
        <v>3</v>
      </c>
      <c r="H59" s="13">
        <v>4</v>
      </c>
      <c r="I59" s="13">
        <v>5</v>
      </c>
      <c r="J59" s="13">
        <v>6</v>
      </c>
      <c r="K59" s="13">
        <v>7</v>
      </c>
      <c r="L59" s="13">
        <v>8</v>
      </c>
      <c r="M59" s="13">
        <v>9</v>
      </c>
      <c r="N59" s="13">
        <v>10</v>
      </c>
      <c r="O59" s="13">
        <v>11</v>
      </c>
      <c r="P59" s="13">
        <v>12</v>
      </c>
      <c r="Q59" s="13">
        <v>13</v>
      </c>
      <c r="R59" s="13">
        <v>14</v>
      </c>
      <c r="S59" s="13">
        <v>15</v>
      </c>
      <c r="T59" s="13">
        <v>16</v>
      </c>
      <c r="U59" s="13">
        <v>17</v>
      </c>
      <c r="V59" s="13">
        <v>18</v>
      </c>
      <c r="W59" s="13">
        <v>19</v>
      </c>
      <c r="X59" s="13">
        <v>20</v>
      </c>
    </row>
    <row r="60" spans="1:84" x14ac:dyDescent="0.25">
      <c r="A60" s="16"/>
      <c r="B60" s="17" t="s">
        <v>17</v>
      </c>
      <c r="C60" s="15"/>
      <c r="D60" s="17">
        <v>2011</v>
      </c>
      <c r="E60" s="17">
        <v>2011</v>
      </c>
      <c r="F60" s="17">
        <v>2011</v>
      </c>
      <c r="G60" s="17">
        <v>2011</v>
      </c>
      <c r="H60" s="17">
        <v>2011</v>
      </c>
      <c r="I60" s="17">
        <v>2011</v>
      </c>
      <c r="J60" s="17">
        <v>2011</v>
      </c>
      <c r="K60" s="17">
        <v>2011</v>
      </c>
      <c r="L60" s="17">
        <v>2011</v>
      </c>
      <c r="M60" s="17">
        <v>2011</v>
      </c>
      <c r="N60" s="17">
        <v>2011</v>
      </c>
      <c r="O60" s="17">
        <v>2012</v>
      </c>
      <c r="P60" s="17">
        <v>2012</v>
      </c>
      <c r="Q60" s="17">
        <v>2012</v>
      </c>
      <c r="R60" s="17">
        <v>2012</v>
      </c>
      <c r="S60" s="17">
        <v>2012</v>
      </c>
      <c r="T60" s="17">
        <v>2012</v>
      </c>
      <c r="U60" s="17">
        <v>2012</v>
      </c>
      <c r="V60" s="17">
        <v>2012</v>
      </c>
      <c r="W60" s="17">
        <v>2012</v>
      </c>
      <c r="X60" s="17">
        <v>2012</v>
      </c>
    </row>
    <row r="61" spans="1:84" x14ac:dyDescent="0.25">
      <c r="A61" s="16"/>
      <c r="B61" s="15"/>
      <c r="C61" s="14" t="s">
        <v>15</v>
      </c>
      <c r="D61" s="14" t="s">
        <v>10</v>
      </c>
      <c r="E61" s="14" t="s">
        <v>9</v>
      </c>
      <c r="F61" s="14" t="s">
        <v>8</v>
      </c>
      <c r="G61" s="14" t="s">
        <v>7</v>
      </c>
      <c r="H61" s="14" t="s">
        <v>6</v>
      </c>
      <c r="I61" s="14" t="s">
        <v>5</v>
      </c>
      <c r="J61" s="14" t="s">
        <v>4</v>
      </c>
      <c r="K61" s="14" t="s">
        <v>3</v>
      </c>
      <c r="L61" s="14" t="s">
        <v>2</v>
      </c>
      <c r="M61" s="14" t="s">
        <v>1</v>
      </c>
      <c r="N61" s="14" t="s">
        <v>0</v>
      </c>
      <c r="O61" s="14" t="s">
        <v>11</v>
      </c>
      <c r="P61" s="14" t="s">
        <v>10</v>
      </c>
      <c r="Q61" s="14" t="s">
        <v>9</v>
      </c>
      <c r="R61" s="14" t="s">
        <v>8</v>
      </c>
      <c r="S61" s="14" t="s">
        <v>7</v>
      </c>
      <c r="T61" s="14" t="s">
        <v>6</v>
      </c>
      <c r="U61" s="14" t="s">
        <v>5</v>
      </c>
      <c r="V61" s="14" t="s">
        <v>4</v>
      </c>
      <c r="W61" s="14" t="s">
        <v>3</v>
      </c>
      <c r="X61" s="14" t="s">
        <v>2</v>
      </c>
    </row>
    <row r="62" spans="1:84" x14ac:dyDescent="0.25">
      <c r="A62" s="16">
        <v>9</v>
      </c>
      <c r="B62" s="15">
        <v>2011</v>
      </c>
      <c r="C62" s="14" t="s">
        <v>11</v>
      </c>
      <c r="D62" s="13">
        <f t="shared" ref="D62:M73" si="6">IF($A62=D$59,D$57,D$49)</f>
        <v>1.364895</v>
      </c>
      <c r="E62" s="13">
        <f t="shared" si="6"/>
        <v>1.3999173913043499</v>
      </c>
      <c r="F62" s="13">
        <f t="shared" si="6"/>
        <v>1.4441789473684199</v>
      </c>
      <c r="G62" s="13">
        <f t="shared" si="6"/>
        <v>1.43486363636364</v>
      </c>
      <c r="H62" s="13">
        <f t="shared" si="6"/>
        <v>1.43884090909091</v>
      </c>
      <c r="I62" s="13">
        <f t="shared" si="6"/>
        <v>1.42642857142857</v>
      </c>
      <c r="J62" s="13">
        <f t="shared" si="6"/>
        <v>1.4343217391304399</v>
      </c>
      <c r="K62" s="13">
        <f t="shared" si="6"/>
        <v>1.377</v>
      </c>
      <c r="L62" s="13">
        <f t="shared" si="6"/>
        <v>1.37063333333333</v>
      </c>
      <c r="M62" s="13">
        <f t="shared" si="6"/>
        <v>1.362198653626125</v>
      </c>
      <c r="N62" s="13">
        <f t="shared" ref="N62:X73" si="7">IF($A62=N$59,N$57,N$49)</f>
        <v>1.36083193691407</v>
      </c>
      <c r="O62" s="13">
        <f t="shared" si="7"/>
        <v>1.35948977384197</v>
      </c>
      <c r="P62" s="13">
        <f t="shared" si="7"/>
        <v>1.3582282699542001</v>
      </c>
      <c r="Q62" s="13">
        <f t="shared" si="7"/>
        <v>1.3569495317337701</v>
      </c>
      <c r="R62" s="13">
        <f t="shared" si="7"/>
        <v>1.35562833598259</v>
      </c>
      <c r="S62" s="13">
        <f t="shared" si="7"/>
        <v>1.35428776396766</v>
      </c>
      <c r="T62" s="13">
        <f t="shared" si="7"/>
        <v>1.3529349594504301</v>
      </c>
      <c r="U62" s="13">
        <f t="shared" si="7"/>
        <v>1.35158282540334</v>
      </c>
      <c r="V62" s="13">
        <f t="shared" si="7"/>
        <v>1.3502268700222499</v>
      </c>
      <c r="W62" s="13">
        <f t="shared" si="7"/>
        <v>1.3489325825884499</v>
      </c>
      <c r="X62" s="13">
        <f t="shared" si="7"/>
        <v>1.3477051003215199</v>
      </c>
    </row>
    <row r="63" spans="1:84" x14ac:dyDescent="0.25">
      <c r="A63" s="16">
        <v>10</v>
      </c>
      <c r="B63" s="15">
        <v>2011</v>
      </c>
      <c r="C63" s="14" t="s">
        <v>10</v>
      </c>
      <c r="D63" s="13">
        <f t="shared" si="6"/>
        <v>1.364895</v>
      </c>
      <c r="E63" s="13">
        <f t="shared" si="6"/>
        <v>1.3999173913043499</v>
      </c>
      <c r="F63" s="13">
        <f t="shared" si="6"/>
        <v>1.4441789473684199</v>
      </c>
      <c r="G63" s="13">
        <f t="shared" si="6"/>
        <v>1.43486363636364</v>
      </c>
      <c r="H63" s="13">
        <f t="shared" si="6"/>
        <v>1.43884090909091</v>
      </c>
      <c r="I63" s="13">
        <f t="shared" si="6"/>
        <v>1.42642857142857</v>
      </c>
      <c r="J63" s="13">
        <f t="shared" si="6"/>
        <v>1.4343217391304399</v>
      </c>
      <c r="K63" s="13">
        <f t="shared" si="6"/>
        <v>1.377</v>
      </c>
      <c r="L63" s="13">
        <f t="shared" si="6"/>
        <v>1.37063333333333</v>
      </c>
      <c r="M63" s="13">
        <f t="shared" si="6"/>
        <v>1.36219865548171</v>
      </c>
      <c r="N63" s="13">
        <f t="shared" si="7"/>
        <v>1.3608319350622065</v>
      </c>
      <c r="O63" s="13">
        <f t="shared" si="7"/>
        <v>1.35948977384197</v>
      </c>
      <c r="P63" s="13">
        <f t="shared" si="7"/>
        <v>1.3582282699542001</v>
      </c>
      <c r="Q63" s="13">
        <f t="shared" si="7"/>
        <v>1.3569495317337701</v>
      </c>
      <c r="R63" s="13">
        <f t="shared" si="7"/>
        <v>1.35562833598259</v>
      </c>
      <c r="S63" s="13">
        <f t="shared" si="7"/>
        <v>1.35428776396766</v>
      </c>
      <c r="T63" s="13">
        <f t="shared" si="7"/>
        <v>1.3529349594504301</v>
      </c>
      <c r="U63" s="13">
        <f t="shared" si="7"/>
        <v>1.35158282540334</v>
      </c>
      <c r="V63" s="13">
        <f t="shared" si="7"/>
        <v>1.3502268700222499</v>
      </c>
      <c r="W63" s="13">
        <f t="shared" si="7"/>
        <v>1.3489325825884499</v>
      </c>
      <c r="X63" s="13">
        <f t="shared" si="7"/>
        <v>1.3477051003215199</v>
      </c>
    </row>
    <row r="64" spans="1:84" x14ac:dyDescent="0.25">
      <c r="A64" s="16">
        <v>11</v>
      </c>
      <c r="B64" s="15">
        <v>2011</v>
      </c>
      <c r="C64" s="14" t="s">
        <v>9</v>
      </c>
      <c r="D64" s="13">
        <f t="shared" si="6"/>
        <v>1.364895</v>
      </c>
      <c r="E64" s="13">
        <f t="shared" si="6"/>
        <v>1.3999173913043499</v>
      </c>
      <c r="F64" s="13">
        <f t="shared" si="6"/>
        <v>1.4441789473684199</v>
      </c>
      <c r="G64" s="13">
        <f t="shared" si="6"/>
        <v>1.43486363636364</v>
      </c>
      <c r="H64" s="13">
        <f t="shared" si="6"/>
        <v>1.43884090909091</v>
      </c>
      <c r="I64" s="13">
        <f t="shared" si="6"/>
        <v>1.42642857142857</v>
      </c>
      <c r="J64" s="13">
        <f t="shared" si="6"/>
        <v>1.4343217391304399</v>
      </c>
      <c r="K64" s="13">
        <f t="shared" si="6"/>
        <v>1.377</v>
      </c>
      <c r="L64" s="13">
        <f t="shared" si="6"/>
        <v>1.37063333333333</v>
      </c>
      <c r="M64" s="13">
        <f t="shared" si="6"/>
        <v>1.36219865548171</v>
      </c>
      <c r="N64" s="13">
        <f t="shared" si="7"/>
        <v>1.36083193691407</v>
      </c>
      <c r="O64" s="13">
        <f t="shared" si="7"/>
        <v>1.3594897719937575</v>
      </c>
      <c r="P64" s="13">
        <f t="shared" si="7"/>
        <v>1.3582282699542001</v>
      </c>
      <c r="Q64" s="13">
        <f t="shared" si="7"/>
        <v>1.3569495317337701</v>
      </c>
      <c r="R64" s="13">
        <f t="shared" si="7"/>
        <v>1.35562833598259</v>
      </c>
      <c r="S64" s="13">
        <f t="shared" si="7"/>
        <v>1.35428776396766</v>
      </c>
      <c r="T64" s="13">
        <f t="shared" si="7"/>
        <v>1.3529349594504301</v>
      </c>
      <c r="U64" s="13">
        <f t="shared" si="7"/>
        <v>1.35158282540334</v>
      </c>
      <c r="V64" s="13">
        <f t="shared" si="7"/>
        <v>1.3502268700222499</v>
      </c>
      <c r="W64" s="13">
        <f t="shared" si="7"/>
        <v>1.3489325825884499</v>
      </c>
      <c r="X64" s="13">
        <f t="shared" si="7"/>
        <v>1.3477051003215199</v>
      </c>
    </row>
    <row r="65" spans="1:74" x14ac:dyDescent="0.25">
      <c r="A65" s="16">
        <v>12</v>
      </c>
      <c r="B65" s="15">
        <v>2011</v>
      </c>
      <c r="C65" s="14" t="s">
        <v>8</v>
      </c>
      <c r="D65" s="13">
        <f t="shared" si="6"/>
        <v>1.364895</v>
      </c>
      <c r="E65" s="13">
        <f t="shared" si="6"/>
        <v>1.3999173913043499</v>
      </c>
      <c r="F65" s="13">
        <f t="shared" si="6"/>
        <v>1.4441789473684199</v>
      </c>
      <c r="G65" s="13">
        <f t="shared" si="6"/>
        <v>1.43486363636364</v>
      </c>
      <c r="H65" s="13">
        <f t="shared" si="6"/>
        <v>1.43884090909091</v>
      </c>
      <c r="I65" s="13">
        <f t="shared" si="6"/>
        <v>1.42642857142857</v>
      </c>
      <c r="J65" s="13">
        <f t="shared" si="6"/>
        <v>1.4343217391304399</v>
      </c>
      <c r="K65" s="13">
        <f t="shared" si="6"/>
        <v>1.377</v>
      </c>
      <c r="L65" s="13">
        <f t="shared" si="6"/>
        <v>1.37063333333333</v>
      </c>
      <c r="M65" s="13">
        <f t="shared" si="6"/>
        <v>1.36219865548171</v>
      </c>
      <c r="N65" s="13">
        <f t="shared" si="7"/>
        <v>1.36083193691407</v>
      </c>
      <c r="O65" s="13">
        <f t="shared" si="7"/>
        <v>1.35948977384197</v>
      </c>
      <c r="P65" s="13">
        <f t="shared" si="7"/>
        <v>1.3582282681094162</v>
      </c>
      <c r="Q65" s="13">
        <f t="shared" si="7"/>
        <v>1.3569495317337701</v>
      </c>
      <c r="R65" s="13">
        <f t="shared" si="7"/>
        <v>1.35562833598259</v>
      </c>
      <c r="S65" s="13">
        <f t="shared" si="7"/>
        <v>1.35428776396766</v>
      </c>
      <c r="T65" s="13">
        <f t="shared" si="7"/>
        <v>1.3529349594504301</v>
      </c>
      <c r="U65" s="13">
        <f t="shared" si="7"/>
        <v>1.35158282540334</v>
      </c>
      <c r="V65" s="13">
        <f t="shared" si="7"/>
        <v>1.3502268700222499</v>
      </c>
      <c r="W65" s="13">
        <f t="shared" si="7"/>
        <v>1.3489325825884499</v>
      </c>
      <c r="X65" s="13">
        <f t="shared" si="7"/>
        <v>1.3477051003215199</v>
      </c>
    </row>
    <row r="66" spans="1:74" x14ac:dyDescent="0.25">
      <c r="A66" s="16">
        <v>13</v>
      </c>
      <c r="B66" s="15">
        <v>2011</v>
      </c>
      <c r="C66" s="14" t="s">
        <v>7</v>
      </c>
      <c r="D66" s="13">
        <f t="shared" si="6"/>
        <v>1.364895</v>
      </c>
      <c r="E66" s="13">
        <f t="shared" si="6"/>
        <v>1.3999173913043499</v>
      </c>
      <c r="F66" s="13">
        <f t="shared" si="6"/>
        <v>1.4441789473684199</v>
      </c>
      <c r="G66" s="13">
        <f t="shared" si="6"/>
        <v>1.43486363636364</v>
      </c>
      <c r="H66" s="13">
        <f t="shared" si="6"/>
        <v>1.43884090909091</v>
      </c>
      <c r="I66" s="13">
        <f t="shared" si="6"/>
        <v>1.42642857142857</v>
      </c>
      <c r="J66" s="13">
        <f t="shared" si="6"/>
        <v>1.4343217391304399</v>
      </c>
      <c r="K66" s="13">
        <f t="shared" si="6"/>
        <v>1.377</v>
      </c>
      <c r="L66" s="13">
        <f t="shared" si="6"/>
        <v>1.37063333333333</v>
      </c>
      <c r="M66" s="13">
        <f t="shared" si="6"/>
        <v>1.36219865548171</v>
      </c>
      <c r="N66" s="13">
        <f t="shared" si="7"/>
        <v>1.36083193691407</v>
      </c>
      <c r="O66" s="13">
        <f t="shared" si="7"/>
        <v>1.35948977384197</v>
      </c>
      <c r="P66" s="13">
        <f t="shared" si="7"/>
        <v>1.3582282699542001</v>
      </c>
      <c r="Q66" s="13">
        <f t="shared" si="7"/>
        <v>1.3569495298924581</v>
      </c>
      <c r="R66" s="13">
        <f t="shared" si="7"/>
        <v>1.35562833598259</v>
      </c>
      <c r="S66" s="13">
        <f t="shared" si="7"/>
        <v>1.35428776396766</v>
      </c>
      <c r="T66" s="13">
        <f t="shared" si="7"/>
        <v>1.3529349594504301</v>
      </c>
      <c r="U66" s="13">
        <f t="shared" si="7"/>
        <v>1.35158282540334</v>
      </c>
      <c r="V66" s="13">
        <f t="shared" si="7"/>
        <v>1.3502268700222499</v>
      </c>
      <c r="W66" s="13">
        <f t="shared" si="7"/>
        <v>1.3489325825884499</v>
      </c>
      <c r="X66" s="13">
        <f t="shared" si="7"/>
        <v>1.3477051003215199</v>
      </c>
    </row>
    <row r="67" spans="1:74" x14ac:dyDescent="0.25">
      <c r="A67" s="16">
        <v>14</v>
      </c>
      <c r="B67" s="15">
        <v>2011</v>
      </c>
      <c r="C67" s="14" t="s">
        <v>6</v>
      </c>
      <c r="D67" s="13">
        <f t="shared" si="6"/>
        <v>1.364895</v>
      </c>
      <c r="E67" s="13">
        <f t="shared" si="6"/>
        <v>1.3999173913043499</v>
      </c>
      <c r="F67" s="13">
        <f t="shared" si="6"/>
        <v>1.4441789473684199</v>
      </c>
      <c r="G67" s="13">
        <f t="shared" si="6"/>
        <v>1.43486363636364</v>
      </c>
      <c r="H67" s="13">
        <f t="shared" si="6"/>
        <v>1.43884090909091</v>
      </c>
      <c r="I67" s="13">
        <f t="shared" si="6"/>
        <v>1.42642857142857</v>
      </c>
      <c r="J67" s="13">
        <f t="shared" si="6"/>
        <v>1.4343217391304399</v>
      </c>
      <c r="K67" s="13">
        <f t="shared" si="6"/>
        <v>1.377</v>
      </c>
      <c r="L67" s="13">
        <f t="shared" si="6"/>
        <v>1.37063333333333</v>
      </c>
      <c r="M67" s="13">
        <f t="shared" si="6"/>
        <v>1.36219865548171</v>
      </c>
      <c r="N67" s="13">
        <f t="shared" si="7"/>
        <v>1.36083193691407</v>
      </c>
      <c r="O67" s="13">
        <f t="shared" si="7"/>
        <v>1.35948977384197</v>
      </c>
      <c r="P67" s="13">
        <f t="shared" si="7"/>
        <v>1.3582282699542001</v>
      </c>
      <c r="Q67" s="13">
        <f t="shared" si="7"/>
        <v>1.3569495317337701</v>
      </c>
      <c r="R67" s="13">
        <f t="shared" si="7"/>
        <v>1.3556283341448621</v>
      </c>
      <c r="S67" s="13">
        <f t="shared" si="7"/>
        <v>1.35428776396766</v>
      </c>
      <c r="T67" s="13">
        <f t="shared" si="7"/>
        <v>1.3529349594504301</v>
      </c>
      <c r="U67" s="13">
        <f t="shared" si="7"/>
        <v>1.35158282540334</v>
      </c>
      <c r="V67" s="13">
        <f t="shared" si="7"/>
        <v>1.3502268700222499</v>
      </c>
      <c r="W67" s="13">
        <f t="shared" si="7"/>
        <v>1.3489325825884499</v>
      </c>
      <c r="X67" s="13">
        <f t="shared" si="7"/>
        <v>1.3477051003215199</v>
      </c>
    </row>
    <row r="68" spans="1:74" x14ac:dyDescent="0.25">
      <c r="A68" s="16">
        <v>15</v>
      </c>
      <c r="B68" s="15">
        <v>2011</v>
      </c>
      <c r="C68" s="14" t="s">
        <v>5</v>
      </c>
      <c r="D68" s="13">
        <f t="shared" si="6"/>
        <v>1.364895</v>
      </c>
      <c r="E68" s="13">
        <f t="shared" si="6"/>
        <v>1.3999173913043499</v>
      </c>
      <c r="F68" s="13">
        <f t="shared" si="6"/>
        <v>1.4441789473684199</v>
      </c>
      <c r="G68" s="13">
        <f t="shared" si="6"/>
        <v>1.43486363636364</v>
      </c>
      <c r="H68" s="13">
        <f t="shared" si="6"/>
        <v>1.43884090909091</v>
      </c>
      <c r="I68" s="13">
        <f t="shared" si="6"/>
        <v>1.42642857142857</v>
      </c>
      <c r="J68" s="13">
        <f t="shared" si="6"/>
        <v>1.4343217391304399</v>
      </c>
      <c r="K68" s="13">
        <f t="shared" si="6"/>
        <v>1.377</v>
      </c>
      <c r="L68" s="13">
        <f t="shared" si="6"/>
        <v>1.37063333333333</v>
      </c>
      <c r="M68" s="13">
        <f t="shared" si="6"/>
        <v>1.36219865548171</v>
      </c>
      <c r="N68" s="13">
        <f t="shared" si="7"/>
        <v>1.36083193691407</v>
      </c>
      <c r="O68" s="13">
        <f t="shared" si="7"/>
        <v>1.35948977384197</v>
      </c>
      <c r="P68" s="13">
        <f t="shared" si="7"/>
        <v>1.3582282699542001</v>
      </c>
      <c r="Q68" s="13">
        <f t="shared" si="7"/>
        <v>1.3569495317337701</v>
      </c>
      <c r="R68" s="13">
        <f t="shared" si="7"/>
        <v>1.35562833598259</v>
      </c>
      <c r="S68" s="13">
        <f t="shared" si="7"/>
        <v>1.3542877621335647</v>
      </c>
      <c r="T68" s="13">
        <f t="shared" si="7"/>
        <v>1.3529349594504301</v>
      </c>
      <c r="U68" s="13">
        <f t="shared" si="7"/>
        <v>1.35158282540334</v>
      </c>
      <c r="V68" s="13">
        <f t="shared" si="7"/>
        <v>1.3502268700222499</v>
      </c>
      <c r="W68" s="13">
        <f t="shared" si="7"/>
        <v>1.3489325825884499</v>
      </c>
      <c r="X68" s="13">
        <f t="shared" si="7"/>
        <v>1.3477051003215199</v>
      </c>
    </row>
    <row r="69" spans="1:74" x14ac:dyDescent="0.25">
      <c r="A69" s="16">
        <v>16</v>
      </c>
      <c r="B69" s="15">
        <v>2011</v>
      </c>
      <c r="C69" s="14" t="s">
        <v>4</v>
      </c>
      <c r="D69" s="13">
        <f t="shared" si="6"/>
        <v>1.364895</v>
      </c>
      <c r="E69" s="13">
        <f t="shared" si="6"/>
        <v>1.3999173913043499</v>
      </c>
      <c r="F69" s="13">
        <f t="shared" si="6"/>
        <v>1.4441789473684199</v>
      </c>
      <c r="G69" s="13">
        <f t="shared" si="6"/>
        <v>1.43486363636364</v>
      </c>
      <c r="H69" s="13">
        <f t="shared" si="6"/>
        <v>1.43884090909091</v>
      </c>
      <c r="I69" s="13">
        <f t="shared" si="6"/>
        <v>1.42642857142857</v>
      </c>
      <c r="J69" s="13">
        <f t="shared" si="6"/>
        <v>1.4343217391304399</v>
      </c>
      <c r="K69" s="13">
        <f t="shared" si="6"/>
        <v>1.377</v>
      </c>
      <c r="L69" s="13">
        <f t="shared" si="6"/>
        <v>1.37063333333333</v>
      </c>
      <c r="M69" s="13">
        <f t="shared" si="6"/>
        <v>1.36219865548171</v>
      </c>
      <c r="N69" s="13">
        <f t="shared" si="7"/>
        <v>1.36083193691407</v>
      </c>
      <c r="O69" s="13">
        <f t="shared" si="7"/>
        <v>1.35948977384197</v>
      </c>
      <c r="P69" s="13">
        <f t="shared" si="7"/>
        <v>1.3582282699542001</v>
      </c>
      <c r="Q69" s="13">
        <f t="shared" si="7"/>
        <v>1.3569495317337701</v>
      </c>
      <c r="R69" s="13">
        <f t="shared" si="7"/>
        <v>1.35562833598259</v>
      </c>
      <c r="S69" s="13">
        <f t="shared" si="7"/>
        <v>1.35428776396766</v>
      </c>
      <c r="T69" s="13">
        <f t="shared" si="7"/>
        <v>1.3529349576199972</v>
      </c>
      <c r="U69" s="13">
        <f t="shared" si="7"/>
        <v>1.35158282540334</v>
      </c>
      <c r="V69" s="13">
        <f t="shared" si="7"/>
        <v>1.3502268700222499</v>
      </c>
      <c r="W69" s="13">
        <f t="shared" si="7"/>
        <v>1.3489325825884499</v>
      </c>
      <c r="X69" s="13">
        <f t="shared" si="7"/>
        <v>1.3477051003215199</v>
      </c>
    </row>
    <row r="70" spans="1:74" x14ac:dyDescent="0.25">
      <c r="A70" s="16">
        <v>17</v>
      </c>
      <c r="B70" s="15">
        <v>2011</v>
      </c>
      <c r="C70" s="14" t="s">
        <v>3</v>
      </c>
      <c r="D70" s="13">
        <f t="shared" si="6"/>
        <v>1.364895</v>
      </c>
      <c r="E70" s="13">
        <f t="shared" si="6"/>
        <v>1.3999173913043499</v>
      </c>
      <c r="F70" s="13">
        <f t="shared" si="6"/>
        <v>1.4441789473684199</v>
      </c>
      <c r="G70" s="13">
        <f t="shared" si="6"/>
        <v>1.43486363636364</v>
      </c>
      <c r="H70" s="13">
        <f t="shared" si="6"/>
        <v>1.43884090909091</v>
      </c>
      <c r="I70" s="13">
        <f t="shared" si="6"/>
        <v>1.42642857142857</v>
      </c>
      <c r="J70" s="13">
        <f t="shared" si="6"/>
        <v>1.4343217391304399</v>
      </c>
      <c r="K70" s="13">
        <f t="shared" si="6"/>
        <v>1.377</v>
      </c>
      <c r="L70" s="13">
        <f t="shared" si="6"/>
        <v>1.37063333333333</v>
      </c>
      <c r="M70" s="13">
        <f t="shared" si="6"/>
        <v>1.36219865548171</v>
      </c>
      <c r="N70" s="13">
        <f t="shared" si="7"/>
        <v>1.36083193691407</v>
      </c>
      <c r="O70" s="13">
        <f t="shared" si="7"/>
        <v>1.35948977384197</v>
      </c>
      <c r="P70" s="13">
        <f t="shared" si="7"/>
        <v>1.3582282699542001</v>
      </c>
      <c r="Q70" s="13">
        <f t="shared" si="7"/>
        <v>1.3569495317337701</v>
      </c>
      <c r="R70" s="13">
        <f t="shared" si="7"/>
        <v>1.35562833598259</v>
      </c>
      <c r="S70" s="13">
        <f t="shared" si="7"/>
        <v>1.35428776396766</v>
      </c>
      <c r="T70" s="13">
        <f t="shared" si="7"/>
        <v>1.3529349594504301</v>
      </c>
      <c r="U70" s="13">
        <f t="shared" si="7"/>
        <v>1.3515828235765639</v>
      </c>
      <c r="V70" s="13">
        <f t="shared" si="7"/>
        <v>1.3502268700222499</v>
      </c>
      <c r="W70" s="13">
        <f t="shared" si="7"/>
        <v>1.3489325825884499</v>
      </c>
      <c r="X70" s="13">
        <f t="shared" si="7"/>
        <v>1.3477051003215199</v>
      </c>
    </row>
    <row r="71" spans="1:74" x14ac:dyDescent="0.25">
      <c r="A71" s="16">
        <v>18</v>
      </c>
      <c r="B71" s="15">
        <v>2011</v>
      </c>
      <c r="C71" s="14" t="s">
        <v>2</v>
      </c>
      <c r="D71" s="13">
        <f t="shared" si="6"/>
        <v>1.364895</v>
      </c>
      <c r="E71" s="13">
        <f t="shared" si="6"/>
        <v>1.3999173913043499</v>
      </c>
      <c r="F71" s="13">
        <f t="shared" si="6"/>
        <v>1.4441789473684199</v>
      </c>
      <c r="G71" s="13">
        <f t="shared" si="6"/>
        <v>1.43486363636364</v>
      </c>
      <c r="H71" s="13">
        <f t="shared" si="6"/>
        <v>1.43884090909091</v>
      </c>
      <c r="I71" s="13">
        <f t="shared" si="6"/>
        <v>1.42642857142857</v>
      </c>
      <c r="J71" s="13">
        <f t="shared" si="6"/>
        <v>1.4343217391304399</v>
      </c>
      <c r="K71" s="13">
        <f t="shared" si="6"/>
        <v>1.377</v>
      </c>
      <c r="L71" s="13">
        <f t="shared" si="6"/>
        <v>1.37063333333333</v>
      </c>
      <c r="M71" s="13">
        <f t="shared" si="6"/>
        <v>1.36219865548171</v>
      </c>
      <c r="N71" s="13">
        <f t="shared" si="7"/>
        <v>1.36083193691407</v>
      </c>
      <c r="O71" s="13">
        <f t="shared" si="7"/>
        <v>1.35948977384197</v>
      </c>
      <c r="P71" s="13">
        <f t="shared" si="7"/>
        <v>1.3582282699542001</v>
      </c>
      <c r="Q71" s="13">
        <f t="shared" si="7"/>
        <v>1.3569495317337701</v>
      </c>
      <c r="R71" s="13">
        <f t="shared" si="7"/>
        <v>1.35562833598259</v>
      </c>
      <c r="S71" s="13">
        <f t="shared" si="7"/>
        <v>1.35428776396766</v>
      </c>
      <c r="T71" s="13">
        <f t="shared" si="7"/>
        <v>1.3529349594504301</v>
      </c>
      <c r="U71" s="13">
        <f t="shared" si="7"/>
        <v>1.35158282540334</v>
      </c>
      <c r="V71" s="13">
        <f t="shared" si="7"/>
        <v>1.3502268681991374</v>
      </c>
      <c r="W71" s="13">
        <f t="shared" si="7"/>
        <v>1.3489325825884499</v>
      </c>
      <c r="X71" s="13">
        <f t="shared" si="7"/>
        <v>1.3477051003215199</v>
      </c>
    </row>
    <row r="72" spans="1:74" x14ac:dyDescent="0.25">
      <c r="A72" s="16">
        <v>19</v>
      </c>
      <c r="B72" s="15">
        <v>2011</v>
      </c>
      <c r="C72" s="14" t="s">
        <v>1</v>
      </c>
      <c r="D72" s="13">
        <f t="shared" si="6"/>
        <v>1.364895</v>
      </c>
      <c r="E72" s="13">
        <f t="shared" si="6"/>
        <v>1.3999173913043499</v>
      </c>
      <c r="F72" s="13">
        <f t="shared" si="6"/>
        <v>1.4441789473684199</v>
      </c>
      <c r="G72" s="13">
        <f t="shared" si="6"/>
        <v>1.43486363636364</v>
      </c>
      <c r="H72" s="13">
        <f t="shared" si="6"/>
        <v>1.43884090909091</v>
      </c>
      <c r="I72" s="13">
        <f t="shared" si="6"/>
        <v>1.42642857142857</v>
      </c>
      <c r="J72" s="13">
        <f t="shared" si="6"/>
        <v>1.4343217391304399</v>
      </c>
      <c r="K72" s="13">
        <f t="shared" si="6"/>
        <v>1.377</v>
      </c>
      <c r="L72" s="13">
        <f t="shared" si="6"/>
        <v>1.37063333333333</v>
      </c>
      <c r="M72" s="13">
        <f t="shared" si="6"/>
        <v>1.36219865548171</v>
      </c>
      <c r="N72" s="13">
        <f t="shared" si="7"/>
        <v>1.36083193691407</v>
      </c>
      <c r="O72" s="13">
        <f t="shared" si="7"/>
        <v>1.35948977384197</v>
      </c>
      <c r="P72" s="13">
        <f t="shared" si="7"/>
        <v>1.3582282699542001</v>
      </c>
      <c r="Q72" s="13">
        <f t="shared" si="7"/>
        <v>1.3569495317337701</v>
      </c>
      <c r="R72" s="13">
        <f t="shared" si="7"/>
        <v>1.35562833598259</v>
      </c>
      <c r="S72" s="13">
        <f t="shared" si="7"/>
        <v>1.35428776396766</v>
      </c>
      <c r="T72" s="13">
        <f t="shared" si="7"/>
        <v>1.3529349594504301</v>
      </c>
      <c r="U72" s="13">
        <f t="shared" si="7"/>
        <v>1.35158282540334</v>
      </c>
      <c r="V72" s="13">
        <f t="shared" si="7"/>
        <v>1.3502268700222499</v>
      </c>
      <c r="W72" s="13">
        <f t="shared" si="7"/>
        <v>1.3489325807688308</v>
      </c>
      <c r="X72" s="13">
        <f t="shared" si="7"/>
        <v>1.3477051003215199</v>
      </c>
    </row>
    <row r="73" spans="1:74" x14ac:dyDescent="0.25">
      <c r="A73" s="16">
        <v>20</v>
      </c>
      <c r="B73" s="15">
        <v>2011</v>
      </c>
      <c r="C73" s="14" t="s">
        <v>0</v>
      </c>
      <c r="D73" s="13">
        <f t="shared" si="6"/>
        <v>1.364895</v>
      </c>
      <c r="E73" s="13">
        <f t="shared" si="6"/>
        <v>1.3999173913043499</v>
      </c>
      <c r="F73" s="13">
        <f t="shared" si="6"/>
        <v>1.4441789473684199</v>
      </c>
      <c r="G73" s="13">
        <f t="shared" si="6"/>
        <v>1.43486363636364</v>
      </c>
      <c r="H73" s="13">
        <f t="shared" si="6"/>
        <v>1.43884090909091</v>
      </c>
      <c r="I73" s="13">
        <f t="shared" si="6"/>
        <v>1.42642857142857</v>
      </c>
      <c r="J73" s="13">
        <f t="shared" si="6"/>
        <v>1.4343217391304399</v>
      </c>
      <c r="K73" s="13">
        <f t="shared" si="6"/>
        <v>1.377</v>
      </c>
      <c r="L73" s="13">
        <f t="shared" si="6"/>
        <v>1.37063333333333</v>
      </c>
      <c r="M73" s="13">
        <f t="shared" si="6"/>
        <v>1.36219865548171</v>
      </c>
      <c r="N73" s="13">
        <f t="shared" si="7"/>
        <v>1.36083193691407</v>
      </c>
      <c r="O73" s="13">
        <f t="shared" si="7"/>
        <v>1.35948977384197</v>
      </c>
      <c r="P73" s="13">
        <f t="shared" si="7"/>
        <v>1.3582282699542001</v>
      </c>
      <c r="Q73" s="13">
        <f t="shared" si="7"/>
        <v>1.3569495317337701</v>
      </c>
      <c r="R73" s="13">
        <f t="shared" si="7"/>
        <v>1.35562833598259</v>
      </c>
      <c r="S73" s="13">
        <f t="shared" si="7"/>
        <v>1.35428776396766</v>
      </c>
      <c r="T73" s="13">
        <f t="shared" si="7"/>
        <v>1.3529349594504301</v>
      </c>
      <c r="U73" s="13">
        <f t="shared" si="7"/>
        <v>1.35158282540334</v>
      </c>
      <c r="V73" s="13">
        <f t="shared" si="7"/>
        <v>1.3502268700222499</v>
      </c>
      <c r="W73" s="13">
        <f t="shared" si="7"/>
        <v>1.3489325825884499</v>
      </c>
      <c r="X73" s="13">
        <f t="shared" si="7"/>
        <v>1.347705098505211</v>
      </c>
    </row>
    <row r="75" spans="1:74" x14ac:dyDescent="0.25">
      <c r="D75" s="27" t="s">
        <v>20</v>
      </c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 spans="1:74" x14ac:dyDescent="0.25">
      <c r="C76" s="12" t="s">
        <v>35</v>
      </c>
      <c r="D76" s="11"/>
      <c r="E76" s="11"/>
      <c r="F76" s="11"/>
      <c r="G76" s="11"/>
      <c r="H76" s="11"/>
      <c r="I76" s="11"/>
      <c r="J76" s="11"/>
      <c r="K76" s="11"/>
      <c r="L76" s="11"/>
      <c r="M76" s="29">
        <v>60000</v>
      </c>
      <c r="N76" s="29">
        <v>54400</v>
      </c>
      <c r="O76" s="29">
        <v>37200</v>
      </c>
      <c r="P76" s="29">
        <v>34800</v>
      </c>
      <c r="Q76" s="29">
        <v>37200</v>
      </c>
      <c r="R76" s="29">
        <v>24000</v>
      </c>
      <c r="S76" s="29">
        <v>24800</v>
      </c>
      <c r="T76" s="29">
        <v>24000</v>
      </c>
      <c r="U76" s="29">
        <v>24800</v>
      </c>
      <c r="V76" s="29">
        <v>24800</v>
      </c>
      <c r="W76" s="29">
        <v>24000</v>
      </c>
      <c r="X76" s="29">
        <v>12400</v>
      </c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</row>
    <row r="77" spans="1:74" x14ac:dyDescent="0.25">
      <c r="A77" s="7" t="s">
        <v>19</v>
      </c>
      <c r="C77" s="10" t="s">
        <v>18</v>
      </c>
      <c r="M77" s="1">
        <v>1</v>
      </c>
      <c r="N77" s="1">
        <v>2</v>
      </c>
      <c r="O77" s="1">
        <v>3</v>
      </c>
      <c r="P77" s="1">
        <v>4</v>
      </c>
      <c r="Q77" s="1">
        <v>5</v>
      </c>
      <c r="R77" s="1">
        <v>6</v>
      </c>
      <c r="S77" s="1">
        <v>7</v>
      </c>
      <c r="T77" s="1">
        <v>8</v>
      </c>
      <c r="U77" s="1">
        <v>9</v>
      </c>
      <c r="V77" s="1">
        <v>10</v>
      </c>
      <c r="W77" s="1">
        <v>11</v>
      </c>
      <c r="X77" s="1">
        <v>12</v>
      </c>
    </row>
    <row r="78" spans="1:74" x14ac:dyDescent="0.25">
      <c r="B78" s="7" t="s">
        <v>17</v>
      </c>
      <c r="C78" s="7"/>
      <c r="D78" s="8">
        <v>2011</v>
      </c>
      <c r="E78" s="8">
        <v>2011</v>
      </c>
      <c r="F78" s="8">
        <v>2011</v>
      </c>
      <c r="G78" s="8">
        <v>2011</v>
      </c>
      <c r="H78" s="8">
        <v>2011</v>
      </c>
      <c r="I78" s="8">
        <v>2011</v>
      </c>
      <c r="J78" s="8">
        <v>2011</v>
      </c>
      <c r="K78" s="8">
        <v>2011</v>
      </c>
      <c r="L78" s="8">
        <v>2011</v>
      </c>
      <c r="M78" s="8">
        <v>2011</v>
      </c>
      <c r="N78" s="8">
        <v>2011</v>
      </c>
      <c r="O78" s="8">
        <v>2012</v>
      </c>
      <c r="P78" s="8">
        <v>2012</v>
      </c>
      <c r="Q78" s="8">
        <v>2012</v>
      </c>
      <c r="R78" s="8">
        <v>2012</v>
      </c>
      <c r="S78" s="8">
        <v>2012</v>
      </c>
      <c r="T78" s="8">
        <v>2012</v>
      </c>
      <c r="U78" s="8">
        <v>2012</v>
      </c>
      <c r="V78" s="8">
        <v>2012</v>
      </c>
      <c r="W78" s="8">
        <v>2012</v>
      </c>
      <c r="X78" s="8">
        <v>2012</v>
      </c>
      <c r="Y78" s="7"/>
      <c r="Z78" s="9" t="s">
        <v>16</v>
      </c>
    </row>
    <row r="79" spans="1:74" x14ac:dyDescent="0.25">
      <c r="B79" s="7"/>
      <c r="C79" s="7" t="s">
        <v>15</v>
      </c>
      <c r="D79" s="8" t="s">
        <v>10</v>
      </c>
      <c r="E79" s="8" t="s">
        <v>9</v>
      </c>
      <c r="F79" s="8" t="s">
        <v>8</v>
      </c>
      <c r="G79" s="8" t="s">
        <v>7</v>
      </c>
      <c r="H79" s="8" t="s">
        <v>6</v>
      </c>
      <c r="I79" s="8" t="s">
        <v>5</v>
      </c>
      <c r="J79" s="8" t="s">
        <v>4</v>
      </c>
      <c r="K79" s="8" t="s">
        <v>3</v>
      </c>
      <c r="L79" s="8" t="s">
        <v>2</v>
      </c>
      <c r="M79" s="8" t="s">
        <v>1</v>
      </c>
      <c r="N79" s="8" t="s">
        <v>0</v>
      </c>
      <c r="O79" s="8" t="s">
        <v>11</v>
      </c>
      <c r="P79" s="8" t="s">
        <v>10</v>
      </c>
      <c r="Q79" s="8" t="s">
        <v>9</v>
      </c>
      <c r="R79" s="8" t="s">
        <v>8</v>
      </c>
      <c r="S79" s="8" t="s">
        <v>7</v>
      </c>
      <c r="T79" s="8" t="s">
        <v>6</v>
      </c>
      <c r="U79" s="8" t="s">
        <v>5</v>
      </c>
      <c r="V79" s="8" t="s">
        <v>4</v>
      </c>
      <c r="W79" s="8" t="s">
        <v>3</v>
      </c>
      <c r="X79" s="8" t="s">
        <v>2</v>
      </c>
      <c r="Y79" s="8" t="s">
        <v>14</v>
      </c>
      <c r="AA79" s="7" t="s">
        <v>13</v>
      </c>
    </row>
    <row r="80" spans="1:74" ht="15" customHeight="1" x14ac:dyDescent="0.25">
      <c r="A80" s="26" t="s">
        <v>12</v>
      </c>
      <c r="B80" s="6">
        <v>2011</v>
      </c>
      <c r="C80" s="5" t="s">
        <v>11</v>
      </c>
      <c r="D80" s="4">
        <f t="shared" ref="D80:X80" ca="1" si="8">-(($B$6*D$52/SUMPRODUCT(OFFSET($D$31:$X$31,D$77,0),$D62:$X62))/100-D$54)*D$76/$B$4</f>
        <v>0</v>
      </c>
      <c r="E80" s="4">
        <f t="shared" ca="1" si="8"/>
        <v>0</v>
      </c>
      <c r="F80" s="4">
        <f t="shared" ca="1" si="8"/>
        <v>0</v>
      </c>
      <c r="G80" s="4">
        <f t="shared" ca="1" si="8"/>
        <v>0</v>
      </c>
      <c r="H80" s="4">
        <f t="shared" ca="1" si="8"/>
        <v>0</v>
      </c>
      <c r="I80" s="4">
        <f t="shared" ca="1" si="8"/>
        <v>0</v>
      </c>
      <c r="J80" s="4">
        <f t="shared" ca="1" si="8"/>
        <v>0</v>
      </c>
      <c r="K80" s="4">
        <f t="shared" ca="1" si="8"/>
        <v>0</v>
      </c>
      <c r="L80" s="4">
        <f t="shared" ca="1" si="8"/>
        <v>0</v>
      </c>
      <c r="M80" s="4">
        <f ca="1">-(($B$6*M$52/SUMPRODUCT(OFFSET($D$31:$X$31,M$77,0),$D62:$X62))-M$54)*M$76/$B$4</f>
        <v>-5223270.9890631661</v>
      </c>
      <c r="N80" s="4">
        <f t="shared" ref="N80:X80" ca="1" si="9">-(($B$6*N$52/SUMPRODUCT(OFFSET($D$31:$X$31,N$77,0),$D62:$X62))-N$54)*N$76/$B$4</f>
        <v>-397035.86480754893</v>
      </c>
      <c r="O80" s="4">
        <f t="shared" ca="1" si="9"/>
        <v>-271268.27717438573</v>
      </c>
      <c r="P80" s="4">
        <f t="shared" ca="1" si="9"/>
        <v>-254305.15506741355</v>
      </c>
      <c r="Q80" s="4">
        <f t="shared" ca="1" si="9"/>
        <v>0</v>
      </c>
      <c r="R80" s="4">
        <f t="shared" ca="1" si="9"/>
        <v>0</v>
      </c>
      <c r="S80" s="4">
        <f t="shared" ca="1" si="9"/>
        <v>0</v>
      </c>
      <c r="T80" s="4">
        <f t="shared" ca="1" si="9"/>
        <v>0</v>
      </c>
      <c r="U80" s="4">
        <f t="shared" ca="1" si="9"/>
        <v>0</v>
      </c>
      <c r="V80" s="4">
        <f t="shared" ca="1" si="9"/>
        <v>0</v>
      </c>
      <c r="W80" s="4">
        <f t="shared" ca="1" si="9"/>
        <v>0</v>
      </c>
      <c r="X80" s="4">
        <f t="shared" ca="1" si="9"/>
        <v>0</v>
      </c>
      <c r="Y80" s="3">
        <f t="shared" ref="Y80:Y91" ca="1" si="10">SUM(D80:X80)</f>
        <v>-6145880.2861125143</v>
      </c>
      <c r="Z80"/>
      <c r="AA80" s="2" t="e">
        <f t="shared" ref="AA80:AA91" ca="1" si="11">(Y80/Z80)-1</f>
        <v>#DIV/0!</v>
      </c>
    </row>
    <row r="81" spans="1:27" x14ac:dyDescent="0.25">
      <c r="A81" s="26"/>
      <c r="B81" s="6">
        <v>2011</v>
      </c>
      <c r="C81" s="5" t="s">
        <v>10</v>
      </c>
      <c r="D81" s="4">
        <f t="shared" ref="D81:X81" ca="1" si="12">-(($B$6*D$52/SUMPRODUCT(OFFSET($D$31:$X$31,D$77,0),$D63:$X63))/100-D$54)*D$76/$B$4</f>
        <v>0</v>
      </c>
      <c r="E81" s="4">
        <f t="shared" ca="1" si="12"/>
        <v>0</v>
      </c>
      <c r="F81" s="4">
        <f t="shared" ca="1" si="12"/>
        <v>0</v>
      </c>
      <c r="G81" s="4">
        <f t="shared" ca="1" si="12"/>
        <v>0</v>
      </c>
      <c r="H81" s="4">
        <f t="shared" ca="1" si="12"/>
        <v>0</v>
      </c>
      <c r="I81" s="4">
        <f t="shared" ca="1" si="12"/>
        <v>0</v>
      </c>
      <c r="J81" s="4">
        <f t="shared" ca="1" si="12"/>
        <v>0</v>
      </c>
      <c r="K81" s="4">
        <f t="shared" ca="1" si="12"/>
        <v>0</v>
      </c>
      <c r="L81" s="4">
        <f t="shared" ca="1" si="12"/>
        <v>0</v>
      </c>
      <c r="M81" s="4">
        <f t="shared" ref="M81:X91" ca="1" si="13">-(($B$6*M$52/SUMPRODUCT(OFFSET($D$31:$X$31,M$77,0),$D63:$X63))-M$54)*M$76/$B$4</f>
        <v>0</v>
      </c>
      <c r="N81" s="4">
        <f t="shared" ca="1" si="13"/>
        <v>-4754885.2762702154</v>
      </c>
      <c r="O81" s="4">
        <f t="shared" ca="1" si="13"/>
        <v>-270723.77406511805</v>
      </c>
      <c r="P81" s="4">
        <f t="shared" ca="1" si="13"/>
        <v>-253794.79211551367</v>
      </c>
      <c r="Q81" s="4">
        <f t="shared" ca="1" si="13"/>
        <v>-270417.68930757826</v>
      </c>
      <c r="R81" s="4">
        <f t="shared" ca="1" si="13"/>
        <v>0</v>
      </c>
      <c r="S81" s="4">
        <f t="shared" ca="1" si="13"/>
        <v>0</v>
      </c>
      <c r="T81" s="4">
        <f t="shared" ca="1" si="13"/>
        <v>0</v>
      </c>
      <c r="U81" s="4">
        <f t="shared" ca="1" si="13"/>
        <v>0</v>
      </c>
      <c r="V81" s="4">
        <f t="shared" ca="1" si="13"/>
        <v>0</v>
      </c>
      <c r="W81" s="4">
        <f t="shared" ca="1" si="13"/>
        <v>0</v>
      </c>
      <c r="X81" s="4">
        <f t="shared" ca="1" si="13"/>
        <v>0</v>
      </c>
      <c r="Y81" s="3">
        <f t="shared" ca="1" si="10"/>
        <v>-5549821.5317584248</v>
      </c>
      <c r="Z81"/>
      <c r="AA81" s="2" t="e">
        <f t="shared" ca="1" si="11"/>
        <v>#DIV/0!</v>
      </c>
    </row>
    <row r="82" spans="1:27" x14ac:dyDescent="0.25">
      <c r="A82" s="26"/>
      <c r="B82" s="6">
        <v>2011</v>
      </c>
      <c r="C82" s="5" t="s">
        <v>9</v>
      </c>
      <c r="D82" s="4">
        <f t="shared" ref="D82:X82" ca="1" si="14">-(($B$6*D$52/SUMPRODUCT(OFFSET($D$31:$X$31,D$77,0),$D64:$X64))/100-D$54)*D$76/$B$4</f>
        <v>0</v>
      </c>
      <c r="E82" s="4">
        <f t="shared" ca="1" si="14"/>
        <v>0</v>
      </c>
      <c r="F82" s="4">
        <f t="shared" ca="1" si="14"/>
        <v>0</v>
      </c>
      <c r="G82" s="4">
        <f t="shared" ca="1" si="14"/>
        <v>0</v>
      </c>
      <c r="H82" s="4">
        <f t="shared" ca="1" si="14"/>
        <v>0</v>
      </c>
      <c r="I82" s="4">
        <f t="shared" ca="1" si="14"/>
        <v>0</v>
      </c>
      <c r="J82" s="4">
        <f t="shared" ca="1" si="14"/>
        <v>0</v>
      </c>
      <c r="K82" s="4">
        <f t="shared" ca="1" si="14"/>
        <v>0</v>
      </c>
      <c r="L82" s="4">
        <f t="shared" ca="1" si="14"/>
        <v>0</v>
      </c>
      <c r="M82" s="4">
        <f t="shared" ca="1" si="13"/>
        <v>0</v>
      </c>
      <c r="N82" s="4">
        <f t="shared" ca="1" si="13"/>
        <v>0</v>
      </c>
      <c r="O82" s="4">
        <f t="shared" ca="1" si="13"/>
        <v>-3242280.2405562834</v>
      </c>
      <c r="P82" s="4">
        <f t="shared" ca="1" si="13"/>
        <v>-253294.31991849557</v>
      </c>
      <c r="Q82" s="4">
        <f t="shared" ca="1" si="13"/>
        <v>-269884.8163618095</v>
      </c>
      <c r="R82" s="4">
        <f t="shared" ca="1" si="13"/>
        <v>-173014.88242082996</v>
      </c>
      <c r="S82" s="4">
        <f t="shared" ca="1" si="13"/>
        <v>0</v>
      </c>
      <c r="T82" s="4">
        <f t="shared" ca="1" si="13"/>
        <v>0</v>
      </c>
      <c r="U82" s="4">
        <f t="shared" ca="1" si="13"/>
        <v>0</v>
      </c>
      <c r="V82" s="4">
        <f t="shared" ca="1" si="13"/>
        <v>0</v>
      </c>
      <c r="W82" s="4">
        <f t="shared" ca="1" si="13"/>
        <v>0</v>
      </c>
      <c r="X82" s="4">
        <f t="shared" ca="1" si="13"/>
        <v>0</v>
      </c>
      <c r="Y82" s="3">
        <f t="shared" ca="1" si="10"/>
        <v>-3938474.2592574186</v>
      </c>
      <c r="Z82"/>
      <c r="AA82" s="2" t="e">
        <f t="shared" ca="1" si="11"/>
        <v>#DIV/0!</v>
      </c>
    </row>
    <row r="83" spans="1:27" x14ac:dyDescent="0.25">
      <c r="A83" s="26"/>
      <c r="B83" s="6">
        <v>2011</v>
      </c>
      <c r="C83" s="5" t="s">
        <v>8</v>
      </c>
      <c r="D83" s="4">
        <f t="shared" ref="D83:X83" ca="1" si="15">-(($B$6*D$52/SUMPRODUCT(OFFSET($D$31:$X$31,D$77,0),$D65:$X65))/100-D$54)*D$76/$B$4</f>
        <v>0</v>
      </c>
      <c r="E83" s="4">
        <f t="shared" ca="1" si="15"/>
        <v>0</v>
      </c>
      <c r="F83" s="4">
        <f t="shared" ca="1" si="15"/>
        <v>0</v>
      </c>
      <c r="G83" s="4">
        <f t="shared" ca="1" si="15"/>
        <v>0</v>
      </c>
      <c r="H83" s="4">
        <f t="shared" ca="1" si="15"/>
        <v>0</v>
      </c>
      <c r="I83" s="4">
        <f t="shared" ca="1" si="15"/>
        <v>0</v>
      </c>
      <c r="J83" s="4">
        <f t="shared" ca="1" si="15"/>
        <v>0</v>
      </c>
      <c r="K83" s="4">
        <f t="shared" ca="1" si="15"/>
        <v>0</v>
      </c>
      <c r="L83" s="4">
        <f t="shared" ca="1" si="15"/>
        <v>0</v>
      </c>
      <c r="M83" s="4">
        <f t="shared" ca="1" si="13"/>
        <v>0</v>
      </c>
      <c r="N83" s="4">
        <f t="shared" ca="1" si="13"/>
        <v>0</v>
      </c>
      <c r="O83" s="4">
        <f t="shared" ca="1" si="13"/>
        <v>0</v>
      </c>
      <c r="P83" s="4">
        <f t="shared" ca="1" si="13"/>
        <v>-3033895.5923525644</v>
      </c>
      <c r="Q83" s="4">
        <f t="shared" ca="1" si="13"/>
        <v>-269383.66204376507</v>
      </c>
      <c r="R83" s="4">
        <f t="shared" ca="1" si="13"/>
        <v>-172693.94447794184</v>
      </c>
      <c r="S83" s="4">
        <f t="shared" ca="1" si="13"/>
        <v>-177671.18833944551</v>
      </c>
      <c r="T83" s="4">
        <f t="shared" ca="1" si="13"/>
        <v>0</v>
      </c>
      <c r="U83" s="4">
        <f t="shared" ca="1" si="13"/>
        <v>0</v>
      </c>
      <c r="V83" s="4">
        <f t="shared" ca="1" si="13"/>
        <v>0</v>
      </c>
      <c r="W83" s="4">
        <f t="shared" ca="1" si="13"/>
        <v>0</v>
      </c>
      <c r="X83" s="4">
        <f t="shared" ca="1" si="13"/>
        <v>0</v>
      </c>
      <c r="Y83" s="3">
        <f t="shared" ca="1" si="10"/>
        <v>-3653644.3872137172</v>
      </c>
      <c r="Z83"/>
      <c r="AA83" s="2" t="e">
        <f t="shared" ca="1" si="11"/>
        <v>#DIV/0!</v>
      </c>
    </row>
    <row r="84" spans="1:27" x14ac:dyDescent="0.25">
      <c r="A84" s="26"/>
      <c r="B84" s="6">
        <v>2011</v>
      </c>
      <c r="C84" s="5" t="s">
        <v>7</v>
      </c>
      <c r="D84" s="4">
        <f t="shared" ref="D84:X84" ca="1" si="16">-(($B$6*D$52/SUMPRODUCT(OFFSET($D$31:$X$31,D$77,0),$D66:$X66))/100-D$54)*D$76/$B$4</f>
        <v>0</v>
      </c>
      <c r="E84" s="4">
        <f t="shared" ca="1" si="16"/>
        <v>0</v>
      </c>
      <c r="F84" s="4">
        <f t="shared" ca="1" si="16"/>
        <v>0</v>
      </c>
      <c r="G84" s="4">
        <f t="shared" ca="1" si="16"/>
        <v>0</v>
      </c>
      <c r="H84" s="4">
        <f t="shared" ca="1" si="16"/>
        <v>0</v>
      </c>
      <c r="I84" s="4">
        <f t="shared" ca="1" si="16"/>
        <v>0</v>
      </c>
      <c r="J84" s="4">
        <f t="shared" ca="1" si="16"/>
        <v>0</v>
      </c>
      <c r="K84" s="4">
        <f t="shared" ca="1" si="16"/>
        <v>0</v>
      </c>
      <c r="L84" s="4">
        <f t="shared" ca="1" si="16"/>
        <v>0</v>
      </c>
      <c r="M84" s="4">
        <f t="shared" ca="1" si="13"/>
        <v>0</v>
      </c>
      <c r="N84" s="4">
        <f t="shared" ca="1" si="13"/>
        <v>0</v>
      </c>
      <c r="O84" s="4">
        <f t="shared" ca="1" si="13"/>
        <v>0</v>
      </c>
      <c r="P84" s="4">
        <f t="shared" ca="1" si="13"/>
        <v>0</v>
      </c>
      <c r="Q84" s="4">
        <f t="shared" ca="1" si="13"/>
        <v>-3226518.1971524726</v>
      </c>
      <c r="R84" s="4">
        <f t="shared" ca="1" si="13"/>
        <v>-172368.91380889574</v>
      </c>
      <c r="S84" s="4">
        <f t="shared" ca="1" si="13"/>
        <v>-177336.73303155228</v>
      </c>
      <c r="T84" s="4">
        <f t="shared" ca="1" si="13"/>
        <v>-171073.22491938248</v>
      </c>
      <c r="U84" s="4">
        <f t="shared" ca="1" si="13"/>
        <v>0</v>
      </c>
      <c r="V84" s="4">
        <f t="shared" ca="1" si="13"/>
        <v>0</v>
      </c>
      <c r="W84" s="4">
        <f t="shared" ca="1" si="13"/>
        <v>0</v>
      </c>
      <c r="X84" s="4">
        <f t="shared" ca="1" si="13"/>
        <v>0</v>
      </c>
      <c r="Y84" s="3">
        <f t="shared" ca="1" si="10"/>
        <v>-3747297.0689123031</v>
      </c>
      <c r="Z84"/>
      <c r="AA84" s="2" t="e">
        <f t="shared" ca="1" si="11"/>
        <v>#DIV/0!</v>
      </c>
    </row>
    <row r="85" spans="1:27" x14ac:dyDescent="0.25">
      <c r="A85" s="26"/>
      <c r="B85" s="6">
        <v>2011</v>
      </c>
      <c r="C85" s="5" t="s">
        <v>6</v>
      </c>
      <c r="D85" s="4">
        <f t="shared" ref="D85:X85" ca="1" si="17">-(($B$6*D$52/SUMPRODUCT(OFFSET($D$31:$X$31,D$77,0),$D67:$X67))/100-D$54)*D$76/$B$4</f>
        <v>0</v>
      </c>
      <c r="E85" s="4">
        <f t="shared" ca="1" si="17"/>
        <v>0</v>
      </c>
      <c r="F85" s="4">
        <f t="shared" ca="1" si="17"/>
        <v>0</v>
      </c>
      <c r="G85" s="4">
        <f t="shared" ca="1" si="17"/>
        <v>0</v>
      </c>
      <c r="H85" s="4">
        <f t="shared" ca="1" si="17"/>
        <v>0</v>
      </c>
      <c r="I85" s="4">
        <f t="shared" ca="1" si="17"/>
        <v>0</v>
      </c>
      <c r="J85" s="4">
        <f t="shared" ca="1" si="17"/>
        <v>0</v>
      </c>
      <c r="K85" s="4">
        <f t="shared" ca="1" si="17"/>
        <v>0</v>
      </c>
      <c r="L85" s="4">
        <f t="shared" ca="1" si="17"/>
        <v>0</v>
      </c>
      <c r="M85" s="4">
        <f t="shared" ca="1" si="13"/>
        <v>0</v>
      </c>
      <c r="N85" s="4">
        <f t="shared" ca="1" si="13"/>
        <v>0</v>
      </c>
      <c r="O85" s="4">
        <f t="shared" ca="1" si="13"/>
        <v>0</v>
      </c>
      <c r="P85" s="4">
        <f t="shared" ca="1" si="13"/>
        <v>0</v>
      </c>
      <c r="Q85" s="4">
        <f t="shared" ca="1" si="13"/>
        <v>0</v>
      </c>
      <c r="R85" s="4">
        <f t="shared" ca="1" si="13"/>
        <v>-2064403.1337724298</v>
      </c>
      <c r="S85" s="4">
        <f t="shared" ca="1" si="13"/>
        <v>-176991.70484775095</v>
      </c>
      <c r="T85" s="4">
        <f t="shared" ca="1" si="13"/>
        <v>-170740.00879802043</v>
      </c>
      <c r="U85" s="4">
        <f t="shared" ca="1" si="13"/>
        <v>-176052.48103791382</v>
      </c>
      <c r="V85" s="4">
        <f t="shared" ca="1" si="13"/>
        <v>0</v>
      </c>
      <c r="W85" s="4">
        <f t="shared" ca="1" si="13"/>
        <v>0</v>
      </c>
      <c r="X85" s="4">
        <f t="shared" ca="1" si="13"/>
        <v>0</v>
      </c>
      <c r="Y85" s="3">
        <f t="shared" ca="1" si="10"/>
        <v>-2588187.328456115</v>
      </c>
      <c r="Z85"/>
      <c r="AA85" s="2" t="e">
        <f t="shared" ca="1" si="11"/>
        <v>#DIV/0!</v>
      </c>
    </row>
    <row r="86" spans="1:27" x14ac:dyDescent="0.25">
      <c r="A86" s="26"/>
      <c r="B86" s="6">
        <v>2011</v>
      </c>
      <c r="C86" s="5" t="s">
        <v>5</v>
      </c>
      <c r="D86" s="4">
        <f t="shared" ref="D86:X86" ca="1" si="18">-(($B$6*D$52/SUMPRODUCT(OFFSET($D$31:$X$31,D$77,0),$D68:$X68))/100-D$54)*D$76/$B$4</f>
        <v>0</v>
      </c>
      <c r="E86" s="4">
        <f t="shared" ca="1" si="18"/>
        <v>0</v>
      </c>
      <c r="F86" s="4">
        <f t="shared" ca="1" si="18"/>
        <v>0</v>
      </c>
      <c r="G86" s="4">
        <f t="shared" ca="1" si="18"/>
        <v>0</v>
      </c>
      <c r="H86" s="4">
        <f t="shared" ca="1" si="18"/>
        <v>0</v>
      </c>
      <c r="I86" s="4">
        <f t="shared" ca="1" si="18"/>
        <v>0</v>
      </c>
      <c r="J86" s="4">
        <f t="shared" ca="1" si="18"/>
        <v>0</v>
      </c>
      <c r="K86" s="4">
        <f t="shared" ca="1" si="18"/>
        <v>0</v>
      </c>
      <c r="L86" s="4">
        <f t="shared" ca="1" si="18"/>
        <v>0</v>
      </c>
      <c r="M86" s="4">
        <f t="shared" ca="1" si="13"/>
        <v>0</v>
      </c>
      <c r="N86" s="4">
        <f t="shared" ca="1" si="13"/>
        <v>0</v>
      </c>
      <c r="O86" s="4">
        <f t="shared" ca="1" si="13"/>
        <v>0</v>
      </c>
      <c r="P86" s="4">
        <f t="shared" ca="1" si="13"/>
        <v>0</v>
      </c>
      <c r="Q86" s="4">
        <f t="shared" ca="1" si="13"/>
        <v>0</v>
      </c>
      <c r="R86" s="4">
        <f t="shared" ca="1" si="13"/>
        <v>0</v>
      </c>
      <c r="S86" s="4">
        <f t="shared" ca="1" si="13"/>
        <v>-2119700.91186231</v>
      </c>
      <c r="T86" s="4">
        <f t="shared" ca="1" si="13"/>
        <v>-170402.69995050039</v>
      </c>
      <c r="U86" s="4">
        <f t="shared" ca="1" si="13"/>
        <v>-175704.28099134006</v>
      </c>
      <c r="V86" s="4">
        <f t="shared" ca="1" si="13"/>
        <v>-175403.30645715585</v>
      </c>
      <c r="W86" s="4">
        <f t="shared" ca="1" si="13"/>
        <v>0</v>
      </c>
      <c r="X86" s="4">
        <f t="shared" ca="1" si="13"/>
        <v>0</v>
      </c>
      <c r="Y86" s="3">
        <f t="shared" ca="1" si="10"/>
        <v>-2641211.1992613063</v>
      </c>
      <c r="Z86"/>
      <c r="AA86" s="2" t="e">
        <f t="shared" ca="1" si="11"/>
        <v>#DIV/0!</v>
      </c>
    </row>
    <row r="87" spans="1:27" x14ac:dyDescent="0.25">
      <c r="A87" s="26"/>
      <c r="B87" s="6">
        <v>2011</v>
      </c>
      <c r="C87" s="5" t="s">
        <v>4</v>
      </c>
      <c r="D87" s="4">
        <f t="shared" ref="D87:X87" ca="1" si="19">-(($B$6*D$52/SUMPRODUCT(OFFSET($D$31:$X$31,D$77,0),$D69:$X69))/100-D$54)*D$76/$B$4</f>
        <v>0</v>
      </c>
      <c r="E87" s="4">
        <f t="shared" ca="1" si="19"/>
        <v>0</v>
      </c>
      <c r="F87" s="4">
        <f t="shared" ca="1" si="19"/>
        <v>0</v>
      </c>
      <c r="G87" s="4">
        <f t="shared" ca="1" si="19"/>
        <v>0</v>
      </c>
      <c r="H87" s="4">
        <f t="shared" ca="1" si="19"/>
        <v>0</v>
      </c>
      <c r="I87" s="4">
        <f t="shared" ca="1" si="19"/>
        <v>0</v>
      </c>
      <c r="J87" s="4">
        <f t="shared" ca="1" si="19"/>
        <v>0</v>
      </c>
      <c r="K87" s="4">
        <f t="shared" ca="1" si="19"/>
        <v>0</v>
      </c>
      <c r="L87" s="4">
        <f t="shared" ca="1" si="19"/>
        <v>0</v>
      </c>
      <c r="M87" s="4">
        <f t="shared" ca="1" si="13"/>
        <v>0</v>
      </c>
      <c r="N87" s="4">
        <f t="shared" ca="1" si="13"/>
        <v>0</v>
      </c>
      <c r="O87" s="4">
        <f t="shared" ca="1" si="13"/>
        <v>0</v>
      </c>
      <c r="P87" s="4">
        <f t="shared" ca="1" si="13"/>
        <v>0</v>
      </c>
      <c r="Q87" s="4">
        <f t="shared" ca="1" si="13"/>
        <v>0</v>
      </c>
      <c r="R87" s="4">
        <f t="shared" ca="1" si="13"/>
        <v>0</v>
      </c>
      <c r="S87" s="4">
        <f t="shared" ca="1" si="13"/>
        <v>0</v>
      </c>
      <c r="T87" s="4">
        <f t="shared" ca="1" si="13"/>
        <v>-2040746.4944582896</v>
      </c>
      <c r="U87" s="4">
        <f t="shared" ca="1" si="13"/>
        <v>-175353.61394038773</v>
      </c>
      <c r="V87" s="4">
        <f t="shared" ca="1" si="13"/>
        <v>-175052.99183540046</v>
      </c>
      <c r="W87" s="4">
        <f t="shared" ca="1" si="13"/>
        <v>-169117.24287638208</v>
      </c>
      <c r="X87" s="4">
        <f t="shared" ca="1" si="13"/>
        <v>0</v>
      </c>
      <c r="Y87" s="3">
        <f t="shared" ca="1" si="10"/>
        <v>-2560270.3431104599</v>
      </c>
      <c r="Z87"/>
      <c r="AA87" s="2" t="e">
        <f t="shared" ca="1" si="11"/>
        <v>#DIV/0!</v>
      </c>
    </row>
    <row r="88" spans="1:27" x14ac:dyDescent="0.25">
      <c r="A88" s="26"/>
      <c r="B88" s="6">
        <v>2011</v>
      </c>
      <c r="C88" s="5" t="s">
        <v>3</v>
      </c>
      <c r="D88" s="4">
        <f t="shared" ref="D88:X88" ca="1" si="20">-(($B$6*D$52/SUMPRODUCT(OFFSET($D$31:$X$31,D$77,0),$D70:$X70))/100-D$54)*D$76/$B$4</f>
        <v>0</v>
      </c>
      <c r="E88" s="4">
        <f t="shared" ca="1" si="20"/>
        <v>0</v>
      </c>
      <c r="F88" s="4">
        <f t="shared" ca="1" si="20"/>
        <v>0</v>
      </c>
      <c r="G88" s="4">
        <f t="shared" ca="1" si="20"/>
        <v>0</v>
      </c>
      <c r="H88" s="4">
        <f t="shared" ca="1" si="20"/>
        <v>0</v>
      </c>
      <c r="I88" s="4">
        <f t="shared" ca="1" si="20"/>
        <v>0</v>
      </c>
      <c r="J88" s="4">
        <f t="shared" ca="1" si="20"/>
        <v>0</v>
      </c>
      <c r="K88" s="4">
        <f t="shared" ca="1" si="20"/>
        <v>0</v>
      </c>
      <c r="L88" s="4">
        <f t="shared" ca="1" si="20"/>
        <v>0</v>
      </c>
      <c r="M88" s="4">
        <f t="shared" ca="1" si="13"/>
        <v>0</v>
      </c>
      <c r="N88" s="4">
        <f t="shared" ca="1" si="13"/>
        <v>0</v>
      </c>
      <c r="O88" s="4">
        <f t="shared" ca="1" si="13"/>
        <v>0</v>
      </c>
      <c r="P88" s="4">
        <f t="shared" ca="1" si="13"/>
        <v>0</v>
      </c>
      <c r="Q88" s="4">
        <f t="shared" ca="1" si="13"/>
        <v>0</v>
      </c>
      <c r="R88" s="4">
        <f t="shared" ca="1" si="13"/>
        <v>0</v>
      </c>
      <c r="S88" s="4">
        <f t="shared" ca="1" si="13"/>
        <v>0</v>
      </c>
      <c r="T88" s="4">
        <f t="shared" ca="1" si="13"/>
        <v>0</v>
      </c>
      <c r="U88" s="4">
        <f t="shared" ca="1" si="13"/>
        <v>-2100038.1821068004</v>
      </c>
      <c r="V88" s="4">
        <f t="shared" ca="1" si="13"/>
        <v>-174703.02964284201</v>
      </c>
      <c r="W88" s="4">
        <f t="shared" ca="1" si="13"/>
        <v>-168779.25190783571</v>
      </c>
      <c r="X88" s="4">
        <f t="shared" ca="1" si="13"/>
        <v>-87034.857187973103</v>
      </c>
      <c r="Y88" s="3">
        <f t="shared" ca="1" si="10"/>
        <v>-2530555.3208454512</v>
      </c>
      <c r="Z88"/>
      <c r="AA88" s="2" t="e">
        <f t="shared" ca="1" si="11"/>
        <v>#DIV/0!</v>
      </c>
    </row>
    <row r="89" spans="1:27" x14ac:dyDescent="0.25">
      <c r="A89" s="26"/>
      <c r="B89" s="6">
        <v>2011</v>
      </c>
      <c r="C89" s="5" t="s">
        <v>2</v>
      </c>
      <c r="D89" s="4">
        <f t="shared" ref="D89:X89" ca="1" si="21">-(($B$6*D$52/SUMPRODUCT(OFFSET($D$31:$X$31,D$77,0),$D71:$X71))/100-D$54)*D$76/$B$4</f>
        <v>0</v>
      </c>
      <c r="E89" s="4">
        <f t="shared" ca="1" si="21"/>
        <v>0</v>
      </c>
      <c r="F89" s="4">
        <f t="shared" ca="1" si="21"/>
        <v>0</v>
      </c>
      <c r="G89" s="4">
        <f t="shared" ca="1" si="21"/>
        <v>0</v>
      </c>
      <c r="H89" s="4">
        <f t="shared" ca="1" si="21"/>
        <v>0</v>
      </c>
      <c r="I89" s="4">
        <f t="shared" ca="1" si="21"/>
        <v>0</v>
      </c>
      <c r="J89" s="4">
        <f t="shared" ca="1" si="21"/>
        <v>0</v>
      </c>
      <c r="K89" s="4">
        <f t="shared" ca="1" si="21"/>
        <v>0</v>
      </c>
      <c r="L89" s="4">
        <f t="shared" ca="1" si="21"/>
        <v>0</v>
      </c>
      <c r="M89" s="4">
        <f t="shared" ca="1" si="13"/>
        <v>0</v>
      </c>
      <c r="N89" s="4">
        <f t="shared" ca="1" si="13"/>
        <v>0</v>
      </c>
      <c r="O89" s="4">
        <f t="shared" ca="1" si="13"/>
        <v>0</v>
      </c>
      <c r="P89" s="4">
        <f t="shared" ca="1" si="13"/>
        <v>0</v>
      </c>
      <c r="Q89" s="4">
        <f t="shared" ca="1" si="13"/>
        <v>0</v>
      </c>
      <c r="R89" s="4">
        <f t="shared" ca="1" si="13"/>
        <v>0</v>
      </c>
      <c r="S89" s="4">
        <f t="shared" ca="1" si="13"/>
        <v>0</v>
      </c>
      <c r="T89" s="4">
        <f t="shared" ca="1" si="13"/>
        <v>0</v>
      </c>
      <c r="U89" s="4">
        <f t="shared" ca="1" si="13"/>
        <v>0</v>
      </c>
      <c r="V89" s="4">
        <f t="shared" ca="1" si="13"/>
        <v>-2092234.3423990239</v>
      </c>
      <c r="W89" s="4">
        <f t="shared" ca="1" si="13"/>
        <v>-168441.26093928935</v>
      </c>
      <c r="X89" s="4">
        <f t="shared" ca="1" si="13"/>
        <v>-86860.228520890814</v>
      </c>
      <c r="Y89" s="3">
        <f t="shared" ca="1" si="10"/>
        <v>-2347535.831859204</v>
      </c>
      <c r="Z89"/>
      <c r="AA89" s="2" t="e">
        <f t="shared" ca="1" si="11"/>
        <v>#DIV/0!</v>
      </c>
    </row>
    <row r="90" spans="1:27" x14ac:dyDescent="0.25">
      <c r="A90" s="26"/>
      <c r="B90" s="6">
        <v>2011</v>
      </c>
      <c r="C90" s="5" t="s">
        <v>1</v>
      </c>
      <c r="D90" s="4">
        <f t="shared" ref="D90:X90" ca="1" si="22">-(($B$6*D$52/SUMPRODUCT(OFFSET($D$31:$X$31,D$77,0),$D72:$X72))/100-D$54)*D$76/$B$4</f>
        <v>0</v>
      </c>
      <c r="E90" s="4">
        <f t="shared" ca="1" si="22"/>
        <v>0</v>
      </c>
      <c r="F90" s="4">
        <f t="shared" ca="1" si="22"/>
        <v>0</v>
      </c>
      <c r="G90" s="4">
        <f t="shared" ca="1" si="22"/>
        <v>0</v>
      </c>
      <c r="H90" s="4">
        <f t="shared" ca="1" si="22"/>
        <v>0</v>
      </c>
      <c r="I90" s="4">
        <f t="shared" ca="1" si="22"/>
        <v>0</v>
      </c>
      <c r="J90" s="4">
        <f t="shared" ca="1" si="22"/>
        <v>0</v>
      </c>
      <c r="K90" s="4">
        <f t="shared" ca="1" si="22"/>
        <v>0</v>
      </c>
      <c r="L90" s="4">
        <f t="shared" ca="1" si="22"/>
        <v>0</v>
      </c>
      <c r="M90" s="4">
        <f t="shared" ca="1" si="13"/>
        <v>0</v>
      </c>
      <c r="N90" s="4">
        <f t="shared" ca="1" si="13"/>
        <v>0</v>
      </c>
      <c r="O90" s="4">
        <f t="shared" ca="1" si="13"/>
        <v>0</v>
      </c>
      <c r="P90" s="4">
        <f t="shared" ca="1" si="13"/>
        <v>0</v>
      </c>
      <c r="Q90" s="4">
        <f t="shared" ca="1" si="13"/>
        <v>0</v>
      </c>
      <c r="R90" s="4">
        <f t="shared" ca="1" si="13"/>
        <v>0</v>
      </c>
      <c r="S90" s="4">
        <f t="shared" ca="1" si="13"/>
        <v>0</v>
      </c>
      <c r="T90" s="4">
        <f t="shared" ca="1" si="13"/>
        <v>0</v>
      </c>
      <c r="U90" s="4">
        <f t="shared" ca="1" si="13"/>
        <v>0</v>
      </c>
      <c r="V90" s="4">
        <f t="shared" ca="1" si="13"/>
        <v>0</v>
      </c>
      <c r="W90" s="4">
        <f t="shared" ca="1" si="13"/>
        <v>-2017422.7302049983</v>
      </c>
      <c r="X90" s="4">
        <f t="shared" ca="1" si="13"/>
        <v>-86693.881939936546</v>
      </c>
      <c r="Y90" s="3"/>
      <c r="Z90"/>
      <c r="AA90" s="2" t="e">
        <f t="shared" si="11"/>
        <v>#DIV/0!</v>
      </c>
    </row>
    <row r="91" spans="1:27" x14ac:dyDescent="0.25">
      <c r="A91" s="26"/>
      <c r="B91" s="6">
        <v>2011</v>
      </c>
      <c r="C91" s="5" t="s">
        <v>0</v>
      </c>
      <c r="D91" s="4">
        <f t="shared" ref="D91:X91" ca="1" si="23">-(($B$6*D$52/SUMPRODUCT(OFFSET($D$31:$X$31,D$77,0),$D73:$X73))/100-D$54)*D$76/$B$4</f>
        <v>0</v>
      </c>
      <c r="E91" s="4">
        <f t="shared" ca="1" si="23"/>
        <v>0</v>
      </c>
      <c r="F91" s="4">
        <f t="shared" ca="1" si="23"/>
        <v>0</v>
      </c>
      <c r="G91" s="4">
        <f t="shared" ca="1" si="23"/>
        <v>0</v>
      </c>
      <c r="H91" s="4">
        <f t="shared" ca="1" si="23"/>
        <v>0</v>
      </c>
      <c r="I91" s="4">
        <f t="shared" ca="1" si="23"/>
        <v>0</v>
      </c>
      <c r="J91" s="4">
        <f t="shared" ca="1" si="23"/>
        <v>0</v>
      </c>
      <c r="K91" s="4">
        <f t="shared" ca="1" si="23"/>
        <v>0</v>
      </c>
      <c r="L91" s="4">
        <f t="shared" ca="1" si="23"/>
        <v>0</v>
      </c>
      <c r="M91" s="4">
        <f t="shared" ca="1" si="13"/>
        <v>0</v>
      </c>
      <c r="N91" s="4">
        <f t="shared" ca="1" si="13"/>
        <v>0</v>
      </c>
      <c r="O91" s="4">
        <f t="shared" ca="1" si="13"/>
        <v>0</v>
      </c>
      <c r="P91" s="4">
        <f t="shared" ca="1" si="13"/>
        <v>0</v>
      </c>
      <c r="Q91" s="4">
        <f t="shared" ca="1" si="13"/>
        <v>0</v>
      </c>
      <c r="R91" s="4">
        <f t="shared" ca="1" si="13"/>
        <v>0</v>
      </c>
      <c r="S91" s="4">
        <f t="shared" ca="1" si="13"/>
        <v>0</v>
      </c>
      <c r="T91" s="4">
        <f t="shared" ca="1" si="13"/>
        <v>0</v>
      </c>
      <c r="U91" s="4">
        <f t="shared" ca="1" si="13"/>
        <v>0</v>
      </c>
      <c r="V91" s="4">
        <f t="shared" ca="1" si="13"/>
        <v>0</v>
      </c>
      <c r="W91" s="4">
        <f t="shared" ca="1" si="13"/>
        <v>0</v>
      </c>
      <c r="X91" s="4">
        <f t="shared" ca="1" si="13"/>
        <v>-1038435.271993876</v>
      </c>
      <c r="Y91" s="3"/>
      <c r="Z91"/>
      <c r="AA91" s="2" t="e">
        <f t="shared" si="11"/>
        <v>#DIV/0!</v>
      </c>
    </row>
    <row r="92" spans="1:27" x14ac:dyDescent="0.25">
      <c r="Z92"/>
    </row>
    <row r="93" spans="1:27" x14ac:dyDescent="0.25">
      <c r="Z93"/>
    </row>
    <row r="94" spans="1:27" x14ac:dyDescent="0.25">
      <c r="Z94"/>
    </row>
    <row r="95" spans="1:27" x14ac:dyDescent="0.25">
      <c r="Z95"/>
    </row>
    <row r="96" spans="1:27" x14ac:dyDescent="0.25">
      <c r="Z96"/>
    </row>
    <row r="97" spans="26:26" x14ac:dyDescent="0.25">
      <c r="Z97"/>
    </row>
    <row r="98" spans="26:26" x14ac:dyDescent="0.25">
      <c r="Z98"/>
    </row>
    <row r="99" spans="26:26" x14ac:dyDescent="0.25">
      <c r="Z99"/>
    </row>
    <row r="100" spans="26:26" x14ac:dyDescent="0.25">
      <c r="Z100"/>
    </row>
    <row r="101" spans="26:26" x14ac:dyDescent="0.25">
      <c r="Z101"/>
    </row>
    <row r="102" spans="26:26" x14ac:dyDescent="0.25">
      <c r="Z102"/>
    </row>
    <row r="103" spans="26:26" x14ac:dyDescent="0.25">
      <c r="Z103"/>
    </row>
    <row r="104" spans="26:26" x14ac:dyDescent="0.25">
      <c r="Z104"/>
    </row>
    <row r="105" spans="26:26" x14ac:dyDescent="0.25">
      <c r="Z105"/>
    </row>
    <row r="106" spans="26:26" x14ac:dyDescent="0.25">
      <c r="Z106"/>
    </row>
    <row r="107" spans="26:26" x14ac:dyDescent="0.25">
      <c r="Z107"/>
    </row>
    <row r="108" spans="26:26" x14ac:dyDescent="0.25">
      <c r="Z108"/>
    </row>
    <row r="109" spans="26:26" x14ac:dyDescent="0.25">
      <c r="Z109"/>
    </row>
    <row r="110" spans="26:26" x14ac:dyDescent="0.25">
      <c r="Z110"/>
    </row>
    <row r="111" spans="26:26" x14ac:dyDescent="0.25">
      <c r="Z111"/>
    </row>
    <row r="112" spans="26:26" x14ac:dyDescent="0.25">
      <c r="Z112"/>
    </row>
    <row r="113" spans="26:26" x14ac:dyDescent="0.25">
      <c r="Z113"/>
    </row>
    <row r="114" spans="26:26" x14ac:dyDescent="0.25">
      <c r="Z114"/>
    </row>
    <row r="115" spans="26:26" x14ac:dyDescent="0.25">
      <c r="Z115"/>
    </row>
    <row r="116" spans="26:26" x14ac:dyDescent="0.25">
      <c r="Z116"/>
    </row>
    <row r="117" spans="26:26" x14ac:dyDescent="0.25">
      <c r="Z117"/>
    </row>
    <row r="118" spans="26:26" x14ac:dyDescent="0.25">
      <c r="Z118"/>
    </row>
    <row r="119" spans="26:26" x14ac:dyDescent="0.25">
      <c r="Z119"/>
    </row>
    <row r="120" spans="26:26" x14ac:dyDescent="0.25">
      <c r="Z120"/>
    </row>
    <row r="121" spans="26:26" x14ac:dyDescent="0.25">
      <c r="Z121"/>
    </row>
  </sheetData>
  <mergeCells count="2">
    <mergeCell ref="A80:A91"/>
    <mergeCell ref="D75:X7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Verification8020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Watanabe</dc:creator>
  <cp:lastModifiedBy>Daniel Watanabe</cp:lastModifiedBy>
  <dcterms:created xsi:type="dcterms:W3CDTF">2015-12-15T08:43:56Z</dcterms:created>
  <dcterms:modified xsi:type="dcterms:W3CDTF">2015-12-15T08:59:23Z</dcterms:modified>
</cp:coreProperties>
</file>