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.smith\Downloads\"/>
    </mc:Choice>
  </mc:AlternateContent>
  <bookViews>
    <workbookView xWindow="0" yWindow="0" windowWidth="28800" windowHeight="12330" activeTab="1"/>
  </bookViews>
  <sheets>
    <sheet name="Sheet1" sheetId="1" r:id="rId1"/>
    <sheet name="CF MOn - PL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" i="1" l="1"/>
  <c r="I81" i="1"/>
  <c r="J81" i="1" s="1"/>
  <c r="G81" i="1"/>
  <c r="P80" i="1"/>
  <c r="J80" i="1"/>
  <c r="I80" i="1"/>
  <c r="G80" i="1"/>
  <c r="P79" i="1"/>
  <c r="I79" i="1"/>
  <c r="J79" i="1" s="1"/>
  <c r="G79" i="1"/>
  <c r="P78" i="1"/>
  <c r="M78" i="1"/>
  <c r="I78" i="1"/>
  <c r="J78" i="1" s="1"/>
  <c r="G78" i="1"/>
  <c r="P77" i="1"/>
  <c r="M77" i="1"/>
  <c r="J77" i="1"/>
  <c r="I77" i="1"/>
  <c r="G77" i="1"/>
  <c r="P76" i="1"/>
  <c r="M76" i="1"/>
  <c r="J76" i="1"/>
  <c r="I76" i="1"/>
  <c r="G76" i="1"/>
  <c r="P75" i="1"/>
  <c r="I75" i="1"/>
  <c r="J75" i="1" s="1"/>
  <c r="G75" i="1"/>
  <c r="P74" i="1"/>
  <c r="J74" i="1"/>
  <c r="I74" i="1"/>
  <c r="G74" i="1"/>
  <c r="P73" i="1"/>
  <c r="I73" i="1"/>
  <c r="J73" i="1" s="1"/>
  <c r="G73" i="1"/>
  <c r="P72" i="1"/>
  <c r="N72" i="1"/>
  <c r="M72" i="1" s="1"/>
  <c r="J72" i="1"/>
  <c r="I72" i="1"/>
  <c r="G72" i="1"/>
  <c r="P71" i="1"/>
  <c r="N71" i="1"/>
  <c r="M71" i="1"/>
  <c r="J71" i="1"/>
  <c r="I71" i="1"/>
  <c r="G71" i="1"/>
  <c r="P70" i="1"/>
  <c r="I70" i="1"/>
  <c r="J70" i="1" s="1"/>
  <c r="G70" i="1"/>
  <c r="P69" i="1"/>
  <c r="M69" i="1"/>
  <c r="I69" i="1"/>
  <c r="J69" i="1" s="1"/>
  <c r="G69" i="1"/>
  <c r="P68" i="1"/>
  <c r="N68" i="1"/>
  <c r="M68" i="1" s="1"/>
  <c r="I68" i="1"/>
  <c r="J68" i="1" s="1"/>
  <c r="G68" i="1"/>
  <c r="P67" i="1"/>
  <c r="J67" i="1"/>
  <c r="I67" i="1"/>
  <c r="G67" i="1"/>
  <c r="P66" i="1"/>
  <c r="M66" i="1"/>
  <c r="J66" i="1"/>
  <c r="I66" i="1"/>
  <c r="G66" i="1"/>
  <c r="P65" i="1"/>
  <c r="I65" i="1"/>
  <c r="J65" i="1" s="1"/>
  <c r="G65" i="1"/>
  <c r="P64" i="1"/>
  <c r="J64" i="1"/>
  <c r="I64" i="1"/>
  <c r="G64" i="1"/>
  <c r="P63" i="1"/>
  <c r="I63" i="1"/>
  <c r="J63" i="1" s="1"/>
  <c r="G63" i="1"/>
  <c r="P62" i="1"/>
  <c r="I62" i="1"/>
  <c r="J62" i="1" s="1"/>
  <c r="G62" i="1"/>
  <c r="P61" i="1"/>
  <c r="I61" i="1"/>
  <c r="J61" i="1" s="1"/>
  <c r="G61" i="1"/>
  <c r="P60" i="1"/>
  <c r="I60" i="1"/>
  <c r="J60" i="1" s="1"/>
  <c r="G60" i="1"/>
  <c r="P59" i="1"/>
  <c r="I59" i="1"/>
  <c r="J59" i="1" s="1"/>
  <c r="G59" i="1"/>
  <c r="P58" i="1"/>
  <c r="I58" i="1"/>
  <c r="J58" i="1" s="1"/>
  <c r="G58" i="1"/>
  <c r="P57" i="1"/>
  <c r="I57" i="1"/>
  <c r="J57" i="1" s="1"/>
  <c r="G57" i="1"/>
  <c r="P56" i="1"/>
  <c r="I56" i="1"/>
  <c r="J56" i="1" s="1"/>
  <c r="G56" i="1"/>
  <c r="P55" i="1"/>
  <c r="I55" i="1"/>
  <c r="J55" i="1" s="1"/>
  <c r="G55" i="1"/>
  <c r="P54" i="1"/>
  <c r="I54" i="1"/>
  <c r="J54" i="1" s="1"/>
  <c r="G54" i="1"/>
  <c r="P53" i="1"/>
  <c r="I53" i="1"/>
  <c r="J53" i="1" s="1"/>
  <c r="G53" i="1"/>
  <c r="P52" i="1"/>
  <c r="I52" i="1"/>
  <c r="J52" i="1" s="1"/>
  <c r="G52" i="1"/>
  <c r="P51" i="1"/>
  <c r="I51" i="1"/>
  <c r="J51" i="1" s="1"/>
  <c r="G51" i="1"/>
  <c r="B9" i="3" l="1"/>
  <c r="C9" i="3"/>
  <c r="E9" i="3"/>
  <c r="B10" i="3"/>
  <c r="C10" i="3"/>
  <c r="E10" i="3"/>
  <c r="B11" i="3"/>
  <c r="C11" i="3"/>
  <c r="E11" i="3"/>
  <c r="B12" i="3"/>
  <c r="C12" i="3"/>
  <c r="E12" i="3"/>
  <c r="B13" i="3"/>
  <c r="C13" i="3"/>
  <c r="E13" i="3"/>
  <c r="B14" i="3"/>
  <c r="C14" i="3"/>
  <c r="E14" i="3"/>
  <c r="B15" i="3"/>
  <c r="C15" i="3"/>
  <c r="E15" i="3"/>
  <c r="B16" i="3"/>
  <c r="C16" i="3"/>
  <c r="E16" i="3"/>
  <c r="B17" i="3"/>
  <c r="C17" i="3"/>
  <c r="E17" i="3"/>
  <c r="B18" i="3"/>
  <c r="C18" i="3"/>
  <c r="E18" i="3"/>
  <c r="B19" i="3"/>
  <c r="C19" i="3"/>
  <c r="E19" i="3"/>
  <c r="B20" i="3"/>
  <c r="C20" i="3"/>
  <c r="E20" i="3"/>
  <c r="B21" i="3"/>
  <c r="C21" i="3"/>
  <c r="E21" i="3"/>
  <c r="B22" i="3"/>
  <c r="C22" i="3"/>
  <c r="E22" i="3"/>
  <c r="B23" i="3"/>
  <c r="C23" i="3"/>
  <c r="E23" i="3"/>
  <c r="B24" i="3"/>
  <c r="C24" i="3"/>
  <c r="E24" i="3"/>
  <c r="B25" i="3"/>
  <c r="C25" i="3"/>
  <c r="E25" i="3"/>
  <c r="B26" i="3"/>
  <c r="C26" i="3"/>
  <c r="E26" i="3"/>
  <c r="B27" i="3"/>
  <c r="C27" i="3"/>
  <c r="E27" i="3"/>
  <c r="B28" i="3"/>
  <c r="C28" i="3"/>
  <c r="E28" i="3"/>
  <c r="B29" i="3"/>
  <c r="C29" i="3"/>
  <c r="E29" i="3"/>
  <c r="B30" i="3"/>
  <c r="C30" i="3"/>
  <c r="E30" i="3"/>
  <c r="B31" i="3"/>
  <c r="C31" i="3"/>
  <c r="E31" i="3"/>
  <c r="B32" i="3"/>
  <c r="C32" i="3"/>
  <c r="E32" i="3"/>
  <c r="B33" i="3"/>
  <c r="C33" i="3"/>
  <c r="E33" i="3"/>
  <c r="B34" i="3"/>
  <c r="C34" i="3"/>
  <c r="E34" i="3"/>
  <c r="B35" i="3"/>
  <c r="C35" i="3"/>
  <c r="E35" i="3"/>
  <c r="B36" i="3"/>
  <c r="C36" i="3"/>
  <c r="E36" i="3"/>
  <c r="B37" i="3"/>
  <c r="C37" i="3"/>
  <c r="E37" i="3"/>
  <c r="B38" i="3"/>
  <c r="C38" i="3"/>
  <c r="E38" i="3"/>
  <c r="C8" i="3"/>
  <c r="E8" i="3"/>
  <c r="B8" i="3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7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H7" i="1" l="1"/>
  <c r="J7" i="1" s="1"/>
  <c r="L7" i="1" s="1"/>
  <c r="E7" i="1"/>
  <c r="H21" i="1" l="1"/>
  <c r="H22" i="1"/>
  <c r="H23" i="1"/>
  <c r="H24" i="1"/>
  <c r="H20" i="1"/>
  <c r="H45" i="1"/>
  <c r="H44" i="1"/>
  <c r="H42" i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17" i="1"/>
  <c r="H16" i="1"/>
  <c r="J8" i="1"/>
  <c r="E8" i="1"/>
  <c r="E9" i="1" s="1"/>
  <c r="G8" i="1"/>
  <c r="J9" i="1"/>
  <c r="G9" i="1" l="1"/>
  <c r="L8" i="1"/>
  <c r="J10" i="1"/>
  <c r="L9" i="1"/>
  <c r="E10" i="1"/>
  <c r="E11" i="1" s="1"/>
  <c r="E12" i="1" s="1"/>
  <c r="E13" i="1" s="1"/>
  <c r="E14" i="1" s="1"/>
  <c r="E15" i="1" s="1"/>
  <c r="J11" i="1" l="1"/>
  <c r="E16" i="1"/>
  <c r="G10" i="1"/>
  <c r="G11" i="1" l="1"/>
  <c r="L10" i="1"/>
  <c r="E17" i="1"/>
  <c r="E18" i="1" s="1"/>
  <c r="E19" i="1" s="1"/>
  <c r="G12" i="1" l="1"/>
  <c r="L11" i="1"/>
  <c r="E20" i="1"/>
  <c r="G13" i="1" l="1"/>
  <c r="H12" i="1"/>
  <c r="J12" i="1" s="1"/>
  <c r="L12" i="1" s="1"/>
  <c r="E21" i="1"/>
  <c r="G14" i="1" l="1"/>
  <c r="H13" i="1"/>
  <c r="J13" i="1" s="1"/>
  <c r="L13" i="1" s="1"/>
  <c r="E22" i="1"/>
  <c r="G15" i="1" l="1"/>
  <c r="H14" i="1"/>
  <c r="J14" i="1" s="1"/>
  <c r="L14" i="1" s="1"/>
  <c r="E23" i="1"/>
  <c r="G16" i="1" l="1"/>
  <c r="H15" i="1"/>
  <c r="J15" i="1" s="1"/>
  <c r="E24" i="1"/>
  <c r="G17" i="1" l="1"/>
  <c r="J16" i="1"/>
  <c r="L15" i="1"/>
  <c r="E40" i="1"/>
  <c r="E41" i="1" s="1"/>
  <c r="E25" i="1"/>
  <c r="E26" i="1" s="1"/>
  <c r="E27" i="1" s="1"/>
  <c r="J17" i="1" l="1"/>
  <c r="L16" i="1"/>
  <c r="G18" i="1"/>
  <c r="E28" i="1"/>
  <c r="E42" i="1"/>
  <c r="E43" i="1" s="1"/>
  <c r="G19" i="1" l="1"/>
  <c r="H18" i="1"/>
  <c r="J18" i="1" s="1"/>
  <c r="L18" i="1" s="1"/>
  <c r="L17" i="1"/>
  <c r="E44" i="1"/>
  <c r="E29" i="1"/>
  <c r="G20" i="1" l="1"/>
  <c r="H19" i="1"/>
  <c r="J19" i="1" s="1"/>
  <c r="E30" i="1"/>
  <c r="E45" i="1"/>
  <c r="J20" i="1" l="1"/>
  <c r="L19" i="1"/>
  <c r="G21" i="1"/>
  <c r="E31" i="1"/>
  <c r="G22" i="1" l="1"/>
  <c r="J21" i="1"/>
  <c r="L20" i="1"/>
  <c r="E32" i="1"/>
  <c r="J22" i="1" l="1"/>
  <c r="L21" i="1"/>
  <c r="G23" i="1"/>
  <c r="E33" i="1"/>
  <c r="G24" i="1" l="1"/>
  <c r="J23" i="1"/>
  <c r="L22" i="1"/>
  <c r="E34" i="1"/>
  <c r="J24" i="1" l="1"/>
  <c r="L23" i="1"/>
  <c r="G25" i="1"/>
  <c r="G40" i="1"/>
  <c r="E35" i="1"/>
  <c r="G41" i="1" l="1"/>
  <c r="H40" i="1"/>
  <c r="H25" i="1"/>
  <c r="J25" i="1" s="1"/>
  <c r="L24" i="1"/>
  <c r="E36" i="1"/>
  <c r="L25" i="1" l="1"/>
  <c r="H41" i="1"/>
  <c r="H26" i="1" s="1"/>
  <c r="J26" i="1" s="1"/>
  <c r="G42" i="1"/>
  <c r="E37" i="1"/>
  <c r="G43" i="1" l="1"/>
  <c r="G26" i="1"/>
  <c r="L26" i="1" s="1"/>
  <c r="G44" i="1" l="1"/>
  <c r="H43" i="1"/>
  <c r="H27" i="1" s="1"/>
  <c r="J27" i="1" s="1"/>
  <c r="J28" i="1" l="1"/>
  <c r="G27" i="1"/>
  <c r="G45" i="1"/>
  <c r="G28" i="1" l="1"/>
  <c r="L27" i="1"/>
  <c r="J29" i="1"/>
  <c r="J30" i="1" l="1"/>
  <c r="G29" i="1"/>
  <c r="L28" i="1"/>
  <c r="G30" i="1" l="1"/>
  <c r="L29" i="1"/>
  <c r="J31" i="1"/>
  <c r="J32" i="1" l="1"/>
  <c r="G31" i="1"/>
  <c r="L30" i="1"/>
  <c r="L31" i="1" l="1"/>
  <c r="G32" i="1"/>
  <c r="J33" i="1"/>
  <c r="L32" i="1" l="1"/>
  <c r="G33" i="1"/>
  <c r="J34" i="1"/>
  <c r="L33" i="1" l="1"/>
  <c r="G34" i="1"/>
  <c r="J35" i="1"/>
  <c r="G35" i="1" l="1"/>
  <c r="L34" i="1"/>
  <c r="J36" i="1"/>
  <c r="J37" i="1" l="1"/>
  <c r="L35" i="1"/>
  <c r="G36" i="1"/>
  <c r="G37" i="1" l="1"/>
  <c r="L36" i="1"/>
  <c r="L37" i="1"/>
</calcChain>
</file>

<file path=xl/sharedStrings.xml><?xml version="1.0" encoding="utf-8"?>
<sst xmlns="http://schemas.openxmlformats.org/spreadsheetml/2006/main" count="115" uniqueCount="106">
  <si>
    <t>Contrac: Gas-Storage-TTFMix1</t>
  </si>
  <si>
    <t>Date</t>
  </si>
  <si>
    <t>Volume change</t>
  </si>
  <si>
    <t>Total Volume</t>
  </si>
  <si>
    <t>Spot</t>
  </si>
  <si>
    <t>Average price</t>
  </si>
  <si>
    <t>Realized P/L P</t>
  </si>
  <si>
    <t>NET Realized P/L</t>
  </si>
  <si>
    <t>Positive change lead to changed average price</t>
  </si>
  <si>
    <t>Negative change lead to changed P/L</t>
  </si>
  <si>
    <t>When storage is drawn to negative the negative change leads to changed price</t>
  </si>
  <si>
    <t>And positive change lead to P/L</t>
  </si>
  <si>
    <t>Back to positive again and formulas change back to normal</t>
  </si>
  <si>
    <t>When the volume changes lead to a jump from positive to negative the algorithm</t>
  </si>
  <si>
    <t>must first calculate to zero, then turn signs, then calculate to negative. See detail below</t>
  </si>
  <si>
    <t>Within day calc</t>
  </si>
  <si>
    <t>Here the 20th of december is split in two parts to show the detailed calc:</t>
  </si>
  <si>
    <t>The 50 MWh withdrawel is split into 30 MWh</t>
  </si>
  <si>
    <t>And 20 MWh</t>
  </si>
  <si>
    <t>The same procedure is done with 21 of dec.</t>
  </si>
  <si>
    <t>Any measurements that is entered on a storage results in a differential that is treated the same way as an injection/withdrawel.</t>
  </si>
  <si>
    <t>Volume pre 1/12</t>
  </si>
  <si>
    <t>Realized PL pr 1/12</t>
  </si>
  <si>
    <t>NET Unrealized P/L</t>
  </si>
  <si>
    <t>Net P/L</t>
  </si>
  <si>
    <t>Unrealized PL</t>
  </si>
  <si>
    <t>CF Date/Report Date</t>
  </si>
  <si>
    <t>Verification</t>
  </si>
  <si>
    <t>ECM Export Actual PL</t>
  </si>
  <si>
    <t>PL Eur</t>
  </si>
  <si>
    <t>Diff</t>
  </si>
  <si>
    <t>PL NOK</t>
  </si>
  <si>
    <t>PosMon</t>
  </si>
  <si>
    <t>Calc</t>
  </si>
  <si>
    <t>exch eurnok</t>
  </si>
  <si>
    <t>Portfolio</t>
  </si>
  <si>
    <t>0122 StorageCustomerTTF</t>
  </si>
  <si>
    <t>Pos. Status</t>
  </si>
  <si>
    <t>Active</t>
  </si>
  <si>
    <t>SortGroup</t>
  </si>
  <si>
    <t>Commodity</t>
  </si>
  <si>
    <t>Gas</t>
  </si>
  <si>
    <t>Description</t>
  </si>
  <si>
    <t>Gas-Storage-TTF-Mix</t>
  </si>
  <si>
    <t>From</t>
  </si>
  <si>
    <t>To</t>
  </si>
  <si>
    <t>Timezone</t>
  </si>
  <si>
    <t>CET 06-06</t>
  </si>
  <si>
    <t>Qty.</t>
  </si>
  <si>
    <t>Unit</t>
  </si>
  <si>
    <t>MWh</t>
  </si>
  <si>
    <t>Instr. type</t>
  </si>
  <si>
    <t>Storage</t>
  </si>
  <si>
    <t>Min Vol</t>
  </si>
  <si>
    <t>Max Vol</t>
  </si>
  <si>
    <t>Used Vol</t>
  </si>
  <si>
    <t>Hours</t>
  </si>
  <si>
    <t>Bk. price</t>
  </si>
  <si>
    <t>Price Unit</t>
  </si>
  <si>
    <t>Bk. value</t>
  </si>
  <si>
    <t>Mkt. price</t>
  </si>
  <si>
    <t>Price Source</t>
  </si>
  <si>
    <t>ECS Curve</t>
  </si>
  <si>
    <t>Gross value</t>
  </si>
  <si>
    <t>MtM value</t>
  </si>
  <si>
    <t>Trade P/L Deliv.</t>
  </si>
  <si>
    <t>Trade P/L Undeliv.</t>
  </si>
  <si>
    <t>Trade P/L</t>
  </si>
  <si>
    <t>Real. P/L</t>
  </si>
  <si>
    <t>Unreal. P/L</t>
  </si>
  <si>
    <t>CFs to Date</t>
  </si>
  <si>
    <t>Fwd CFs</t>
  </si>
  <si>
    <t>Net CFs</t>
  </si>
  <si>
    <t>Expiry</t>
  </si>
  <si>
    <t>Strike</t>
  </si>
  <si>
    <t>U. price</t>
  </si>
  <si>
    <t>Volat.</t>
  </si>
  <si>
    <t>Delta</t>
  </si>
  <si>
    <t>Gamma</t>
  </si>
  <si>
    <t>Theta</t>
  </si>
  <si>
    <t>Vega</t>
  </si>
  <si>
    <t>Rho</t>
  </si>
  <si>
    <t>Curr.</t>
  </si>
  <si>
    <t>EUR</t>
  </si>
  <si>
    <t>Curr. Source</t>
  </si>
  <si>
    <t>Viz</t>
  </si>
  <si>
    <t>PriceBasis</t>
  </si>
  <si>
    <t>ICE TTF</t>
  </si>
  <si>
    <t>Load</t>
  </si>
  <si>
    <t>Base</t>
  </si>
  <si>
    <t>Del. type</t>
  </si>
  <si>
    <t>Physical</t>
  </si>
  <si>
    <t>Exp MW Yr</t>
  </si>
  <si>
    <t>Exp MWh</t>
  </si>
  <si>
    <t>Fees Paid</t>
  </si>
  <si>
    <t>Message</t>
  </si>
  <si>
    <t/>
  </si>
  <si>
    <t>Period</t>
  </si>
  <si>
    <t>Y2011</t>
  </si>
  <si>
    <t>Product</t>
  </si>
  <si>
    <t>Delta Qty.</t>
  </si>
  <si>
    <t>Execution Venue</t>
  </si>
  <si>
    <t>13.12.11 export</t>
  </si>
  <si>
    <t>manual</t>
  </si>
  <si>
    <t>ECM</t>
  </si>
  <si>
    <t>29.12.2011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</si>
</sst>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dd\.mm\.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/>
    <xf numFmtId="4" fontId="0" fillId="0" borderId="0" xfId="0" applyNumberFormat="1"/>
    <xf numFmtId="4" fontId="0" fillId="2" borderId="0" xfId="0" applyNumberFormat="1" applyFill="1"/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65" fontId="1" fillId="0" borderId="0" xfId="0" applyNumberFormat="1" applyFont="1"/>
    <xf numFmtId="49" fontId="1" fillId="0" borderId="0" xfId="0" applyNumberFormat="1" applyFont="1"/>
    <xf numFmtId="0" fontId="1" fillId="3" borderId="0" xfId="0" applyFont="1" applyFill="1"/>
    <xf numFmtId="165" fontId="1" fillId="0" borderId="0" xfId="0" applyNumberFormat="1" applyFont="1" applyAlignment="1">
      <alignment horizontal="center"/>
    </xf>
    <xf numFmtId="165" fontId="0" fillId="0" borderId="0" xfId="0" applyNumberFormat="1" applyFont="1"/>
    <xf numFmtId="0" fontId="0" fillId="3" borderId="0" xfId="0" applyFill="1"/>
    <xf numFmtId="49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fs/Development/QA/Regression/Bin/Verification/eurn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ettings"/>
      <sheetName val="CurrRat Data Dump"/>
    </sheetNames>
    <sheetDataSet>
      <sheetData sheetId="0"/>
      <sheetData sheetId="1">
        <row r="339">
          <cell r="D339">
            <v>40878</v>
          </cell>
        </row>
        <row r="340">
          <cell r="D340">
            <v>40879</v>
          </cell>
        </row>
        <row r="341">
          <cell r="D341">
            <v>40880</v>
          </cell>
        </row>
        <row r="342">
          <cell r="D342">
            <v>40881</v>
          </cell>
        </row>
        <row r="343">
          <cell r="D343">
            <v>40882</v>
          </cell>
        </row>
        <row r="344">
          <cell r="D344">
            <v>40883</v>
          </cell>
        </row>
        <row r="345">
          <cell r="D345">
            <v>40884</v>
          </cell>
        </row>
        <row r="346">
          <cell r="D346">
            <v>40885</v>
          </cell>
        </row>
        <row r="347">
          <cell r="D347">
            <v>40886</v>
          </cell>
        </row>
        <row r="348">
          <cell r="D348">
            <v>40887</v>
          </cell>
        </row>
        <row r="349">
          <cell r="D349">
            <v>40888</v>
          </cell>
        </row>
        <row r="350">
          <cell r="D350">
            <v>40889</v>
          </cell>
        </row>
        <row r="351">
          <cell r="D351">
            <v>40890</v>
          </cell>
        </row>
        <row r="352">
          <cell r="D352">
            <v>40891</v>
          </cell>
        </row>
        <row r="353">
          <cell r="D353">
            <v>40892</v>
          </cell>
        </row>
        <row r="354">
          <cell r="D354">
            <v>40893</v>
          </cell>
        </row>
        <row r="355">
          <cell r="D355">
            <v>40894</v>
          </cell>
        </row>
        <row r="356">
          <cell r="D356">
            <v>40895</v>
          </cell>
        </row>
        <row r="357">
          <cell r="D357">
            <v>40896</v>
          </cell>
        </row>
        <row r="358">
          <cell r="D358">
            <v>40897</v>
          </cell>
        </row>
        <row r="359">
          <cell r="D359">
            <v>40898</v>
          </cell>
        </row>
        <row r="360">
          <cell r="D360">
            <v>40899</v>
          </cell>
        </row>
        <row r="361">
          <cell r="D361">
            <v>40900</v>
          </cell>
        </row>
        <row r="362">
          <cell r="D362">
            <v>40901</v>
          </cell>
        </row>
        <row r="363">
          <cell r="D363">
            <v>40902</v>
          </cell>
        </row>
        <row r="364">
          <cell r="D364">
            <v>40903</v>
          </cell>
        </row>
        <row r="365">
          <cell r="D365">
            <v>40904</v>
          </cell>
        </row>
        <row r="366">
          <cell r="D366">
            <v>40905</v>
          </cell>
        </row>
        <row r="367">
          <cell r="D367">
            <v>40906</v>
          </cell>
        </row>
        <row r="368">
          <cell r="D368">
            <v>40907</v>
          </cell>
        </row>
        <row r="369">
          <cell r="D369">
            <v>40908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03"/>
  <sheetViews>
    <sheetView topLeftCell="C16" workbookViewId="0">
      <selection activeCell="L37" sqref="L37"/>
    </sheetView>
  </sheetViews>
  <sheetFormatPr baseColWidth="10" defaultColWidth="9.140625" defaultRowHeight="15" x14ac:dyDescent="0.25"/>
  <cols>
    <col min="3" max="3" width="10.7109375" bestFit="1" customWidth="1"/>
    <col min="4" max="4" width="17.28515625" customWidth="1"/>
    <col min="5" max="5" width="12.85546875" bestFit="1" customWidth="1"/>
    <col min="6" max="6" width="16.42578125" customWidth="1"/>
    <col min="7" max="7" width="12.5703125" customWidth="1"/>
    <col min="8" max="8" width="15.85546875" bestFit="1" customWidth="1"/>
    <col min="9" max="9" width="15.85546875" style="15" customWidth="1"/>
    <col min="10" max="10" width="15.85546875" style="7" customWidth="1"/>
    <col min="11" max="11" width="18" bestFit="1" customWidth="1"/>
    <col min="12" max="12" width="18" style="15" customWidth="1"/>
    <col min="16" max="16" width="11.42578125" customWidth="1"/>
    <col min="21" max="22" width="10.140625" bestFit="1" customWidth="1"/>
    <col min="23" max="23" width="10.7109375" bestFit="1" customWidth="1"/>
  </cols>
  <sheetData>
    <row r="2" spans="2:27" x14ac:dyDescent="0.25">
      <c r="B2" s="7"/>
      <c r="C2" s="7"/>
      <c r="D2" s="7" t="s">
        <v>0</v>
      </c>
      <c r="E2" s="7"/>
      <c r="F2" s="7"/>
      <c r="G2" s="7"/>
      <c r="H2" s="7"/>
      <c r="K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2:27" x14ac:dyDescent="0.25">
      <c r="D3" t="s">
        <v>21</v>
      </c>
      <c r="E3">
        <v>1060</v>
      </c>
      <c r="G3" s="11"/>
    </row>
    <row r="4" spans="2:27" s="14" customFormat="1" x14ac:dyDescent="0.25">
      <c r="D4" s="14" t="s">
        <v>22</v>
      </c>
      <c r="E4" s="15">
        <v>-642633.06414270506</v>
      </c>
      <c r="G4" s="11"/>
      <c r="I4" s="15"/>
      <c r="L4" s="15"/>
    </row>
    <row r="5" spans="2:27" x14ac:dyDescent="0.25">
      <c r="B5" s="7"/>
      <c r="C5" s="7"/>
      <c r="D5" s="7"/>
      <c r="E5" s="7"/>
      <c r="F5" s="7"/>
      <c r="G5" s="4"/>
      <c r="H5" s="7"/>
      <c r="K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2:27" x14ac:dyDescent="0.25">
      <c r="B6" s="7"/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15" t="s">
        <v>25</v>
      </c>
      <c r="J6" s="7" t="s">
        <v>7</v>
      </c>
      <c r="K6" s="7" t="s">
        <v>23</v>
      </c>
      <c r="L6" s="15" t="s">
        <v>24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2:27" x14ac:dyDescent="0.25">
      <c r="B7" s="7"/>
      <c r="C7" s="3">
        <v>40878</v>
      </c>
      <c r="D7" s="7">
        <v>-1010</v>
      </c>
      <c r="E7" s="7">
        <f>E3+D7</f>
        <v>50</v>
      </c>
      <c r="F7" s="4">
        <v>23.163</v>
      </c>
      <c r="G7" s="10">
        <v>24.0816034884384</v>
      </c>
      <c r="H7" s="8">
        <f>IF(D7&gt;0,0,(G7-F7)*D7)</f>
        <v>-927.78952332278402</v>
      </c>
      <c r="I7" s="8">
        <f>(F7-G7)*E7</f>
        <v>-45.93017442192</v>
      </c>
      <c r="J7" s="8">
        <f>E4+H7</f>
        <v>-643560.85366602789</v>
      </c>
      <c r="K7" s="8">
        <f>I7</f>
        <v>-45.93017442192</v>
      </c>
      <c r="L7" s="8">
        <f>J7+K7</f>
        <v>-643606.78384044976</v>
      </c>
      <c r="M7" s="7"/>
      <c r="N7" s="7"/>
      <c r="O7" s="7"/>
      <c r="P7" s="7"/>
      <c r="Q7" s="7"/>
      <c r="R7" s="7"/>
      <c r="S7" s="7"/>
      <c r="T7" s="7"/>
      <c r="U7" s="7"/>
      <c r="V7" s="4"/>
      <c r="W7" s="3"/>
      <c r="X7" s="4"/>
      <c r="Y7" s="4"/>
      <c r="Z7" s="4"/>
      <c r="AA7" s="4"/>
    </row>
    <row r="8" spans="2:27" x14ac:dyDescent="0.25">
      <c r="B8" s="7"/>
      <c r="C8" s="3">
        <v>40879</v>
      </c>
      <c r="D8" s="7">
        <v>10</v>
      </c>
      <c r="E8" s="7">
        <f>E7+D8</f>
        <v>60</v>
      </c>
      <c r="F8" s="4">
        <v>22.504000000000001</v>
      </c>
      <c r="G8" s="11">
        <f>IF(D8&gt;0,(E7*G7+D8*F8)/E8,G7)</f>
        <v>23.818669573698667</v>
      </c>
      <c r="H8" s="8">
        <v>0</v>
      </c>
      <c r="I8" s="8">
        <f t="shared" ref="I8:I37" si="0">(F8-G8)*E8</f>
        <v>-78.880174421919946</v>
      </c>
      <c r="J8" s="8">
        <f t="shared" ref="J8:J37" si="1">J7+H8</f>
        <v>-643560.85366602789</v>
      </c>
      <c r="K8" s="8">
        <f t="shared" ref="K8:K37" si="2">I8</f>
        <v>-78.880174421919946</v>
      </c>
      <c r="L8" s="8">
        <f t="shared" ref="L8:L37" si="3">J8+K8</f>
        <v>-643639.73384044983</v>
      </c>
      <c r="M8" s="7" t="s">
        <v>8</v>
      </c>
      <c r="N8" s="7"/>
      <c r="O8" s="7"/>
      <c r="P8" s="7"/>
      <c r="Q8" s="7"/>
      <c r="R8" s="7"/>
      <c r="S8" s="7"/>
      <c r="T8" s="7"/>
      <c r="U8" s="7"/>
      <c r="V8" s="4"/>
      <c r="W8" s="3"/>
      <c r="X8" s="4"/>
      <c r="Y8" s="4"/>
      <c r="Z8" s="4"/>
      <c r="AA8" s="4"/>
    </row>
    <row r="9" spans="2:27" x14ac:dyDescent="0.25">
      <c r="B9" s="7"/>
      <c r="C9" s="3">
        <v>40880</v>
      </c>
      <c r="D9" s="7">
        <v>20</v>
      </c>
      <c r="E9" s="7">
        <f t="shared" ref="E9:E21" si="4">E8+D9</f>
        <v>80</v>
      </c>
      <c r="F9" s="4">
        <v>22.409199999999998</v>
      </c>
      <c r="G9" s="11">
        <f t="shared" ref="G9:G21" si="5">IF(D9&gt;0,(E8*G8+D9*F9)/E9,G8)</f>
        <v>23.466302180273999</v>
      </c>
      <c r="H9" s="8">
        <v>0</v>
      </c>
      <c r="I9" s="8">
        <f t="shared" si="0"/>
        <v>-84.568174421920048</v>
      </c>
      <c r="J9" s="8">
        <f t="shared" si="1"/>
        <v>-643560.85366602789</v>
      </c>
      <c r="K9" s="8">
        <f t="shared" si="2"/>
        <v>-84.568174421920048</v>
      </c>
      <c r="L9" s="8">
        <f t="shared" si="3"/>
        <v>-643645.4218404498</v>
      </c>
      <c r="M9" s="7"/>
      <c r="N9" s="7"/>
      <c r="O9" s="7"/>
      <c r="P9" s="7"/>
      <c r="Q9" s="7"/>
      <c r="R9" s="7"/>
      <c r="S9" s="7"/>
      <c r="T9" s="7"/>
      <c r="U9" s="7"/>
      <c r="V9" s="4"/>
      <c r="W9" s="3"/>
      <c r="X9" s="4"/>
      <c r="Y9" s="4"/>
      <c r="Z9" s="4"/>
      <c r="AA9" s="4"/>
    </row>
    <row r="10" spans="2:27" x14ac:dyDescent="0.25">
      <c r="B10" s="7"/>
      <c r="C10" s="3">
        <v>40881</v>
      </c>
      <c r="D10" s="7">
        <v>10</v>
      </c>
      <c r="E10" s="7">
        <f t="shared" si="4"/>
        <v>90</v>
      </c>
      <c r="F10" s="4">
        <v>22.409199999999998</v>
      </c>
      <c r="G10" s="11">
        <f t="shared" si="5"/>
        <v>23.348846382465776</v>
      </c>
      <c r="H10" s="8">
        <v>0</v>
      </c>
      <c r="I10" s="8">
        <f t="shared" si="0"/>
        <v>-84.56817442192002</v>
      </c>
      <c r="J10" s="8">
        <f t="shared" si="1"/>
        <v>-643560.85366602789</v>
      </c>
      <c r="K10" s="8">
        <f t="shared" si="2"/>
        <v>-84.56817442192002</v>
      </c>
      <c r="L10" s="8">
        <f t="shared" si="3"/>
        <v>-643645.4218404498</v>
      </c>
      <c r="M10" s="7"/>
      <c r="N10" s="7"/>
      <c r="O10" s="7"/>
      <c r="P10" s="7"/>
      <c r="Q10" s="7"/>
      <c r="R10" s="7"/>
      <c r="S10" s="7"/>
      <c r="T10" s="7"/>
      <c r="U10" s="7"/>
      <c r="V10" s="4"/>
      <c r="W10" s="3"/>
      <c r="X10" s="4"/>
      <c r="Y10" s="4"/>
      <c r="Z10" s="4"/>
      <c r="AA10" s="4"/>
    </row>
    <row r="11" spans="2:27" x14ac:dyDescent="0.25">
      <c r="B11" s="7"/>
      <c r="C11" s="3">
        <v>40882</v>
      </c>
      <c r="D11" s="7">
        <v>0</v>
      </c>
      <c r="E11" s="7">
        <f t="shared" si="4"/>
        <v>90</v>
      </c>
      <c r="F11" s="4">
        <v>22.102</v>
      </c>
      <c r="G11" s="11">
        <f t="shared" si="5"/>
        <v>23.348846382465776</v>
      </c>
      <c r="H11" s="8">
        <v>0</v>
      </c>
      <c r="I11" s="8">
        <f t="shared" si="0"/>
        <v>-112.21617442191985</v>
      </c>
      <c r="J11" s="8">
        <f t="shared" si="1"/>
        <v>-643560.85366602789</v>
      </c>
      <c r="K11" s="8">
        <f t="shared" si="2"/>
        <v>-112.21617442191985</v>
      </c>
      <c r="L11" s="8">
        <f t="shared" si="3"/>
        <v>-643673.06984044984</v>
      </c>
      <c r="M11" s="7"/>
      <c r="N11" s="7"/>
      <c r="O11" s="7"/>
      <c r="P11" s="7"/>
      <c r="Q11" s="7"/>
      <c r="R11" s="7"/>
      <c r="S11" s="7"/>
      <c r="T11" s="7"/>
      <c r="U11" s="7"/>
      <c r="V11" s="4"/>
      <c r="W11" s="3"/>
      <c r="X11" s="4"/>
      <c r="Y11" s="4"/>
      <c r="Z11" s="4"/>
      <c r="AA11" s="4"/>
    </row>
    <row r="12" spans="2:27" x14ac:dyDescent="0.25">
      <c r="B12" s="7"/>
      <c r="C12" s="3">
        <v>40883</v>
      </c>
      <c r="D12" s="7">
        <v>-10</v>
      </c>
      <c r="E12" s="7">
        <f t="shared" si="4"/>
        <v>80</v>
      </c>
      <c r="F12" s="4">
        <v>22.716999999999999</v>
      </c>
      <c r="G12" s="11">
        <f t="shared" si="5"/>
        <v>23.348846382465776</v>
      </c>
      <c r="H12" s="8">
        <f>IF(D12&gt;0,0,(G12-F12)*D12)</f>
        <v>-6.3184638246577762</v>
      </c>
      <c r="I12" s="8">
        <f t="shared" si="0"/>
        <v>-50.54771059726221</v>
      </c>
      <c r="J12" s="8">
        <f t="shared" si="1"/>
        <v>-643567.17212985258</v>
      </c>
      <c r="K12" s="8">
        <f t="shared" si="2"/>
        <v>-50.54771059726221</v>
      </c>
      <c r="L12" s="8">
        <f t="shared" si="3"/>
        <v>-643617.71984044986</v>
      </c>
      <c r="M12" s="7" t="s">
        <v>9</v>
      </c>
      <c r="N12" s="7"/>
      <c r="O12" s="7"/>
      <c r="P12" s="7"/>
      <c r="Q12" s="7"/>
      <c r="R12" s="7"/>
      <c r="S12" s="7"/>
      <c r="T12" s="7"/>
      <c r="U12" s="7"/>
      <c r="V12" s="4"/>
      <c r="W12" s="3"/>
      <c r="X12" s="4"/>
      <c r="Y12" s="4"/>
      <c r="Z12" s="4"/>
      <c r="AA12" s="4"/>
    </row>
    <row r="13" spans="2:27" x14ac:dyDescent="0.25">
      <c r="B13" s="7"/>
      <c r="C13" s="3">
        <v>40884</v>
      </c>
      <c r="D13" s="7">
        <v>-30</v>
      </c>
      <c r="E13" s="7">
        <f t="shared" si="4"/>
        <v>50</v>
      </c>
      <c r="F13" s="4">
        <v>22.661999999999999</v>
      </c>
      <c r="G13" s="11">
        <f t="shared" si="5"/>
        <v>23.348846382465776</v>
      </c>
      <c r="H13" s="8">
        <f t="shared" ref="H13:H15" si="6">IF(D13&gt;0,0,(G13-F13)*D13)</f>
        <v>-20.60539147397332</v>
      </c>
      <c r="I13" s="8">
        <f t="shared" si="0"/>
        <v>-34.342319123288867</v>
      </c>
      <c r="J13" s="8">
        <f t="shared" si="1"/>
        <v>-643587.77752132656</v>
      </c>
      <c r="K13" s="8">
        <f t="shared" si="2"/>
        <v>-34.342319123288867</v>
      </c>
      <c r="L13" s="8">
        <f t="shared" si="3"/>
        <v>-643622.11984044989</v>
      </c>
      <c r="M13" s="7"/>
      <c r="N13" s="7"/>
      <c r="O13" s="7"/>
      <c r="P13" s="7"/>
      <c r="Q13" s="7"/>
      <c r="R13" s="7"/>
      <c r="S13" s="7"/>
      <c r="T13" s="7"/>
      <c r="U13" s="7"/>
      <c r="V13" s="4"/>
      <c r="W13" s="3"/>
      <c r="X13" s="4"/>
      <c r="Y13" s="4"/>
      <c r="Z13" s="4"/>
      <c r="AA13" s="4"/>
    </row>
    <row r="14" spans="2:27" x14ac:dyDescent="0.25">
      <c r="B14" s="7"/>
      <c r="C14" s="3">
        <v>40885</v>
      </c>
      <c r="D14" s="7">
        <v>-40</v>
      </c>
      <c r="E14" s="7">
        <f t="shared" si="4"/>
        <v>10</v>
      </c>
      <c r="F14" s="4">
        <v>22.827999999999999</v>
      </c>
      <c r="G14" s="11">
        <f t="shared" si="5"/>
        <v>23.348846382465776</v>
      </c>
      <c r="H14" s="8">
        <f t="shared" si="6"/>
        <v>-20.833855298631079</v>
      </c>
      <c r="I14" s="8">
        <f t="shared" si="0"/>
        <v>-5.2084638246577697</v>
      </c>
      <c r="J14" s="8">
        <f t="shared" si="1"/>
        <v>-643608.61137662514</v>
      </c>
      <c r="K14" s="8">
        <f t="shared" si="2"/>
        <v>-5.2084638246577697</v>
      </c>
      <c r="L14" s="8">
        <f t="shared" si="3"/>
        <v>-643613.81984044984</v>
      </c>
      <c r="M14" s="7"/>
      <c r="N14" s="7"/>
      <c r="O14" s="7"/>
      <c r="P14" s="7"/>
      <c r="Q14" s="7"/>
      <c r="R14" s="7"/>
      <c r="S14" s="7"/>
      <c r="T14" s="7"/>
      <c r="U14" s="7"/>
      <c r="V14" s="4"/>
      <c r="W14" s="3"/>
      <c r="X14" s="4"/>
      <c r="Y14" s="4"/>
      <c r="Z14" s="4"/>
      <c r="AA14" s="4"/>
    </row>
    <row r="15" spans="2:27" x14ac:dyDescent="0.25">
      <c r="B15" s="7"/>
      <c r="C15" s="3">
        <v>40886</v>
      </c>
      <c r="D15" s="7">
        <v>-10</v>
      </c>
      <c r="E15" s="7">
        <f t="shared" si="4"/>
        <v>0</v>
      </c>
      <c r="F15" s="4">
        <v>23.152999999999999</v>
      </c>
      <c r="G15" s="11">
        <f t="shared" si="5"/>
        <v>23.348846382465776</v>
      </c>
      <c r="H15" s="8">
        <f t="shared" si="6"/>
        <v>-1.9584638246577768</v>
      </c>
      <c r="I15" s="8">
        <f t="shared" si="0"/>
        <v>0</v>
      </c>
      <c r="J15" s="8">
        <f t="shared" si="1"/>
        <v>-643610.56984044984</v>
      </c>
      <c r="K15" s="8">
        <f t="shared" si="2"/>
        <v>0</v>
      </c>
      <c r="L15" s="8">
        <f t="shared" si="3"/>
        <v>-643610.56984044984</v>
      </c>
      <c r="M15" s="7"/>
      <c r="N15" s="7"/>
      <c r="O15" s="7"/>
      <c r="P15" s="7"/>
      <c r="Q15" s="7"/>
      <c r="R15" s="7"/>
      <c r="S15" s="7"/>
      <c r="T15" s="7"/>
      <c r="U15" s="7"/>
      <c r="V15" s="4"/>
      <c r="W15" s="3"/>
      <c r="X15" s="4"/>
      <c r="Y15" s="4"/>
      <c r="Z15" s="4"/>
      <c r="AA15" s="4"/>
    </row>
    <row r="16" spans="2:27" x14ac:dyDescent="0.25">
      <c r="B16" s="7"/>
      <c r="C16" s="3">
        <v>40887</v>
      </c>
      <c r="D16" s="7">
        <v>-10</v>
      </c>
      <c r="E16" s="7">
        <f t="shared" si="4"/>
        <v>-10</v>
      </c>
      <c r="F16" s="4">
        <v>23.202200000000001</v>
      </c>
      <c r="G16" s="12">
        <f>IF(D16&lt;0,(E15*G15+D16*F16)/E16,G15)</f>
        <v>23.202200000000001</v>
      </c>
      <c r="H16" s="9">
        <f>IF(D16&lt;0,0,+(G16-F16)*D16)</f>
        <v>0</v>
      </c>
      <c r="I16" s="9">
        <f t="shared" si="0"/>
        <v>0</v>
      </c>
      <c r="J16" s="8">
        <f t="shared" si="1"/>
        <v>-643610.56984044984</v>
      </c>
      <c r="K16" s="8">
        <f t="shared" si="2"/>
        <v>0</v>
      </c>
      <c r="L16" s="8">
        <f t="shared" si="3"/>
        <v>-643610.56984044984</v>
      </c>
      <c r="M16" s="7" t="s">
        <v>10</v>
      </c>
      <c r="N16" s="7"/>
      <c r="O16" s="7"/>
      <c r="P16" s="7"/>
      <c r="Q16" s="7"/>
      <c r="R16" s="7"/>
      <c r="S16" s="7"/>
      <c r="T16" s="7"/>
      <c r="U16" s="7"/>
      <c r="V16" s="4"/>
      <c r="W16" s="3"/>
      <c r="X16" s="4"/>
      <c r="Y16" s="4"/>
      <c r="Z16" s="4"/>
      <c r="AA16" s="4"/>
    </row>
    <row r="17" spans="2:27" x14ac:dyDescent="0.25">
      <c r="B17" s="7"/>
      <c r="C17" s="3">
        <v>40888</v>
      </c>
      <c r="D17" s="7">
        <v>-10</v>
      </c>
      <c r="E17" s="7">
        <f t="shared" si="4"/>
        <v>-20</v>
      </c>
      <c r="F17" s="4">
        <v>23.202200000000001</v>
      </c>
      <c r="G17" s="12">
        <f t="shared" ref="G17:G19" si="7">IF(D17&lt;0,(E16*G16+D17*F17)/E17,G16)</f>
        <v>23.202200000000001</v>
      </c>
      <c r="H17" s="9">
        <f t="shared" ref="H17:H19" si="8">IF(D17&lt;0,0,+(G17-F17)*D17)</f>
        <v>0</v>
      </c>
      <c r="I17" s="9">
        <f t="shared" si="0"/>
        <v>0</v>
      </c>
      <c r="J17" s="8">
        <f t="shared" si="1"/>
        <v>-643610.56984044984</v>
      </c>
      <c r="K17" s="8">
        <f t="shared" si="2"/>
        <v>0</v>
      </c>
      <c r="L17" s="8">
        <f t="shared" si="3"/>
        <v>-643610.56984044984</v>
      </c>
      <c r="M17" s="7"/>
      <c r="N17" s="7"/>
      <c r="O17" s="7"/>
      <c r="P17" s="7"/>
      <c r="Q17" s="7"/>
      <c r="R17" s="7"/>
      <c r="S17" s="7"/>
      <c r="T17" s="7"/>
      <c r="U17" s="7"/>
      <c r="V17" s="4"/>
      <c r="W17" s="3"/>
      <c r="X17" s="4"/>
      <c r="Y17" s="4"/>
      <c r="Z17" s="4"/>
      <c r="AA17" s="4"/>
    </row>
    <row r="18" spans="2:27" x14ac:dyDescent="0.25">
      <c r="B18" s="7"/>
      <c r="C18" s="3">
        <v>40889</v>
      </c>
      <c r="D18" s="7">
        <v>10</v>
      </c>
      <c r="E18" s="7">
        <f t="shared" si="4"/>
        <v>-10</v>
      </c>
      <c r="F18" s="4">
        <v>23.673999999999999</v>
      </c>
      <c r="G18" s="12">
        <f t="shared" si="7"/>
        <v>23.202200000000001</v>
      </c>
      <c r="H18" s="9">
        <f t="shared" si="8"/>
        <v>-4.7179999999999822</v>
      </c>
      <c r="I18" s="9">
        <f t="shared" si="0"/>
        <v>-4.7179999999999822</v>
      </c>
      <c r="J18" s="8">
        <f t="shared" si="1"/>
        <v>-643615.28784044983</v>
      </c>
      <c r="K18" s="8">
        <f t="shared" si="2"/>
        <v>-4.7179999999999822</v>
      </c>
      <c r="L18" s="8">
        <f t="shared" si="3"/>
        <v>-643620.00584044983</v>
      </c>
      <c r="M18" s="7" t="s">
        <v>11</v>
      </c>
      <c r="N18" s="7"/>
      <c r="O18" s="7"/>
      <c r="P18" s="7"/>
      <c r="Q18" s="7"/>
      <c r="R18" s="7"/>
      <c r="S18" s="7"/>
      <c r="T18" s="7"/>
      <c r="U18" s="7"/>
      <c r="V18" s="4"/>
      <c r="W18" s="3"/>
      <c r="X18" s="4"/>
      <c r="Y18" s="4"/>
      <c r="Z18" s="4"/>
      <c r="AA18" s="4"/>
    </row>
    <row r="19" spans="2:27" x14ac:dyDescent="0.25">
      <c r="B19" s="7"/>
      <c r="C19" s="3">
        <v>40890</v>
      </c>
      <c r="D19" s="7">
        <v>10</v>
      </c>
      <c r="E19" s="7">
        <f t="shared" si="4"/>
        <v>0</v>
      </c>
      <c r="F19" s="4">
        <v>23.47</v>
      </c>
      <c r="G19" s="12">
        <f t="shared" si="7"/>
        <v>23.202200000000001</v>
      </c>
      <c r="H19" s="9">
        <f t="shared" si="8"/>
        <v>-2.677999999999976</v>
      </c>
      <c r="I19" s="9">
        <f t="shared" si="0"/>
        <v>0</v>
      </c>
      <c r="J19" s="8">
        <f t="shared" si="1"/>
        <v>-643617.96584044979</v>
      </c>
      <c r="K19" s="8">
        <f t="shared" si="2"/>
        <v>0</v>
      </c>
      <c r="L19" s="8">
        <f t="shared" si="3"/>
        <v>-643617.96584044979</v>
      </c>
      <c r="M19" s="7"/>
      <c r="N19" s="7"/>
      <c r="O19" s="7"/>
      <c r="P19" s="7"/>
      <c r="Q19" s="7"/>
      <c r="R19" s="7"/>
      <c r="S19" s="7"/>
      <c r="T19" s="7"/>
      <c r="U19" s="7"/>
      <c r="V19" s="4"/>
      <c r="W19" s="3"/>
      <c r="X19" s="4"/>
      <c r="Y19" s="4"/>
      <c r="Z19" s="4"/>
      <c r="AA19" s="4"/>
    </row>
    <row r="20" spans="2:27" x14ac:dyDescent="0.25">
      <c r="B20" s="7"/>
      <c r="C20" s="3">
        <v>40891</v>
      </c>
      <c r="D20" s="7">
        <v>10</v>
      </c>
      <c r="E20" s="7">
        <f t="shared" si="4"/>
        <v>10</v>
      </c>
      <c r="F20" s="4">
        <v>23.666</v>
      </c>
      <c r="G20" s="11">
        <f t="shared" si="5"/>
        <v>23.666</v>
      </c>
      <c r="H20" s="8">
        <f>IF(D20&gt;0,0,+(G20-F20)*D20)</f>
        <v>0</v>
      </c>
      <c r="I20" s="8">
        <f t="shared" si="0"/>
        <v>0</v>
      </c>
      <c r="J20" s="8">
        <f t="shared" si="1"/>
        <v>-643617.96584044979</v>
      </c>
      <c r="K20" s="8">
        <f t="shared" si="2"/>
        <v>0</v>
      </c>
      <c r="L20" s="8">
        <f t="shared" si="3"/>
        <v>-643617.96584044979</v>
      </c>
      <c r="M20" s="7" t="s">
        <v>12</v>
      </c>
      <c r="N20" s="7"/>
      <c r="O20" s="7"/>
      <c r="P20" s="7"/>
      <c r="Q20" s="7"/>
      <c r="R20" s="7"/>
      <c r="S20" s="7"/>
      <c r="T20" s="7"/>
      <c r="U20" s="7"/>
      <c r="V20" s="4"/>
      <c r="W20" s="3"/>
      <c r="X20" s="4"/>
      <c r="Y20" s="4"/>
      <c r="Z20" s="4"/>
      <c r="AA20" s="4"/>
    </row>
    <row r="21" spans="2:27" x14ac:dyDescent="0.25">
      <c r="B21" s="7"/>
      <c r="C21" s="3">
        <v>40892</v>
      </c>
      <c r="D21" s="7">
        <v>10</v>
      </c>
      <c r="E21" s="7">
        <f t="shared" si="4"/>
        <v>20</v>
      </c>
      <c r="F21" s="4">
        <v>23.41</v>
      </c>
      <c r="G21" s="11">
        <f t="shared" si="5"/>
        <v>23.538</v>
      </c>
      <c r="H21" s="8">
        <f t="shared" ref="H21:H25" si="9">IF(D21&gt;0,0,+(G21-F21)*D21)</f>
        <v>0</v>
      </c>
      <c r="I21" s="8">
        <f t="shared" si="0"/>
        <v>-2.5600000000000023</v>
      </c>
      <c r="J21" s="8">
        <f t="shared" si="1"/>
        <v>-643617.96584044979</v>
      </c>
      <c r="K21" s="8">
        <f t="shared" si="2"/>
        <v>-2.5600000000000023</v>
      </c>
      <c r="L21" s="8">
        <f t="shared" si="3"/>
        <v>-643620.52584044985</v>
      </c>
      <c r="M21" s="7"/>
      <c r="N21" s="7"/>
      <c r="O21" s="7"/>
      <c r="P21" s="7"/>
      <c r="Q21" s="7"/>
      <c r="R21" s="7"/>
      <c r="S21" s="7"/>
      <c r="T21" s="7"/>
      <c r="U21" s="7"/>
      <c r="V21" s="4"/>
      <c r="W21" s="3"/>
      <c r="X21" s="4"/>
      <c r="Y21" s="4"/>
      <c r="Z21" s="4"/>
      <c r="AA21" s="4"/>
    </row>
    <row r="22" spans="2:27" x14ac:dyDescent="0.25">
      <c r="B22" s="7"/>
      <c r="C22" s="3">
        <v>40893</v>
      </c>
      <c r="D22" s="7">
        <v>10</v>
      </c>
      <c r="E22" s="7">
        <f t="shared" ref="E22:E37" si="10">E21+D22</f>
        <v>30</v>
      </c>
      <c r="F22" s="4">
        <v>23.238</v>
      </c>
      <c r="G22" s="11">
        <f t="shared" ref="G22:G37" si="11">IF(D22&gt;0,(E21*G21+D22*F22)/E22,G21)</f>
        <v>23.437999999999999</v>
      </c>
      <c r="H22" s="8">
        <f t="shared" si="9"/>
        <v>0</v>
      </c>
      <c r="I22" s="8">
        <f t="shared" si="0"/>
        <v>-5.9999999999999787</v>
      </c>
      <c r="J22" s="8">
        <f t="shared" si="1"/>
        <v>-643617.96584044979</v>
      </c>
      <c r="K22" s="8">
        <f t="shared" si="2"/>
        <v>-5.9999999999999787</v>
      </c>
      <c r="L22" s="8">
        <f t="shared" si="3"/>
        <v>-643623.96584044979</v>
      </c>
      <c r="M22" s="7"/>
      <c r="N22" s="7"/>
      <c r="O22" s="7"/>
      <c r="P22" s="7"/>
      <c r="Q22" s="7"/>
      <c r="R22" s="7"/>
      <c r="S22" s="7"/>
      <c r="T22" s="7"/>
      <c r="U22" s="7"/>
      <c r="V22" s="4"/>
      <c r="W22" s="3"/>
      <c r="X22" s="4"/>
      <c r="Y22" s="4"/>
      <c r="Z22" s="4"/>
      <c r="AA22" s="4"/>
    </row>
    <row r="23" spans="2:27" x14ac:dyDescent="0.25">
      <c r="B23" s="7"/>
      <c r="C23" s="3">
        <v>40894</v>
      </c>
      <c r="D23" s="7">
        <v>10</v>
      </c>
      <c r="E23" s="7">
        <f t="shared" si="10"/>
        <v>40</v>
      </c>
      <c r="F23" s="4">
        <v>23.122199999999999</v>
      </c>
      <c r="G23" s="11">
        <f t="shared" si="11"/>
        <v>23.35905</v>
      </c>
      <c r="H23" s="8">
        <f t="shared" si="9"/>
        <v>0</v>
      </c>
      <c r="I23" s="8">
        <f t="shared" si="0"/>
        <v>-9.474000000000018</v>
      </c>
      <c r="J23" s="8">
        <f t="shared" si="1"/>
        <v>-643617.96584044979</v>
      </c>
      <c r="K23" s="8">
        <f t="shared" si="2"/>
        <v>-9.474000000000018</v>
      </c>
      <c r="L23" s="8">
        <f t="shared" si="3"/>
        <v>-643627.43984044984</v>
      </c>
      <c r="M23" s="7"/>
      <c r="N23" s="7"/>
      <c r="O23" s="7"/>
      <c r="P23" s="7"/>
      <c r="Q23" s="7"/>
      <c r="R23" s="7"/>
      <c r="S23" s="7"/>
      <c r="T23" s="7"/>
      <c r="U23" s="7"/>
      <c r="V23" s="4"/>
      <c r="W23" s="3"/>
      <c r="X23" s="4"/>
      <c r="Y23" s="4"/>
      <c r="Z23" s="4"/>
      <c r="AA23" s="4"/>
    </row>
    <row r="24" spans="2:27" x14ac:dyDescent="0.25">
      <c r="B24" s="7"/>
      <c r="C24" s="3">
        <v>40895</v>
      </c>
      <c r="D24" s="7">
        <v>10</v>
      </c>
      <c r="E24" s="7">
        <f t="shared" si="10"/>
        <v>50</v>
      </c>
      <c r="F24" s="4">
        <v>23.122199999999999</v>
      </c>
      <c r="G24" s="11">
        <f t="shared" si="11"/>
        <v>23.311679999999996</v>
      </c>
      <c r="H24" s="8">
        <f t="shared" si="9"/>
        <v>0</v>
      </c>
      <c r="I24" s="8">
        <f t="shared" si="0"/>
        <v>-9.4739999999998048</v>
      </c>
      <c r="J24" s="8">
        <f t="shared" si="1"/>
        <v>-643617.96584044979</v>
      </c>
      <c r="K24" s="8">
        <f t="shared" si="2"/>
        <v>-9.4739999999998048</v>
      </c>
      <c r="L24" s="8">
        <f t="shared" si="3"/>
        <v>-643627.43984044984</v>
      </c>
      <c r="M24" s="7"/>
      <c r="N24" s="7"/>
      <c r="O24" s="7"/>
      <c r="P24" s="7"/>
      <c r="Q24" s="7"/>
      <c r="R24" s="7"/>
      <c r="S24" s="7"/>
      <c r="T24" s="7"/>
      <c r="U24" s="7"/>
      <c r="V24" s="4"/>
      <c r="W24" s="3"/>
      <c r="X24" s="4"/>
      <c r="Y24" s="4"/>
      <c r="Z24" s="4"/>
      <c r="AA24" s="4"/>
    </row>
    <row r="25" spans="2:27" x14ac:dyDescent="0.25">
      <c r="B25" s="7"/>
      <c r="C25" s="3">
        <v>40896</v>
      </c>
      <c r="D25" s="7">
        <v>-20</v>
      </c>
      <c r="E25" s="7">
        <f t="shared" si="10"/>
        <v>30</v>
      </c>
      <c r="F25" s="4">
        <v>23.113</v>
      </c>
      <c r="G25" s="11">
        <f t="shared" si="11"/>
        <v>23.311679999999996</v>
      </c>
      <c r="H25" s="8">
        <f t="shared" si="9"/>
        <v>-3.9735999999999194</v>
      </c>
      <c r="I25" s="8">
        <f t="shared" si="0"/>
        <v>-5.9603999999998791</v>
      </c>
      <c r="J25" s="8">
        <f t="shared" si="1"/>
        <v>-643621.93944044982</v>
      </c>
      <c r="K25" s="8">
        <f t="shared" si="2"/>
        <v>-5.9603999999998791</v>
      </c>
      <c r="L25" s="8">
        <f t="shared" si="3"/>
        <v>-643627.8998404498</v>
      </c>
      <c r="M25" s="7"/>
      <c r="N25" s="7"/>
      <c r="O25" s="7"/>
      <c r="P25" s="7"/>
      <c r="Q25" s="7"/>
      <c r="R25" s="7"/>
      <c r="S25" s="7"/>
      <c r="T25" s="7"/>
      <c r="U25" s="7"/>
      <c r="V25" s="4"/>
      <c r="W25" s="3"/>
      <c r="X25" s="4"/>
      <c r="Y25" s="4"/>
      <c r="Z25" s="4"/>
      <c r="AA25" s="4"/>
    </row>
    <row r="26" spans="2:27" x14ac:dyDescent="0.25">
      <c r="B26" s="7"/>
      <c r="C26" s="3">
        <v>40897</v>
      </c>
      <c r="D26" s="5">
        <v>-50</v>
      </c>
      <c r="E26" s="5">
        <f t="shared" si="10"/>
        <v>-20</v>
      </c>
      <c r="F26" s="6">
        <v>22.945</v>
      </c>
      <c r="G26" s="12">
        <f>G42</f>
        <v>22.945</v>
      </c>
      <c r="H26" s="9">
        <f>H42+H41</f>
        <v>-11.000399999999857</v>
      </c>
      <c r="I26" s="9">
        <f t="shared" si="0"/>
        <v>0</v>
      </c>
      <c r="J26" s="8">
        <f t="shared" si="1"/>
        <v>-643632.93984044984</v>
      </c>
      <c r="K26" s="8">
        <f t="shared" si="2"/>
        <v>0</v>
      </c>
      <c r="L26" s="8">
        <f t="shared" si="3"/>
        <v>-643632.93984044984</v>
      </c>
      <c r="M26" s="7" t="s">
        <v>13</v>
      </c>
      <c r="N26" s="7"/>
      <c r="O26" s="7"/>
      <c r="P26" s="7"/>
      <c r="Q26" s="7"/>
      <c r="R26" s="7"/>
      <c r="S26" s="7"/>
      <c r="T26" s="7"/>
      <c r="U26" s="7"/>
      <c r="V26" s="4"/>
      <c r="W26" s="3"/>
      <c r="X26" s="4"/>
      <c r="Y26" s="4"/>
      <c r="Z26" s="4"/>
      <c r="AA26" s="4"/>
    </row>
    <row r="27" spans="2:27" x14ac:dyDescent="0.25">
      <c r="B27" s="7"/>
      <c r="C27" s="3">
        <v>40898</v>
      </c>
      <c r="D27" s="5">
        <v>50</v>
      </c>
      <c r="E27" s="5">
        <f t="shared" si="10"/>
        <v>30</v>
      </c>
      <c r="F27" s="6">
        <v>23.216000000000001</v>
      </c>
      <c r="G27" s="12">
        <f>G44</f>
        <v>23.216000000000001</v>
      </c>
      <c r="H27" s="9">
        <f>H44+H43</f>
        <v>-5.4200000000000159</v>
      </c>
      <c r="I27" s="9">
        <f t="shared" si="0"/>
        <v>0</v>
      </c>
      <c r="J27" s="8">
        <f t="shared" si="1"/>
        <v>-643638.35984044988</v>
      </c>
      <c r="K27" s="8">
        <f t="shared" si="2"/>
        <v>0</v>
      </c>
      <c r="L27" s="8">
        <f t="shared" si="3"/>
        <v>-643638.35984044988</v>
      </c>
      <c r="M27" s="7" t="s">
        <v>14</v>
      </c>
      <c r="N27" s="7"/>
      <c r="O27" s="7"/>
      <c r="P27" s="7"/>
      <c r="Q27" s="7"/>
      <c r="R27" s="7"/>
      <c r="S27" s="7"/>
      <c r="T27" s="7"/>
      <c r="U27" s="7"/>
      <c r="V27" s="4"/>
      <c r="W27" s="3"/>
      <c r="X27" s="4"/>
      <c r="Y27" s="4"/>
      <c r="Z27" s="4"/>
      <c r="AA27" s="4"/>
    </row>
    <row r="28" spans="2:27" x14ac:dyDescent="0.25">
      <c r="B28" s="7"/>
      <c r="C28" s="3">
        <v>40899</v>
      </c>
      <c r="D28" s="7">
        <v>10</v>
      </c>
      <c r="E28" s="7">
        <f t="shared" si="10"/>
        <v>40</v>
      </c>
      <c r="F28" s="4">
        <v>22.626000000000001</v>
      </c>
      <c r="G28" s="11">
        <f t="shared" si="11"/>
        <v>23.0685</v>
      </c>
      <c r="H28" s="8">
        <f>IF(D28&gt;0,0,-(G28-F28)*D28)</f>
        <v>0</v>
      </c>
      <c r="I28" s="8">
        <f t="shared" si="0"/>
        <v>-17.69999999999996</v>
      </c>
      <c r="J28" s="8">
        <f t="shared" si="1"/>
        <v>-643638.35984044988</v>
      </c>
      <c r="K28" s="8">
        <f t="shared" si="2"/>
        <v>-17.69999999999996</v>
      </c>
      <c r="L28" s="8">
        <f t="shared" si="3"/>
        <v>-643656.05984044983</v>
      </c>
      <c r="M28" s="7"/>
      <c r="N28" s="7"/>
      <c r="O28" s="7"/>
      <c r="P28" s="7"/>
      <c r="Q28" s="7"/>
      <c r="R28" s="7"/>
      <c r="S28" s="7"/>
      <c r="T28" s="7"/>
      <c r="U28" s="7"/>
      <c r="V28" s="4"/>
      <c r="W28" s="3"/>
      <c r="X28" s="4"/>
      <c r="Y28" s="4"/>
      <c r="Z28" s="4"/>
      <c r="AA28" s="4"/>
    </row>
    <row r="29" spans="2:27" x14ac:dyDescent="0.25">
      <c r="B29" s="7"/>
      <c r="C29" s="3">
        <v>40900</v>
      </c>
      <c r="D29" s="7">
        <v>10</v>
      </c>
      <c r="E29" s="7">
        <f t="shared" si="10"/>
        <v>50</v>
      </c>
      <c r="F29" s="4">
        <v>22.04</v>
      </c>
      <c r="G29" s="11">
        <f t="shared" si="11"/>
        <v>22.862799999999996</v>
      </c>
      <c r="H29" s="8">
        <f t="shared" ref="H29:H37" si="12">IF(D29&gt;0,H28,H28-(G29-F29)*D29)</f>
        <v>0</v>
      </c>
      <c r="I29" s="8">
        <f t="shared" si="0"/>
        <v>-41.139999999999866</v>
      </c>
      <c r="J29" s="8">
        <f t="shared" si="1"/>
        <v>-643638.35984044988</v>
      </c>
      <c r="K29" s="8">
        <f t="shared" si="2"/>
        <v>-41.139999999999866</v>
      </c>
      <c r="L29" s="8">
        <f t="shared" si="3"/>
        <v>-643679.49984044989</v>
      </c>
      <c r="M29" s="7"/>
      <c r="N29" s="7"/>
      <c r="O29" s="7"/>
      <c r="P29" s="7"/>
      <c r="Q29" s="7"/>
      <c r="R29" s="7"/>
      <c r="S29" s="7"/>
      <c r="T29" s="7"/>
      <c r="U29" s="7"/>
      <c r="V29" s="4"/>
      <c r="W29" s="3"/>
      <c r="X29" s="4"/>
      <c r="Y29" s="4"/>
      <c r="Z29" s="4"/>
      <c r="AA29" s="4"/>
    </row>
    <row r="30" spans="2:27" x14ac:dyDescent="0.25">
      <c r="B30" s="7"/>
      <c r="C30" s="3">
        <v>40901</v>
      </c>
      <c r="D30" s="7">
        <v>10</v>
      </c>
      <c r="E30" s="7">
        <f t="shared" si="10"/>
        <v>60</v>
      </c>
      <c r="F30" s="4">
        <v>19.2</v>
      </c>
      <c r="G30" s="11">
        <f t="shared" si="11"/>
        <v>22.252333333333333</v>
      </c>
      <c r="H30" s="8">
        <f t="shared" si="12"/>
        <v>0</v>
      </c>
      <c r="I30" s="8">
        <f t="shared" si="0"/>
        <v>-183.14</v>
      </c>
      <c r="J30" s="8">
        <f t="shared" si="1"/>
        <v>-643638.35984044988</v>
      </c>
      <c r="K30" s="8">
        <f t="shared" si="2"/>
        <v>-183.14</v>
      </c>
      <c r="L30" s="8">
        <f t="shared" si="3"/>
        <v>-643821.49984044989</v>
      </c>
      <c r="M30" s="7"/>
      <c r="N30" s="7"/>
      <c r="O30" s="7"/>
      <c r="P30" s="7"/>
      <c r="Q30" s="7"/>
      <c r="R30" s="7"/>
      <c r="S30" s="7"/>
      <c r="T30" s="7"/>
      <c r="U30" s="7"/>
      <c r="V30" s="4"/>
      <c r="W30" s="3"/>
      <c r="X30" s="4"/>
      <c r="Y30" s="4"/>
      <c r="Z30" s="4"/>
      <c r="AA30" s="4"/>
    </row>
    <row r="31" spans="2:27" x14ac:dyDescent="0.25">
      <c r="B31" s="7"/>
      <c r="C31" s="3">
        <v>40902</v>
      </c>
      <c r="D31" s="7">
        <v>10</v>
      </c>
      <c r="E31" s="7">
        <f t="shared" si="10"/>
        <v>70</v>
      </c>
      <c r="F31" s="4">
        <v>20</v>
      </c>
      <c r="G31" s="11">
        <f t="shared" si="11"/>
        <v>21.930571428571426</v>
      </c>
      <c r="H31" s="8">
        <f t="shared" si="12"/>
        <v>0</v>
      </c>
      <c r="I31" s="8">
        <f t="shared" si="0"/>
        <v>-135.13999999999982</v>
      </c>
      <c r="J31" s="8">
        <f t="shared" si="1"/>
        <v>-643638.35984044988</v>
      </c>
      <c r="K31" s="8">
        <f t="shared" si="2"/>
        <v>-135.13999999999982</v>
      </c>
      <c r="L31" s="8">
        <f t="shared" si="3"/>
        <v>-643773.49984044989</v>
      </c>
      <c r="M31" s="7"/>
      <c r="N31" s="7"/>
      <c r="O31" s="7"/>
      <c r="P31" s="7"/>
      <c r="Q31" s="7"/>
      <c r="R31" s="7"/>
      <c r="S31" s="7"/>
      <c r="T31" s="7"/>
      <c r="U31" s="7"/>
      <c r="V31" s="4"/>
      <c r="W31" s="3"/>
      <c r="X31" s="4"/>
      <c r="Y31" s="4"/>
      <c r="Z31" s="4"/>
      <c r="AA31" s="4"/>
    </row>
    <row r="32" spans="2:27" x14ac:dyDescent="0.25">
      <c r="B32" s="7"/>
      <c r="C32" s="3">
        <v>40903</v>
      </c>
      <c r="D32" s="7">
        <v>10</v>
      </c>
      <c r="E32" s="7">
        <f t="shared" si="10"/>
        <v>80</v>
      </c>
      <c r="F32" s="4">
        <v>20</v>
      </c>
      <c r="G32" s="11">
        <f t="shared" si="11"/>
        <v>21.689249999999998</v>
      </c>
      <c r="H32" s="8">
        <f t="shared" si="12"/>
        <v>0</v>
      </c>
      <c r="I32" s="8">
        <f t="shared" si="0"/>
        <v>-135.13999999999982</v>
      </c>
      <c r="J32" s="8">
        <f t="shared" si="1"/>
        <v>-643638.35984044988</v>
      </c>
      <c r="K32" s="8">
        <f t="shared" si="2"/>
        <v>-135.13999999999982</v>
      </c>
      <c r="L32" s="8">
        <f t="shared" si="3"/>
        <v>-643773.49984044989</v>
      </c>
      <c r="M32" s="7"/>
      <c r="N32" s="7"/>
      <c r="O32" s="7"/>
      <c r="P32" s="7"/>
      <c r="Q32" s="7"/>
      <c r="R32" s="7"/>
      <c r="S32" s="7"/>
      <c r="T32" s="7"/>
      <c r="U32" s="7"/>
      <c r="V32" s="4"/>
      <c r="W32" s="3"/>
      <c r="X32" s="4"/>
      <c r="Y32" s="4"/>
      <c r="Z32" s="4"/>
      <c r="AA32" s="4"/>
    </row>
    <row r="33" spans="2:27" x14ac:dyDescent="0.25">
      <c r="B33" s="7"/>
      <c r="C33" s="3">
        <v>40904</v>
      </c>
      <c r="D33" s="7">
        <v>10</v>
      </c>
      <c r="E33" s="7">
        <f t="shared" si="10"/>
        <v>90</v>
      </c>
      <c r="F33" s="4">
        <v>22.105</v>
      </c>
      <c r="G33" s="11">
        <f t="shared" si="11"/>
        <v>21.735444444444443</v>
      </c>
      <c r="H33" s="8">
        <f t="shared" si="12"/>
        <v>0</v>
      </c>
      <c r="I33" s="8">
        <f t="shared" si="0"/>
        <v>33.260000000000147</v>
      </c>
      <c r="J33" s="8">
        <f t="shared" si="1"/>
        <v>-643638.35984044988</v>
      </c>
      <c r="K33" s="8">
        <f t="shared" si="2"/>
        <v>33.260000000000147</v>
      </c>
      <c r="L33" s="8">
        <f t="shared" si="3"/>
        <v>-643605.09984044987</v>
      </c>
      <c r="M33" s="7"/>
      <c r="N33" s="7"/>
      <c r="O33" s="7"/>
      <c r="P33" s="7"/>
      <c r="Q33" s="7"/>
      <c r="R33" s="7"/>
      <c r="S33" s="7"/>
      <c r="T33" s="7"/>
      <c r="U33" s="7"/>
      <c r="V33" s="4"/>
      <c r="W33" s="3"/>
      <c r="X33" s="4"/>
      <c r="Y33" s="4"/>
      <c r="Z33" s="4"/>
      <c r="AA33" s="4"/>
    </row>
    <row r="34" spans="2:27" x14ac:dyDescent="0.25">
      <c r="B34" s="7"/>
      <c r="C34" s="3">
        <v>40905</v>
      </c>
      <c r="D34" s="7">
        <v>10</v>
      </c>
      <c r="E34" s="7">
        <f t="shared" si="10"/>
        <v>100</v>
      </c>
      <c r="F34" s="4">
        <v>21.561</v>
      </c>
      <c r="G34" s="11">
        <f t="shared" si="11"/>
        <v>21.717999999999996</v>
      </c>
      <c r="H34" s="8">
        <f t="shared" si="12"/>
        <v>0</v>
      </c>
      <c r="I34" s="8">
        <f t="shared" si="0"/>
        <v>-15.699999999999648</v>
      </c>
      <c r="J34" s="8">
        <f t="shared" si="1"/>
        <v>-643638.35984044988</v>
      </c>
      <c r="K34" s="8">
        <f t="shared" si="2"/>
        <v>-15.699999999999648</v>
      </c>
      <c r="L34" s="8">
        <f t="shared" si="3"/>
        <v>-643654.05984044983</v>
      </c>
      <c r="M34" s="7"/>
      <c r="N34" s="7"/>
      <c r="O34" s="7"/>
      <c r="P34" s="7"/>
      <c r="Q34" s="7"/>
      <c r="R34" s="7"/>
      <c r="S34" s="7"/>
      <c r="T34" s="7"/>
      <c r="U34" s="7"/>
      <c r="V34" s="4"/>
      <c r="W34" s="3"/>
      <c r="X34" s="4"/>
      <c r="Y34" s="4"/>
      <c r="Z34" s="4"/>
      <c r="AA34" s="4"/>
    </row>
    <row r="35" spans="2:27" x14ac:dyDescent="0.25">
      <c r="B35" s="7"/>
      <c r="C35" s="3">
        <v>40906</v>
      </c>
      <c r="D35" s="7">
        <v>10</v>
      </c>
      <c r="E35" s="7">
        <f t="shared" si="10"/>
        <v>110</v>
      </c>
      <c r="F35" s="4">
        <v>21.719000000000001</v>
      </c>
      <c r="G35" s="11">
        <f t="shared" si="11"/>
        <v>21.718090909090908</v>
      </c>
      <c r="H35" s="8">
        <f t="shared" si="12"/>
        <v>0</v>
      </c>
      <c r="I35" s="8">
        <f t="shared" si="0"/>
        <v>0.10000000000029985</v>
      </c>
      <c r="J35" s="8">
        <f t="shared" si="1"/>
        <v>-643638.35984044988</v>
      </c>
      <c r="K35" s="8">
        <f t="shared" si="2"/>
        <v>0.10000000000029985</v>
      </c>
      <c r="L35" s="8">
        <f t="shared" si="3"/>
        <v>-643638.2598404499</v>
      </c>
      <c r="M35" s="7"/>
      <c r="N35" s="7"/>
      <c r="O35" s="7"/>
      <c r="P35" s="7"/>
      <c r="Q35" s="7"/>
      <c r="R35" s="7"/>
      <c r="S35" s="7"/>
      <c r="T35" s="7"/>
      <c r="U35" s="7"/>
      <c r="V35" s="4"/>
      <c r="W35" s="3"/>
      <c r="X35" s="4"/>
      <c r="Y35" s="4"/>
      <c r="Z35" s="4"/>
      <c r="AA35" s="4"/>
    </row>
    <row r="36" spans="2:27" x14ac:dyDescent="0.25">
      <c r="B36" s="7"/>
      <c r="C36" s="3">
        <v>40907</v>
      </c>
      <c r="D36" s="7">
        <v>10</v>
      </c>
      <c r="E36" s="7">
        <f t="shared" si="10"/>
        <v>120</v>
      </c>
      <c r="F36" s="4">
        <v>20.594999999999999</v>
      </c>
      <c r="G36" s="11">
        <f t="shared" si="11"/>
        <v>21.624499999999998</v>
      </c>
      <c r="H36" s="8">
        <f t="shared" si="12"/>
        <v>0</v>
      </c>
      <c r="I36" s="8">
        <f t="shared" si="0"/>
        <v>-123.53999999999985</v>
      </c>
      <c r="J36" s="8">
        <f t="shared" si="1"/>
        <v>-643638.35984044988</v>
      </c>
      <c r="K36" s="8">
        <f t="shared" si="2"/>
        <v>-123.53999999999985</v>
      </c>
      <c r="L36" s="8">
        <f t="shared" si="3"/>
        <v>-643761.89984044991</v>
      </c>
      <c r="M36" s="7"/>
      <c r="N36" s="7"/>
      <c r="O36" s="7"/>
      <c r="P36" s="7"/>
      <c r="Q36" s="7"/>
      <c r="R36" s="7"/>
      <c r="S36" s="7"/>
      <c r="T36" s="7"/>
      <c r="U36" s="7"/>
      <c r="V36" s="4"/>
      <c r="W36" s="3"/>
      <c r="X36" s="4"/>
      <c r="Y36" s="4"/>
      <c r="Z36" s="4"/>
      <c r="AA36" s="4"/>
    </row>
    <row r="37" spans="2:27" x14ac:dyDescent="0.25">
      <c r="B37" s="7"/>
      <c r="C37" s="3">
        <v>40908</v>
      </c>
      <c r="D37" s="7">
        <v>10</v>
      </c>
      <c r="E37" s="7">
        <f t="shared" si="10"/>
        <v>130</v>
      </c>
      <c r="F37" s="4">
        <v>19.931000000000001</v>
      </c>
      <c r="G37" s="11">
        <f t="shared" si="11"/>
        <v>21.494230769230764</v>
      </c>
      <c r="H37" s="8">
        <f t="shared" si="12"/>
        <v>0</v>
      </c>
      <c r="I37" s="8">
        <f t="shared" si="0"/>
        <v>-203.21999999999923</v>
      </c>
      <c r="J37" s="8">
        <f t="shared" si="1"/>
        <v>-643638.35984044988</v>
      </c>
      <c r="K37" s="8">
        <f t="shared" si="2"/>
        <v>-203.21999999999923</v>
      </c>
      <c r="L37" s="8">
        <f t="shared" si="3"/>
        <v>-643841.57984044985</v>
      </c>
      <c r="M37" s="7"/>
      <c r="N37" s="7"/>
      <c r="O37" s="7"/>
      <c r="P37" s="7"/>
      <c r="Q37" s="7"/>
      <c r="R37" s="7"/>
      <c r="S37" s="7"/>
      <c r="T37" s="7"/>
      <c r="U37" s="7"/>
      <c r="V37" s="4"/>
      <c r="W37" s="3"/>
      <c r="X37" s="4"/>
      <c r="Y37" s="4"/>
      <c r="Z37" s="4"/>
      <c r="AA37" s="4"/>
    </row>
    <row r="39" spans="2:27" x14ac:dyDescent="0.25">
      <c r="B39" s="7"/>
      <c r="C39" s="13" t="s">
        <v>15</v>
      </c>
      <c r="D39" s="7"/>
      <c r="E39" s="7"/>
      <c r="F39" s="7"/>
      <c r="G39" s="7"/>
      <c r="H39" s="7"/>
      <c r="K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2:27" x14ac:dyDescent="0.25">
      <c r="B40" s="7"/>
      <c r="C40" s="3">
        <v>40896</v>
      </c>
      <c r="D40" s="7">
        <v>-20</v>
      </c>
      <c r="E40" s="7">
        <f>E24+D40</f>
        <v>30</v>
      </c>
      <c r="F40" s="4">
        <v>23.113</v>
      </c>
      <c r="G40" s="1">
        <f>IF(D40&gt;0,(E24*G24+D40*F40)/E40,G24)</f>
        <v>23.311679999999996</v>
      </c>
      <c r="H40" s="1">
        <f>IF(D40&gt;0,0,+(G40-F40)*D40)</f>
        <v>-3.9735999999999194</v>
      </c>
      <c r="I40" s="1"/>
      <c r="J40" s="1"/>
      <c r="K40" s="7"/>
      <c r="M40" s="7" t="s">
        <v>16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2:27" x14ac:dyDescent="0.25">
      <c r="B41" s="7"/>
      <c r="C41" s="3">
        <v>40897</v>
      </c>
      <c r="D41" s="5">
        <v>-30</v>
      </c>
      <c r="E41" s="5">
        <f t="shared" ref="E41" si="13">E40+D41</f>
        <v>0</v>
      </c>
      <c r="F41" s="6">
        <v>22.945</v>
      </c>
      <c r="G41" s="2">
        <f t="shared" ref="G41" si="14">IF(D41&gt;0,(E40*G40+D41*F41)/E41,G40)</f>
        <v>23.311679999999996</v>
      </c>
      <c r="H41" s="2">
        <f>IF(D41&gt;0,0,+(G41-F41)*D41)</f>
        <v>-11.000399999999857</v>
      </c>
      <c r="I41" s="2"/>
      <c r="J41" s="2"/>
      <c r="K41" s="7"/>
      <c r="M41" s="7" t="s">
        <v>17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2:27" x14ac:dyDescent="0.25">
      <c r="B42" s="7"/>
      <c r="C42" s="3">
        <v>40897</v>
      </c>
      <c r="D42" s="5">
        <v>-20</v>
      </c>
      <c r="E42" s="5">
        <f t="shared" ref="E42:E43" si="15">E41+D42</f>
        <v>-20</v>
      </c>
      <c r="F42" s="6">
        <v>22.945</v>
      </c>
      <c r="G42" s="2">
        <f>IF(D42&lt;0,(E41*G41+D42*F42)/E42,G41)</f>
        <v>22.945</v>
      </c>
      <c r="H42" s="2">
        <f>IF(D42&lt;0,0,0+(G42-F42)*D42)</f>
        <v>0</v>
      </c>
      <c r="I42" s="2"/>
      <c r="J42" s="2"/>
      <c r="K42" s="7"/>
      <c r="M42" s="7" t="s">
        <v>18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2:27" x14ac:dyDescent="0.25">
      <c r="B43" s="7"/>
      <c r="C43" s="3">
        <v>40898</v>
      </c>
      <c r="D43" s="5">
        <v>20</v>
      </c>
      <c r="E43" s="5">
        <f t="shared" si="15"/>
        <v>0</v>
      </c>
      <c r="F43" s="6">
        <v>23.216000000000001</v>
      </c>
      <c r="G43" s="2">
        <f>IF(D43&lt;0,(E42*G42+D43*F43)/E43,G42)</f>
        <v>22.945</v>
      </c>
      <c r="H43" s="2">
        <f>IF(D43&lt;0,0,0+(G43-F43)*D43)</f>
        <v>-5.4200000000000159</v>
      </c>
      <c r="I43" s="2"/>
      <c r="J43" s="2"/>
      <c r="K43" s="7"/>
      <c r="M43" s="7" t="s">
        <v>19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2:27" x14ac:dyDescent="0.25">
      <c r="B44" s="7"/>
      <c r="C44" s="3">
        <v>40898</v>
      </c>
      <c r="D44" s="5">
        <v>30</v>
      </c>
      <c r="E44" s="5">
        <f t="shared" ref="E44" si="16">E43+D44</f>
        <v>30</v>
      </c>
      <c r="F44" s="6">
        <v>23.216000000000001</v>
      </c>
      <c r="G44" s="2">
        <f t="shared" ref="G44" si="17">IF(D44&gt;0,(E43*G43+D44*F44)/E44,G43)</f>
        <v>23.216000000000001</v>
      </c>
      <c r="H44" s="2">
        <f>IF(D44&gt;0,0,0-(G44-F44)*D44)</f>
        <v>0</v>
      </c>
      <c r="I44" s="2"/>
      <c r="J44" s="2"/>
      <c r="K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2:27" x14ac:dyDescent="0.25">
      <c r="B45" s="7"/>
      <c r="C45" s="3">
        <v>40899</v>
      </c>
      <c r="D45" s="7">
        <v>10</v>
      </c>
      <c r="E45" s="7">
        <f>E44+D45</f>
        <v>40</v>
      </c>
      <c r="F45" s="4">
        <v>22.626000000000001</v>
      </c>
      <c r="G45" s="1">
        <f>IF(D45&gt;0,(E44*G44+D45*F45)/E45,G44)</f>
        <v>23.0685</v>
      </c>
      <c r="H45" s="1">
        <f>IF(D45&gt;0,0,0-(G45-F45)*D45)</f>
        <v>0</v>
      </c>
      <c r="I45" s="1"/>
      <c r="J45" s="1"/>
      <c r="K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2:27" x14ac:dyDescent="0.25">
      <c r="B46" s="7"/>
      <c r="C46" s="7"/>
      <c r="D46" s="7"/>
      <c r="E46" s="7"/>
      <c r="F46" s="7"/>
      <c r="G46" s="7"/>
      <c r="H46" s="7"/>
      <c r="K46" s="7"/>
      <c r="M46" s="7" t="s">
        <v>20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8" spans="2:27" x14ac:dyDescent="0.25">
      <c r="E48" s="17" t="s">
        <v>27</v>
      </c>
      <c r="F48" s="17"/>
      <c r="G48" s="17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5:17" x14ac:dyDescent="0.25">
      <c r="E49" s="17" t="s">
        <v>28</v>
      </c>
      <c r="F49" s="17"/>
      <c r="G49" s="18"/>
      <c r="H49" s="18" t="s">
        <v>28</v>
      </c>
      <c r="I49" s="18"/>
      <c r="J49" s="16"/>
      <c r="K49" s="16"/>
      <c r="L49" s="16"/>
      <c r="M49" s="16"/>
      <c r="N49" s="16"/>
      <c r="O49" s="16"/>
      <c r="P49" s="16"/>
      <c r="Q49" s="16"/>
    </row>
    <row r="50" spans="5:17" x14ac:dyDescent="0.25">
      <c r="E50" s="19"/>
      <c r="F50" s="20" t="s">
        <v>29</v>
      </c>
      <c r="G50" s="21" t="s">
        <v>30</v>
      </c>
      <c r="H50" s="16" t="s">
        <v>31</v>
      </c>
      <c r="I50" s="16"/>
      <c r="J50" s="21" t="s">
        <v>30</v>
      </c>
      <c r="K50" s="16"/>
      <c r="L50" s="13" t="s">
        <v>32</v>
      </c>
      <c r="M50" s="21" t="s">
        <v>30</v>
      </c>
      <c r="N50" s="13" t="s">
        <v>33</v>
      </c>
      <c r="O50" s="19"/>
      <c r="P50" s="22" t="s">
        <v>34</v>
      </c>
      <c r="Q50" s="22"/>
    </row>
    <row r="51" spans="5:17" x14ac:dyDescent="0.25">
      <c r="E51" s="23">
        <v>40878</v>
      </c>
      <c r="F51" s="16">
        <v>-927.79</v>
      </c>
      <c r="G51" s="24">
        <f>IF(F51&lt;&gt;H7,ROUND(F51/H7-1,8), "")</f>
        <v>5.0999999999999999E-7</v>
      </c>
      <c r="H51" s="16">
        <v>-7223.76</v>
      </c>
      <c r="I51" s="1">
        <f>F51*Q51</f>
        <v>-7223.7636618876559</v>
      </c>
      <c r="J51" s="24">
        <f>IF(I51&lt;&gt;H51,ROUND(I51/H51-1,8), "")</f>
        <v>5.0999999999999999E-7</v>
      </c>
      <c r="K51" s="20" t="s">
        <v>35</v>
      </c>
      <c r="L51" s="25" t="s">
        <v>36</v>
      </c>
      <c r="M51" s="24"/>
      <c r="N51" s="16"/>
      <c r="O51" s="25"/>
      <c r="P51" s="26">
        <f>'[1]CurrRat Data Dump'!D339</f>
        <v>40878</v>
      </c>
      <c r="Q51" s="16">
        <v>7.7859899997711297</v>
      </c>
    </row>
    <row r="52" spans="5:17" x14ac:dyDescent="0.25">
      <c r="E52" s="23">
        <v>40879</v>
      </c>
      <c r="F52" s="16">
        <v>0</v>
      </c>
      <c r="G52" s="24" t="str">
        <f>IF(F52&lt;&gt;H8,ROUND(F52/H8-1,8), "")</f>
        <v/>
      </c>
      <c r="H52" s="16">
        <v>0</v>
      </c>
      <c r="I52" s="1">
        <f t="shared" ref="I52:I81" si="18">F52*Q52</f>
        <v>0</v>
      </c>
      <c r="J52" s="24" t="str">
        <f t="shared" ref="J52:J81" si="19">IF(I52&lt;&gt;H52,ROUND(I52/H52-1,8), "")</f>
        <v/>
      </c>
      <c r="K52" s="20" t="s">
        <v>37</v>
      </c>
      <c r="L52" s="25" t="s">
        <v>38</v>
      </c>
      <c r="M52" s="24"/>
      <c r="N52" s="16"/>
      <c r="O52" s="25"/>
      <c r="P52" s="26">
        <f>'[1]CurrRat Data Dump'!D340</f>
        <v>40879</v>
      </c>
      <c r="Q52" s="16">
        <v>7.7815001010895104</v>
      </c>
    </row>
    <row r="53" spans="5:17" x14ac:dyDescent="0.25">
      <c r="E53" s="23">
        <v>40880</v>
      </c>
      <c r="F53" s="16">
        <v>0</v>
      </c>
      <c r="G53" s="24" t="str">
        <f>IF(F53&lt;&gt;H9,ROUND(F53/H9-1,8), "")</f>
        <v/>
      </c>
      <c r="H53" s="16">
        <v>0</v>
      </c>
      <c r="I53" s="1">
        <f t="shared" si="18"/>
        <v>0</v>
      </c>
      <c r="J53" s="24" t="str">
        <f t="shared" si="19"/>
        <v/>
      </c>
      <c r="K53" s="20" t="s">
        <v>39</v>
      </c>
      <c r="L53" s="16">
        <v>895</v>
      </c>
      <c r="M53" s="24"/>
      <c r="N53" s="16"/>
      <c r="O53" s="19"/>
      <c r="P53" s="26">
        <f>'[1]CurrRat Data Dump'!D341</f>
        <v>40880</v>
      </c>
      <c r="Q53" s="16">
        <v>7.7815001010895104</v>
      </c>
    </row>
    <row r="54" spans="5:17" x14ac:dyDescent="0.25">
      <c r="E54" s="23">
        <v>40881</v>
      </c>
      <c r="F54" s="16">
        <v>0</v>
      </c>
      <c r="G54" s="24" t="str">
        <f>IF(F54&lt;&gt;H10,ROUND(F54/H10-1,8), "")</f>
        <v/>
      </c>
      <c r="H54" s="16">
        <v>0</v>
      </c>
      <c r="I54" s="1">
        <f t="shared" si="18"/>
        <v>0</v>
      </c>
      <c r="J54" s="24" t="str">
        <f t="shared" si="19"/>
        <v/>
      </c>
      <c r="K54" s="20" t="s">
        <v>40</v>
      </c>
      <c r="L54" s="25" t="s">
        <v>41</v>
      </c>
      <c r="M54" s="24"/>
      <c r="N54" s="16"/>
      <c r="O54" s="19"/>
      <c r="P54" s="26">
        <f>'[1]CurrRat Data Dump'!D342</f>
        <v>40881</v>
      </c>
      <c r="Q54" s="16">
        <v>7.7815001010895104</v>
      </c>
    </row>
    <row r="55" spans="5:17" x14ac:dyDescent="0.25">
      <c r="E55" s="23">
        <v>40882</v>
      </c>
      <c r="F55" s="16">
        <v>0</v>
      </c>
      <c r="G55" s="24" t="str">
        <f>IF(F55&lt;&gt;H11,ROUND(F55/H11-1,8), "")</f>
        <v/>
      </c>
      <c r="H55" s="16">
        <v>0</v>
      </c>
      <c r="I55" s="1">
        <f t="shared" si="18"/>
        <v>0</v>
      </c>
      <c r="J55" s="24" t="str">
        <f t="shared" si="19"/>
        <v/>
      </c>
      <c r="K55" s="20" t="s">
        <v>42</v>
      </c>
      <c r="L55" s="25" t="s">
        <v>43</v>
      </c>
      <c r="M55" s="24"/>
      <c r="N55" s="16"/>
      <c r="O55" s="19"/>
      <c r="P55" s="26">
        <f>'[1]CurrRat Data Dump'!D343</f>
        <v>40882</v>
      </c>
      <c r="Q55" s="16">
        <v>7.7317094505667798</v>
      </c>
    </row>
    <row r="56" spans="5:17" x14ac:dyDescent="0.25">
      <c r="E56" s="23">
        <v>40883</v>
      </c>
      <c r="F56" s="16">
        <v>-6.32</v>
      </c>
      <c r="G56" s="24">
        <f>IF(F56&lt;&gt;H12,ROUND(F56/H12-1,8), "")</f>
        <v>2.4311999999999999E-4</v>
      </c>
      <c r="H56" s="16">
        <v>-48.75</v>
      </c>
      <c r="I56" s="1">
        <f t="shared" si="18"/>
        <v>-48.760068691070245</v>
      </c>
      <c r="J56" s="24">
        <f t="shared" si="19"/>
        <v>2.0654000000000001E-4</v>
      </c>
      <c r="K56" s="20" t="s">
        <v>44</v>
      </c>
      <c r="L56" s="27">
        <v>40544</v>
      </c>
      <c r="M56" s="24"/>
      <c r="N56" s="16"/>
      <c r="O56" s="19"/>
      <c r="P56" s="26">
        <f>'[1]CurrRat Data Dump'!D344</f>
        <v>40883</v>
      </c>
      <c r="Q56" s="16">
        <v>7.7152007422579496</v>
      </c>
    </row>
    <row r="57" spans="5:17" x14ac:dyDescent="0.25">
      <c r="E57" s="23">
        <v>40884</v>
      </c>
      <c r="F57" s="16">
        <v>-20.61</v>
      </c>
      <c r="G57" s="24">
        <f>IF(F57&lt;&gt;H13,ROUND(F57/H13-1,8), "")</f>
        <v>2.2366000000000001E-4</v>
      </c>
      <c r="H57" s="16">
        <v>-158.97</v>
      </c>
      <c r="I57" s="1">
        <f t="shared" si="18"/>
        <v>-159.001460548681</v>
      </c>
      <c r="J57" s="24">
        <f t="shared" si="19"/>
        <v>1.9790000000000001E-4</v>
      </c>
      <c r="K57" s="20" t="s">
        <v>45</v>
      </c>
      <c r="L57" s="27">
        <v>40908</v>
      </c>
      <c r="M57" s="24"/>
      <c r="N57" s="16"/>
      <c r="O57" s="19"/>
      <c r="P57" s="26">
        <f>'[1]CurrRat Data Dump'!D345</f>
        <v>40884</v>
      </c>
      <c r="Q57" s="16">
        <v>7.7147724671849103</v>
      </c>
    </row>
    <row r="58" spans="5:17" x14ac:dyDescent="0.25">
      <c r="E58" s="23">
        <v>40885</v>
      </c>
      <c r="F58" s="16">
        <v>-20.83</v>
      </c>
      <c r="G58" s="24">
        <f>IF(F58&lt;&gt;H14,ROUND(F58/H14-1,8), "")</f>
        <v>-1.8505E-4</v>
      </c>
      <c r="H58" s="16">
        <v>-160.47</v>
      </c>
      <c r="I58" s="1">
        <f t="shared" si="18"/>
        <v>-160.44099135637319</v>
      </c>
      <c r="J58" s="24">
        <f t="shared" si="19"/>
        <v>-1.8076999999999999E-4</v>
      </c>
      <c r="K58" s="20" t="s">
        <v>46</v>
      </c>
      <c r="L58" s="16" t="s">
        <v>47</v>
      </c>
      <c r="M58" s="24"/>
      <c r="N58" s="16"/>
      <c r="O58" s="19"/>
      <c r="P58" s="26">
        <f>'[1]CurrRat Data Dump'!D346</f>
        <v>40885</v>
      </c>
      <c r="Q58" s="16">
        <v>7.7023999691009699</v>
      </c>
    </row>
    <row r="59" spans="5:17" x14ac:dyDescent="0.25">
      <c r="E59" s="23">
        <v>40886</v>
      </c>
      <c r="F59" s="16">
        <v>-1.96</v>
      </c>
      <c r="G59" s="24">
        <f>IF(F59&lt;&gt;H15,ROUND(F59/H15-1,8), "")</f>
        <v>7.8437999999999999E-4</v>
      </c>
      <c r="H59" s="16">
        <v>-15.06</v>
      </c>
      <c r="I59" s="1">
        <f t="shared" si="18"/>
        <v>-15.068875988635066</v>
      </c>
      <c r="J59" s="24">
        <f t="shared" si="19"/>
        <v>5.8938000000000003E-4</v>
      </c>
      <c r="K59" s="20" t="s">
        <v>48</v>
      </c>
      <c r="L59" s="16">
        <v>110</v>
      </c>
      <c r="M59" s="24"/>
      <c r="N59" s="16"/>
      <c r="O59" s="19"/>
      <c r="P59" s="26">
        <f>'[1]CurrRat Data Dump'!D347</f>
        <v>40886</v>
      </c>
      <c r="Q59" s="16">
        <v>7.6882020350178903</v>
      </c>
    </row>
    <row r="60" spans="5:17" x14ac:dyDescent="0.25">
      <c r="E60" s="23">
        <v>40887</v>
      </c>
      <c r="F60" s="16">
        <v>0</v>
      </c>
      <c r="G60" s="24" t="str">
        <f>IF(F60&lt;&gt;H16,ROUND(F60/H16-1,8), "")</f>
        <v/>
      </c>
      <c r="H60" s="16">
        <v>0</v>
      </c>
      <c r="I60" s="1">
        <f t="shared" si="18"/>
        <v>0</v>
      </c>
      <c r="J60" s="24" t="str">
        <f t="shared" si="19"/>
        <v/>
      </c>
      <c r="K60" s="20" t="s">
        <v>49</v>
      </c>
      <c r="L60" s="25" t="s">
        <v>50</v>
      </c>
      <c r="M60" s="24"/>
      <c r="N60" s="16"/>
      <c r="O60" s="19"/>
      <c r="P60" s="26">
        <f>'[1]CurrRat Data Dump'!D348</f>
        <v>40887</v>
      </c>
      <c r="Q60" s="16">
        <v>7.6882020350178903</v>
      </c>
    </row>
    <row r="61" spans="5:17" x14ac:dyDescent="0.25">
      <c r="E61" s="23">
        <v>40888</v>
      </c>
      <c r="F61" s="16">
        <v>0</v>
      </c>
      <c r="G61" s="24" t="str">
        <f>IF(F61&lt;&gt;H17,ROUND(F61/H17-1,8), "")</f>
        <v/>
      </c>
      <c r="H61" s="16">
        <v>0</v>
      </c>
      <c r="I61" s="1">
        <f t="shared" si="18"/>
        <v>0</v>
      </c>
      <c r="J61" s="24" t="str">
        <f t="shared" si="19"/>
        <v/>
      </c>
      <c r="K61" s="20" t="s">
        <v>51</v>
      </c>
      <c r="L61" s="25" t="s">
        <v>52</v>
      </c>
      <c r="M61" s="24"/>
      <c r="N61" s="16"/>
      <c r="O61" s="19"/>
      <c r="P61" s="26">
        <f>'[1]CurrRat Data Dump'!D349</f>
        <v>40888</v>
      </c>
      <c r="Q61" s="16">
        <v>7.6882020350178903</v>
      </c>
    </row>
    <row r="62" spans="5:17" x14ac:dyDescent="0.25">
      <c r="E62" s="23">
        <v>40889</v>
      </c>
      <c r="F62" s="16">
        <v>-4.72</v>
      </c>
      <c r="G62" s="24">
        <f>IF(F62&lt;&gt;H18,ROUND(F62/H18-1,8), "")</f>
        <v>4.2391E-4</v>
      </c>
      <c r="H62" s="16">
        <v>-36.380000000000003</v>
      </c>
      <c r="I62" s="1">
        <f t="shared" si="18"/>
        <v>-36.399135978471215</v>
      </c>
      <c r="J62" s="24">
        <f t="shared" si="19"/>
        <v>5.2599999999999999E-4</v>
      </c>
      <c r="K62" s="20" t="s">
        <v>53</v>
      </c>
      <c r="L62" s="16"/>
      <c r="M62" s="24"/>
      <c r="N62" s="16"/>
      <c r="O62" s="19"/>
      <c r="P62" s="26">
        <f>'[1]CurrRat Data Dump'!D350</f>
        <v>40889</v>
      </c>
      <c r="Q62" s="16">
        <v>7.7116813513710198</v>
      </c>
    </row>
    <row r="63" spans="5:17" x14ac:dyDescent="0.25">
      <c r="E63" s="23">
        <v>40890</v>
      </c>
      <c r="F63" s="16">
        <v>-2.68</v>
      </c>
      <c r="G63" s="24">
        <f>IF(F63&lt;&gt;H19,ROUND(F63/H19-1,8), "")</f>
        <v>7.4682999999999998E-4</v>
      </c>
      <c r="H63" s="16">
        <v>-20.66</v>
      </c>
      <c r="I63" s="1">
        <f t="shared" si="18"/>
        <v>-20.67284105399494</v>
      </c>
      <c r="J63" s="24">
        <f t="shared" si="19"/>
        <v>6.2153999999999996E-4</v>
      </c>
      <c r="K63" s="20" t="s">
        <v>54</v>
      </c>
      <c r="L63" s="16"/>
      <c r="M63" s="24"/>
      <c r="N63" s="16"/>
      <c r="O63" s="19"/>
      <c r="P63" s="26">
        <f>'[1]CurrRat Data Dump'!D351</f>
        <v>40890</v>
      </c>
      <c r="Q63" s="16">
        <v>7.7137466619384103</v>
      </c>
    </row>
    <row r="64" spans="5:17" x14ac:dyDescent="0.25">
      <c r="E64" s="23">
        <v>40891</v>
      </c>
      <c r="F64" s="16">
        <v>0</v>
      </c>
      <c r="G64" s="24" t="str">
        <f>IF(F64&lt;&gt;H20,ROUND(F64/H20-1,8), "")</f>
        <v/>
      </c>
      <c r="H64" s="16">
        <v>0</v>
      </c>
      <c r="I64" s="1">
        <f t="shared" si="18"/>
        <v>0</v>
      </c>
      <c r="J64" s="24" t="str">
        <f t="shared" si="19"/>
        <v/>
      </c>
      <c r="K64" s="20" t="s">
        <v>55</v>
      </c>
      <c r="L64" s="16">
        <v>0</v>
      </c>
      <c r="M64" s="24"/>
      <c r="N64" s="16"/>
      <c r="O64" s="19"/>
      <c r="P64" s="26">
        <f>'[1]CurrRat Data Dump'!D352</f>
        <v>40891</v>
      </c>
      <c r="Q64" s="16">
        <v>7.75441673494322</v>
      </c>
    </row>
    <row r="65" spans="5:17" x14ac:dyDescent="0.25">
      <c r="E65" s="23">
        <v>40892</v>
      </c>
      <c r="F65" s="16">
        <v>0</v>
      </c>
      <c r="G65" s="24" t="str">
        <f>IF(F65&lt;&gt;H21,ROUND(F65/H21-1,8), "")</f>
        <v/>
      </c>
      <c r="H65" s="16">
        <v>0</v>
      </c>
      <c r="I65" s="1">
        <f t="shared" si="18"/>
        <v>0</v>
      </c>
      <c r="J65" s="24" t="str">
        <f t="shared" si="19"/>
        <v/>
      </c>
      <c r="K65" s="20" t="s">
        <v>56</v>
      </c>
      <c r="L65" s="16">
        <v>0</v>
      </c>
      <c r="M65" s="24"/>
      <c r="N65" s="16"/>
      <c r="O65" s="19"/>
      <c r="P65" s="26">
        <f>'[1]CurrRat Data Dump'!D353</f>
        <v>40892</v>
      </c>
      <c r="Q65" s="16">
        <v>7.7823112320544201</v>
      </c>
    </row>
    <row r="66" spans="5:17" x14ac:dyDescent="0.25">
      <c r="E66" s="23">
        <v>40893</v>
      </c>
      <c r="F66" s="16">
        <v>0</v>
      </c>
      <c r="G66" s="24" t="str">
        <f>IF(F66&lt;&gt;H22,ROUND(F66/H22-1,8), "")</f>
        <v/>
      </c>
      <c r="H66" s="16">
        <v>0</v>
      </c>
      <c r="I66" s="1">
        <f t="shared" si="18"/>
        <v>0</v>
      </c>
      <c r="J66" s="24" t="str">
        <f t="shared" si="19"/>
        <v/>
      </c>
      <c r="K66" s="20" t="s">
        <v>57</v>
      </c>
      <c r="L66" s="16">
        <v>21.7180909090909</v>
      </c>
      <c r="M66" s="24">
        <f>IF(L66&lt;&gt;G35,ROUND(L66/G35-1,8), 0)</f>
        <v>0</v>
      </c>
      <c r="N66" s="16"/>
      <c r="O66" s="19"/>
      <c r="P66" s="26">
        <f>'[1]CurrRat Data Dump'!D354</f>
        <v>40893</v>
      </c>
      <c r="Q66" s="16">
        <v>7.7857785997665898</v>
      </c>
    </row>
    <row r="67" spans="5:17" x14ac:dyDescent="0.25">
      <c r="E67" s="23">
        <v>40894</v>
      </c>
      <c r="F67" s="16">
        <v>0</v>
      </c>
      <c r="G67" s="24" t="str">
        <f>IF(F67&lt;&gt;H23,ROUND(F67/H23-1,8), "")</f>
        <v/>
      </c>
      <c r="H67" s="16">
        <v>0</v>
      </c>
      <c r="I67" s="1">
        <f t="shared" si="18"/>
        <v>0</v>
      </c>
      <c r="J67" s="24" t="str">
        <f t="shared" si="19"/>
        <v/>
      </c>
      <c r="K67" s="20" t="s">
        <v>58</v>
      </c>
      <c r="L67" s="25" t="s">
        <v>50</v>
      </c>
      <c r="M67" s="24"/>
      <c r="N67" s="16"/>
      <c r="O67" s="19"/>
      <c r="P67" s="26">
        <f>'[1]CurrRat Data Dump'!D355</f>
        <v>40894</v>
      </c>
      <c r="Q67" s="16">
        <v>7.7857785997665898</v>
      </c>
    </row>
    <row r="68" spans="5:17" x14ac:dyDescent="0.25">
      <c r="E68" s="23">
        <v>40895</v>
      </c>
      <c r="F68" s="16">
        <v>0</v>
      </c>
      <c r="G68" s="24" t="str">
        <f>IF(F68&lt;&gt;H24,ROUND(F68/H24-1,8), "")</f>
        <v/>
      </c>
      <c r="H68" s="16">
        <v>0</v>
      </c>
      <c r="I68" s="1">
        <f t="shared" si="18"/>
        <v>0</v>
      </c>
      <c r="J68" s="24" t="str">
        <f t="shared" si="19"/>
        <v/>
      </c>
      <c r="K68" s="20" t="s">
        <v>59</v>
      </c>
      <c r="L68" s="16">
        <v>-2388.9899999999998</v>
      </c>
      <c r="M68" s="24">
        <f>IF(L68&lt;&gt;N68,ROUND(L68/N68-1,8), 0)</f>
        <v>0</v>
      </c>
      <c r="N68" s="16">
        <f>-1*G35*E35</f>
        <v>-2388.9899999999998</v>
      </c>
      <c r="O68" s="19"/>
      <c r="P68" s="26">
        <f>'[1]CurrRat Data Dump'!D356</f>
        <v>40895</v>
      </c>
      <c r="Q68" s="16">
        <v>7.7857785997665898</v>
      </c>
    </row>
    <row r="69" spans="5:17" x14ac:dyDescent="0.25">
      <c r="E69" s="23">
        <v>40896</v>
      </c>
      <c r="F69" s="16">
        <v>-3.97</v>
      </c>
      <c r="G69" s="24">
        <f>IF(F69&lt;&gt;H25,ROUND(F69/H25-1,8), "")</f>
        <v>-9.0598000000000002E-4</v>
      </c>
      <c r="H69" s="16">
        <v>-30.8</v>
      </c>
      <c r="I69" s="1">
        <f t="shared" si="18"/>
        <v>-30.775441396135101</v>
      </c>
      <c r="J69" s="24">
        <f t="shared" si="19"/>
        <v>-7.9736E-4</v>
      </c>
      <c r="K69" s="20" t="s">
        <v>60</v>
      </c>
      <c r="L69" s="16">
        <v>21.719000000000001</v>
      </c>
      <c r="M69" s="24">
        <f>IF(L69&lt;&gt;F35,ROUND(L69/F35-1,8), 0)</f>
        <v>0</v>
      </c>
      <c r="N69" s="16"/>
      <c r="O69" s="19"/>
      <c r="P69" s="26">
        <f>'[1]CurrRat Data Dump'!D357</f>
        <v>40896</v>
      </c>
      <c r="Q69" s="16">
        <v>7.7520003516713096</v>
      </c>
    </row>
    <row r="70" spans="5:17" x14ac:dyDescent="0.25">
      <c r="E70" s="23">
        <v>40897</v>
      </c>
      <c r="F70" s="16">
        <v>-11</v>
      </c>
      <c r="G70" s="24">
        <f>IF(F70&lt;&gt;H26,ROUND(F70/H26-1,8), "")</f>
        <v>-3.6359999999999997E-5</v>
      </c>
      <c r="H70" s="16">
        <v>-84.78</v>
      </c>
      <c r="I70" s="1">
        <f t="shared" si="18"/>
        <v>-84.775018397311882</v>
      </c>
      <c r="J70" s="24">
        <f t="shared" si="19"/>
        <v>-5.876E-5</v>
      </c>
      <c r="K70" s="20" t="s">
        <v>61</v>
      </c>
      <c r="L70" s="25" t="s">
        <v>62</v>
      </c>
      <c r="M70" s="24"/>
      <c r="N70" s="16"/>
      <c r="O70" s="19"/>
      <c r="P70" s="26">
        <f>'[1]CurrRat Data Dump'!D358</f>
        <v>40897</v>
      </c>
      <c r="Q70" s="16">
        <v>7.70681985430108</v>
      </c>
    </row>
    <row r="71" spans="5:17" x14ac:dyDescent="0.25">
      <c r="E71" s="23">
        <v>40898</v>
      </c>
      <c r="F71" s="16">
        <v>-5.42</v>
      </c>
      <c r="G71" s="24">
        <f>IF(F71&lt;&gt;H27,ROUND(F71/H27-1,8), "")</f>
        <v>0</v>
      </c>
      <c r="H71" s="16">
        <v>-41.97</v>
      </c>
      <c r="I71" s="1">
        <f t="shared" si="18"/>
        <v>-41.974520155237812</v>
      </c>
      <c r="J71" s="24">
        <f t="shared" si="19"/>
        <v>1.077E-4</v>
      </c>
      <c r="K71" s="20" t="s">
        <v>63</v>
      </c>
      <c r="L71" s="16">
        <v>2389.09</v>
      </c>
      <c r="M71" s="24">
        <f>IF(L71&lt;&gt;N71,ROUND(L71/N71-1,8), 0)</f>
        <v>0</v>
      </c>
      <c r="N71" s="16">
        <f>F35*E35</f>
        <v>2389.09</v>
      </c>
      <c r="O71" s="19"/>
      <c r="P71" s="26">
        <f>'[1]CurrRat Data Dump'!D359</f>
        <v>40898</v>
      </c>
      <c r="Q71" s="16">
        <v>7.7443764124054999</v>
      </c>
    </row>
    <row r="72" spans="5:17" x14ac:dyDescent="0.25">
      <c r="E72" s="23">
        <v>40899</v>
      </c>
      <c r="F72" s="16">
        <v>0</v>
      </c>
      <c r="G72" s="24" t="str">
        <f>IF(F72&lt;&gt;H28,ROUND(F72/H28-1,8), "")</f>
        <v/>
      </c>
      <c r="H72" s="16">
        <v>0</v>
      </c>
      <c r="I72" s="1">
        <f t="shared" si="18"/>
        <v>0</v>
      </c>
      <c r="J72" s="24" t="str">
        <f t="shared" si="19"/>
        <v/>
      </c>
      <c r="K72" s="20" t="s">
        <v>64</v>
      </c>
      <c r="L72" s="16">
        <v>2389.09</v>
      </c>
      <c r="M72" s="24">
        <f>IF(L72&lt;&gt;N72,ROUND(L72/N72-1,8), 0)</f>
        <v>0</v>
      </c>
      <c r="N72" s="16">
        <f>F35*E35</f>
        <v>2389.09</v>
      </c>
      <c r="O72" s="19"/>
      <c r="P72" s="26">
        <f>'[1]CurrRat Data Dump'!D360</f>
        <v>40899</v>
      </c>
      <c r="Q72" s="16">
        <v>7.7833638210325304</v>
      </c>
    </row>
    <row r="73" spans="5:17" x14ac:dyDescent="0.25">
      <c r="E73" s="23">
        <v>40900</v>
      </c>
      <c r="F73" s="16">
        <v>0</v>
      </c>
      <c r="G73" s="24" t="str">
        <f>IF(F73&lt;&gt;H29,ROUND(F73/H29-1,8), "")</f>
        <v/>
      </c>
      <c r="H73" s="16">
        <v>0</v>
      </c>
      <c r="I73" s="1">
        <f t="shared" si="18"/>
        <v>0</v>
      </c>
      <c r="J73" s="24" t="str">
        <f t="shared" si="19"/>
        <v/>
      </c>
      <c r="K73" s="20" t="s">
        <v>65</v>
      </c>
      <c r="L73" s="16">
        <v>0</v>
      </c>
      <c r="M73" s="24"/>
      <c r="N73" s="16"/>
      <c r="O73" s="19"/>
      <c r="P73" s="26">
        <f>'[1]CurrRat Data Dump'!D361</f>
        <v>40900</v>
      </c>
      <c r="Q73" s="16">
        <v>7.7913320137871596</v>
      </c>
    </row>
    <row r="74" spans="5:17" x14ac:dyDescent="0.25">
      <c r="E74" s="23">
        <v>40901</v>
      </c>
      <c r="F74" s="16">
        <v>0</v>
      </c>
      <c r="G74" s="24" t="str">
        <f>IF(F74&lt;&gt;H30,ROUND(F74/H30-1,8), "")</f>
        <v/>
      </c>
      <c r="H74" s="16">
        <v>0</v>
      </c>
      <c r="I74" s="1">
        <f t="shared" si="18"/>
        <v>0</v>
      </c>
      <c r="J74" s="24" t="str">
        <f t="shared" si="19"/>
        <v/>
      </c>
      <c r="K74" s="20" t="s">
        <v>66</v>
      </c>
      <c r="L74" s="16">
        <v>0</v>
      </c>
      <c r="M74" s="24"/>
      <c r="N74" s="16"/>
      <c r="O74" s="19"/>
      <c r="P74" s="26">
        <f>'[1]CurrRat Data Dump'!D362</f>
        <v>40901</v>
      </c>
      <c r="Q74" s="16">
        <v>7.7913320137871596</v>
      </c>
    </row>
    <row r="75" spans="5:17" x14ac:dyDescent="0.25">
      <c r="E75" s="23">
        <v>40902</v>
      </c>
      <c r="F75" s="16">
        <v>0</v>
      </c>
      <c r="G75" s="24" t="str">
        <f>IF(F75&lt;&gt;H31,ROUND(F75/H31-1,8), "")</f>
        <v/>
      </c>
      <c r="H75" s="16">
        <v>0</v>
      </c>
      <c r="I75" s="1">
        <f t="shared" si="18"/>
        <v>0</v>
      </c>
      <c r="J75" s="24" t="str">
        <f t="shared" si="19"/>
        <v/>
      </c>
      <c r="K75" s="20" t="s">
        <v>67</v>
      </c>
      <c r="L75" s="16">
        <v>0</v>
      </c>
      <c r="M75" s="24"/>
      <c r="N75" s="16"/>
      <c r="O75" s="19"/>
      <c r="P75" s="26">
        <f>'[1]CurrRat Data Dump'!D363</f>
        <v>40902</v>
      </c>
      <c r="Q75" s="16">
        <v>7.7913320137871596</v>
      </c>
    </row>
    <row r="76" spans="5:17" x14ac:dyDescent="0.25">
      <c r="E76" s="23">
        <v>40903</v>
      </c>
      <c r="F76" s="16">
        <v>0</v>
      </c>
      <c r="G76" s="24" t="str">
        <f>IF(F76&lt;&gt;H32,ROUND(F76/H32-1,8), "")</f>
        <v/>
      </c>
      <c r="H76" s="16">
        <v>0</v>
      </c>
      <c r="I76" s="1">
        <f t="shared" si="18"/>
        <v>0</v>
      </c>
      <c r="J76" s="24" t="str">
        <f t="shared" si="19"/>
        <v/>
      </c>
      <c r="K76" s="20" t="s">
        <v>68</v>
      </c>
      <c r="L76" s="16">
        <v>-643638.35984044895</v>
      </c>
      <c r="M76" s="24">
        <f>IF(L76&lt;&gt;I35,ROUND(L76/I35-1,8), 0)</f>
        <v>-6436384.5983851897</v>
      </c>
      <c r="N76" s="16"/>
      <c r="O76" s="19"/>
      <c r="P76" s="26">
        <f>'[1]CurrRat Data Dump'!D364</f>
        <v>40903</v>
      </c>
      <c r="Q76" s="16">
        <v>7.7913320137871596</v>
      </c>
    </row>
    <row r="77" spans="5:17" x14ac:dyDescent="0.25">
      <c r="E77" s="23">
        <v>40904</v>
      </c>
      <c r="F77" s="16">
        <v>0</v>
      </c>
      <c r="G77" s="24" t="str">
        <f>IF(F77&lt;&gt;H33,ROUND(F77/H33-1,8), "")</f>
        <v/>
      </c>
      <c r="H77" s="16">
        <v>0</v>
      </c>
      <c r="I77" s="1">
        <f t="shared" si="18"/>
        <v>0</v>
      </c>
      <c r="J77" s="24" t="str">
        <f t="shared" si="19"/>
        <v/>
      </c>
      <c r="K77" s="20" t="s">
        <v>69</v>
      </c>
      <c r="L77" s="16">
        <v>0.100000000001081</v>
      </c>
      <c r="M77" s="24">
        <f>IF(L77&lt;&gt;J35,ROUND(L77/J35-1,8), 0)</f>
        <v>-1.0000001599999999</v>
      </c>
      <c r="N77" s="16"/>
      <c r="O77" s="19"/>
      <c r="P77" s="26">
        <f>'[1]CurrRat Data Dump'!D365</f>
        <v>40904</v>
      </c>
      <c r="Q77" s="16">
        <v>7.8027236827361497</v>
      </c>
    </row>
    <row r="78" spans="5:17" x14ac:dyDescent="0.25">
      <c r="E78" s="23">
        <v>40905</v>
      </c>
      <c r="F78" s="16">
        <v>0</v>
      </c>
      <c r="G78" s="24" t="str">
        <f>IF(F78&lt;&gt;H34,ROUND(F78/H34-1,8), "")</f>
        <v/>
      </c>
      <c r="H78" s="16">
        <v>0</v>
      </c>
      <c r="I78" s="1">
        <f t="shared" si="18"/>
        <v>0</v>
      </c>
      <c r="J78" s="24" t="str">
        <f t="shared" si="19"/>
        <v/>
      </c>
      <c r="K78" s="20" t="s">
        <v>24</v>
      </c>
      <c r="L78" s="16">
        <v>-643638.25984044897</v>
      </c>
      <c r="M78" s="24">
        <f>IF(L78&lt;&gt;K35,ROUND(L78/K35-1,8), 0)</f>
        <v>-6436383.5983851897</v>
      </c>
      <c r="N78" s="16"/>
      <c r="O78" s="19"/>
      <c r="P78" s="26">
        <f>'[1]CurrRat Data Dump'!D366</f>
        <v>40905</v>
      </c>
      <c r="Q78" s="16">
        <v>7.7954218802044704</v>
      </c>
    </row>
    <row r="79" spans="5:17" x14ac:dyDescent="0.25">
      <c r="E79" s="23">
        <v>40906</v>
      </c>
      <c r="F79" s="16">
        <v>0.1</v>
      </c>
      <c r="G79" s="24">
        <f>IF(F79&lt;&gt;J35,ROUND(F79/J35-1,8), "")</f>
        <v>-1.0000001599999999</v>
      </c>
      <c r="H79" s="16">
        <v>0.78</v>
      </c>
      <c r="I79" s="1">
        <f t="shared" si="18"/>
        <v>0.77703708293445206</v>
      </c>
      <c r="J79" s="24">
        <f t="shared" si="19"/>
        <v>-3.79861E-3</v>
      </c>
      <c r="K79" s="20" t="s">
        <v>70</v>
      </c>
      <c r="L79" s="16">
        <v>0</v>
      </c>
      <c r="M79" s="24"/>
      <c r="N79" s="16"/>
      <c r="O79" s="19"/>
      <c r="P79" s="26">
        <f>'[1]CurrRat Data Dump'!D367</f>
        <v>40906</v>
      </c>
      <c r="Q79" s="16">
        <v>7.7703708293445199</v>
      </c>
    </row>
    <row r="80" spans="5:17" x14ac:dyDescent="0.25">
      <c r="E80" s="23">
        <v>40907</v>
      </c>
      <c r="F80" s="16">
        <v>0</v>
      </c>
      <c r="G80" s="24" t="str">
        <f>IF(F80&lt;&gt;H36,ROUND(F80/H36-1,8), "")</f>
        <v/>
      </c>
      <c r="H80" s="16">
        <v>0</v>
      </c>
      <c r="I80" s="1">
        <f t="shared" si="18"/>
        <v>0</v>
      </c>
      <c r="J80" s="24" t="str">
        <f t="shared" si="19"/>
        <v/>
      </c>
      <c r="K80" s="20" t="s">
        <v>71</v>
      </c>
      <c r="L80" s="16">
        <v>0</v>
      </c>
      <c r="M80" s="24"/>
      <c r="N80" s="16"/>
      <c r="O80" s="19"/>
      <c r="P80" s="26">
        <f>'[1]CurrRat Data Dump'!D368</f>
        <v>40907</v>
      </c>
      <c r="Q80" s="16">
        <v>7.7391931699036602</v>
      </c>
    </row>
    <row r="81" spans="5:17" x14ac:dyDescent="0.25">
      <c r="E81" s="23">
        <v>40908</v>
      </c>
      <c r="F81" s="16">
        <v>0</v>
      </c>
      <c r="G81" s="24" t="str">
        <f>IF(F81&lt;&gt;H37,ROUND(F81/H37-1,8), "")</f>
        <v/>
      </c>
      <c r="H81" s="16">
        <v>0</v>
      </c>
      <c r="I81" s="1">
        <f t="shared" si="18"/>
        <v>0</v>
      </c>
      <c r="J81" s="24" t="str">
        <f t="shared" si="19"/>
        <v/>
      </c>
      <c r="K81" s="20" t="s">
        <v>72</v>
      </c>
      <c r="L81" s="16">
        <v>0</v>
      </c>
      <c r="M81" s="24"/>
      <c r="N81" s="16"/>
      <c r="O81" s="19"/>
      <c r="P81" s="26">
        <f>'[1]CurrRat Data Dump'!D369</f>
        <v>40908</v>
      </c>
      <c r="Q81" s="16">
        <v>7.7391931699036602</v>
      </c>
    </row>
    <row r="82" spans="5:17" x14ac:dyDescent="0.25">
      <c r="E82" s="16"/>
      <c r="F82" s="16"/>
      <c r="G82" s="16"/>
      <c r="H82" s="16"/>
      <c r="I82" s="16"/>
      <c r="J82" s="16"/>
      <c r="K82" s="20" t="s">
        <v>73</v>
      </c>
      <c r="L82" s="27"/>
      <c r="M82" s="24"/>
      <c r="N82" s="16"/>
      <c r="O82" s="19"/>
      <c r="P82" s="16"/>
      <c r="Q82" s="16"/>
    </row>
    <row r="83" spans="5:17" x14ac:dyDescent="0.25">
      <c r="E83" s="16"/>
      <c r="F83" s="16"/>
      <c r="G83" s="16"/>
      <c r="H83" s="16"/>
      <c r="I83" s="16"/>
      <c r="J83" s="16"/>
      <c r="K83" s="20" t="s">
        <v>74</v>
      </c>
      <c r="L83" s="16"/>
      <c r="M83" s="24"/>
      <c r="N83" s="16"/>
      <c r="O83" s="19"/>
      <c r="P83" s="16"/>
      <c r="Q83" s="16"/>
    </row>
    <row r="84" spans="5:17" x14ac:dyDescent="0.25">
      <c r="E84" s="16"/>
      <c r="F84" s="16"/>
      <c r="G84" s="16"/>
      <c r="H84" s="16"/>
      <c r="I84" s="16"/>
      <c r="J84" s="16"/>
      <c r="K84" s="20" t="s">
        <v>75</v>
      </c>
      <c r="L84" s="16"/>
      <c r="M84" s="24"/>
      <c r="N84" s="16"/>
      <c r="O84" s="19"/>
      <c r="P84" s="16"/>
      <c r="Q84" s="16"/>
    </row>
    <row r="85" spans="5:17" x14ac:dyDescent="0.25">
      <c r="E85" s="16"/>
      <c r="F85" s="16"/>
      <c r="G85" s="16"/>
      <c r="H85" s="16"/>
      <c r="I85" s="16"/>
      <c r="J85" s="16"/>
      <c r="K85" s="20" t="s">
        <v>76</v>
      </c>
      <c r="L85" s="16"/>
      <c r="M85" s="24"/>
      <c r="N85" s="16"/>
      <c r="O85" s="16"/>
      <c r="P85" s="16"/>
      <c r="Q85" s="16"/>
    </row>
    <row r="86" spans="5:17" x14ac:dyDescent="0.25">
      <c r="E86" s="16"/>
      <c r="F86" s="16"/>
      <c r="G86" s="16"/>
      <c r="H86" s="16"/>
      <c r="I86" s="16"/>
      <c r="J86" s="16"/>
      <c r="K86" s="20" t="s">
        <v>77</v>
      </c>
      <c r="L86" s="16"/>
      <c r="M86" s="24"/>
      <c r="N86" s="16"/>
      <c r="O86" s="16"/>
      <c r="P86" s="16"/>
      <c r="Q86" s="16"/>
    </row>
    <row r="87" spans="5:17" x14ac:dyDescent="0.25">
      <c r="E87" s="16"/>
      <c r="F87" s="16"/>
      <c r="G87" s="16"/>
      <c r="H87" s="16"/>
      <c r="I87" s="16"/>
      <c r="J87" s="16"/>
      <c r="K87" s="20" t="s">
        <v>78</v>
      </c>
      <c r="L87" s="16"/>
      <c r="M87" s="24"/>
      <c r="N87" s="16"/>
      <c r="O87" s="16"/>
      <c r="P87" s="16"/>
      <c r="Q87" s="16"/>
    </row>
    <row r="88" spans="5:17" x14ac:dyDescent="0.25">
      <c r="E88" s="20"/>
      <c r="F88" s="20"/>
      <c r="G88" s="20"/>
      <c r="H88" s="20"/>
      <c r="I88" s="16"/>
      <c r="J88" s="16"/>
      <c r="K88" s="20" t="s">
        <v>79</v>
      </c>
      <c r="L88" s="16"/>
      <c r="M88" s="24"/>
      <c r="N88" s="16"/>
      <c r="O88" s="20"/>
      <c r="P88" s="20"/>
      <c r="Q88" s="20"/>
    </row>
    <row r="89" spans="5:17" x14ac:dyDescent="0.25">
      <c r="E89" s="25"/>
      <c r="F89" s="25"/>
      <c r="G89" s="16"/>
      <c r="H89" s="25"/>
      <c r="I89" s="16"/>
      <c r="J89" s="16"/>
      <c r="K89" s="20" t="s">
        <v>80</v>
      </c>
      <c r="L89" s="16"/>
      <c r="M89" s="24"/>
      <c r="N89" s="16"/>
      <c r="O89" s="25"/>
      <c r="P89" s="16"/>
      <c r="Q89" s="16"/>
    </row>
    <row r="90" spans="5:17" x14ac:dyDescent="0.25">
      <c r="E90" s="16"/>
      <c r="F90" s="16"/>
      <c r="G90" s="16"/>
      <c r="H90" s="16"/>
      <c r="I90" s="16"/>
      <c r="J90" s="16"/>
      <c r="K90" s="20" t="s">
        <v>81</v>
      </c>
      <c r="L90" s="16"/>
      <c r="M90" s="24"/>
      <c r="N90" s="20"/>
      <c r="O90" s="16"/>
      <c r="P90" s="16"/>
      <c r="Q90" s="16"/>
    </row>
    <row r="91" spans="5:17" x14ac:dyDescent="0.25">
      <c r="E91" s="16"/>
      <c r="F91" s="16"/>
      <c r="G91" s="16"/>
      <c r="H91" s="16"/>
      <c r="I91" s="16"/>
      <c r="J91" s="16"/>
      <c r="K91" s="20" t="s">
        <v>82</v>
      </c>
      <c r="L91" s="25" t="s">
        <v>83</v>
      </c>
      <c r="M91" s="24"/>
      <c r="N91" s="16"/>
      <c r="O91" s="16"/>
      <c r="P91" s="16"/>
      <c r="Q91" s="16"/>
    </row>
    <row r="92" spans="5:17" x14ac:dyDescent="0.25">
      <c r="E92" s="16"/>
      <c r="F92" s="16"/>
      <c r="G92" s="16"/>
      <c r="H92" s="16"/>
      <c r="I92" s="16"/>
      <c r="J92" s="16"/>
      <c r="K92" s="20" t="s">
        <v>84</v>
      </c>
      <c r="L92" s="25" t="s">
        <v>85</v>
      </c>
      <c r="M92" s="24"/>
      <c r="N92" s="16"/>
      <c r="O92" s="16"/>
      <c r="P92" s="16"/>
      <c r="Q92" s="16"/>
    </row>
    <row r="93" spans="5:17" x14ac:dyDescent="0.25">
      <c r="E93" s="16"/>
      <c r="F93" s="16"/>
      <c r="G93" s="16"/>
      <c r="H93" s="16"/>
      <c r="I93" s="16"/>
      <c r="J93" s="16"/>
      <c r="K93" s="20" t="s">
        <v>86</v>
      </c>
      <c r="L93" s="25" t="s">
        <v>87</v>
      </c>
      <c r="M93" s="24"/>
      <c r="N93" s="16"/>
      <c r="O93" s="16"/>
      <c r="P93" s="16"/>
      <c r="Q93" s="16"/>
    </row>
    <row r="94" spans="5:17" x14ac:dyDescent="0.25">
      <c r="E94" s="16"/>
      <c r="F94" s="16"/>
      <c r="G94" s="16"/>
      <c r="H94" s="16"/>
      <c r="I94" s="16"/>
      <c r="J94" s="16"/>
      <c r="K94" s="20" t="s">
        <v>88</v>
      </c>
      <c r="L94" s="25" t="s">
        <v>89</v>
      </c>
      <c r="M94" s="24"/>
      <c r="N94" s="16"/>
      <c r="O94" s="16"/>
      <c r="P94" s="16"/>
      <c r="Q94" s="16"/>
    </row>
    <row r="95" spans="5:17" x14ac:dyDescent="0.25">
      <c r="E95" s="16"/>
      <c r="F95" s="16"/>
      <c r="G95" s="16"/>
      <c r="H95" s="16"/>
      <c r="I95" s="16"/>
      <c r="J95" s="16"/>
      <c r="K95" s="20" t="s">
        <v>90</v>
      </c>
      <c r="L95" s="25" t="s">
        <v>91</v>
      </c>
      <c r="M95" s="24"/>
      <c r="N95" s="16"/>
      <c r="O95" s="16"/>
      <c r="P95" s="16"/>
      <c r="Q95" s="16"/>
    </row>
    <row r="96" spans="5:17" x14ac:dyDescent="0.25">
      <c r="E96" s="16"/>
      <c r="F96" s="16"/>
      <c r="G96" s="16"/>
      <c r="H96" s="16"/>
      <c r="I96" s="16"/>
      <c r="J96" s="16"/>
      <c r="K96" s="20" t="s">
        <v>92</v>
      </c>
      <c r="L96" s="16">
        <v>0</v>
      </c>
      <c r="M96" s="24"/>
      <c r="N96" s="16"/>
      <c r="O96" s="16"/>
      <c r="P96" s="16"/>
      <c r="Q96" s="16"/>
    </row>
    <row r="97" spans="5:17" x14ac:dyDescent="0.25">
      <c r="E97" s="16"/>
      <c r="F97" s="16"/>
      <c r="G97" s="16"/>
      <c r="H97" s="16"/>
      <c r="I97" s="16"/>
      <c r="J97" s="16"/>
      <c r="K97" s="20" t="s">
        <v>93</v>
      </c>
      <c r="L97" s="16">
        <v>0</v>
      </c>
      <c r="M97" s="24"/>
      <c r="N97" s="16"/>
      <c r="O97" s="16"/>
      <c r="P97" s="16"/>
      <c r="Q97" s="16"/>
    </row>
    <row r="98" spans="5:17" x14ac:dyDescent="0.25">
      <c r="E98" s="16"/>
      <c r="F98" s="16"/>
      <c r="G98" s="16"/>
      <c r="H98" s="16"/>
      <c r="I98" s="16"/>
      <c r="J98" s="16"/>
      <c r="K98" s="20" t="s">
        <v>94</v>
      </c>
      <c r="L98" s="16">
        <v>0</v>
      </c>
      <c r="M98" s="24"/>
      <c r="N98" s="16"/>
      <c r="O98" s="16"/>
      <c r="P98" s="16"/>
      <c r="Q98" s="16"/>
    </row>
    <row r="99" spans="5:17" x14ac:dyDescent="0.25">
      <c r="E99" s="16"/>
      <c r="F99" s="16"/>
      <c r="G99" s="16"/>
      <c r="H99" s="16"/>
      <c r="I99" s="16"/>
      <c r="J99" s="16"/>
      <c r="K99" s="20" t="s">
        <v>95</v>
      </c>
      <c r="L99" s="25" t="s">
        <v>96</v>
      </c>
      <c r="M99" s="24"/>
      <c r="N99" s="16"/>
      <c r="O99" s="16"/>
      <c r="P99" s="16"/>
      <c r="Q99" s="16"/>
    </row>
    <row r="100" spans="5:17" x14ac:dyDescent="0.25">
      <c r="E100" s="16"/>
      <c r="F100" s="16"/>
      <c r="G100" s="16"/>
      <c r="H100" s="16"/>
      <c r="I100" s="16"/>
      <c r="J100" s="16"/>
      <c r="K100" s="20" t="s">
        <v>97</v>
      </c>
      <c r="L100" s="25" t="s">
        <v>98</v>
      </c>
      <c r="M100" s="24"/>
      <c r="N100" s="16"/>
      <c r="O100" s="16"/>
      <c r="P100" s="16"/>
      <c r="Q100" s="16"/>
    </row>
    <row r="101" spans="5:17" x14ac:dyDescent="0.25">
      <c r="E101" s="16"/>
      <c r="F101" s="16"/>
      <c r="G101" s="16"/>
      <c r="H101" s="16"/>
      <c r="I101" s="16"/>
      <c r="J101" s="16"/>
      <c r="K101" s="20" t="s">
        <v>99</v>
      </c>
      <c r="L101" s="25" t="s">
        <v>98</v>
      </c>
      <c r="M101" s="24"/>
      <c r="N101" s="16"/>
      <c r="O101" s="16"/>
      <c r="P101" s="16"/>
      <c r="Q101" s="16"/>
    </row>
    <row r="102" spans="5:17" x14ac:dyDescent="0.25">
      <c r="E102" s="16"/>
      <c r="F102" s="16"/>
      <c r="G102" s="16"/>
      <c r="H102" s="16"/>
      <c r="I102" s="16"/>
      <c r="J102" s="16"/>
      <c r="K102" s="20" t="s">
        <v>100</v>
      </c>
      <c r="L102" s="16">
        <v>110</v>
      </c>
      <c r="M102" s="24"/>
      <c r="N102" s="16"/>
      <c r="O102" s="16"/>
      <c r="P102" s="16"/>
      <c r="Q102" s="16"/>
    </row>
    <row r="103" spans="5:17" x14ac:dyDescent="0.25">
      <c r="E103" s="16"/>
      <c r="F103" s="16"/>
      <c r="G103" s="16"/>
      <c r="H103" s="16"/>
      <c r="I103" s="16"/>
      <c r="J103" s="16"/>
      <c r="K103" s="20" t="s">
        <v>101</v>
      </c>
      <c r="L103" s="25" t="s">
        <v>96</v>
      </c>
      <c r="M103" s="24"/>
      <c r="N103" s="16"/>
      <c r="O103" s="16"/>
      <c r="P103" s="16"/>
      <c r="Q103" s="16"/>
    </row>
  </sheetData>
  <mergeCells count="3">
    <mergeCell ref="E48:G48"/>
    <mergeCell ref="E49:F49"/>
    <mergeCell ref="P50:Q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EK1493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19.42578125" bestFit="1" customWidth="1"/>
    <col min="2" max="3" width="10.7109375" bestFit="1" customWidth="1"/>
    <col min="4" max="4" width="14.42578125" bestFit="1" customWidth="1"/>
    <col min="5" max="5" width="12.7109375" bestFit="1" customWidth="1"/>
    <col min="6" max="6" width="20.42578125" customWidth="1"/>
  </cols>
  <sheetData>
    <row r="6" spans="1:1493" x14ac:dyDescent="0.25">
      <c r="C6" t="s">
        <v>103</v>
      </c>
      <c r="D6" t="s">
        <v>104</v>
      </c>
      <c r="E6" t="s">
        <v>103</v>
      </c>
      <c r="F6" t="s">
        <v>104</v>
      </c>
    </row>
    <row r="7" spans="1:1493" x14ac:dyDescent="0.25">
      <c r="A7" s="15" t="s">
        <v>26</v>
      </c>
      <c r="B7" s="3">
        <v>40889</v>
      </c>
      <c r="C7" s="3">
        <v>40890</v>
      </c>
      <c r="D7" s="29" t="s">
        <v>102</v>
      </c>
      <c r="E7" s="3">
        <v>40906</v>
      </c>
      <c r="F7" s="3" t="s">
        <v>105</v>
      </c>
    </row>
    <row r="8" spans="1:1493" x14ac:dyDescent="0.25">
      <c r="A8" s="3">
        <v>40878</v>
      </c>
      <c r="B8">
        <f>IF($A8&lt;=B$7,Sheet1!$H7,0)+IF($A8=B$7,Sheet1!$I7,0)</f>
        <v>-927.78952332278402</v>
      </c>
      <c r="C8" s="15">
        <f>IF($A8&lt;=C$7,Sheet1!$H7,0)+IF($A8=C$7,Sheet1!$I7,0)</f>
        <v>-927.78952332278402</v>
      </c>
      <c r="D8" s="28">
        <v>-927.79</v>
      </c>
      <c r="E8" s="15">
        <f>IF($A8&lt;=E$7,Sheet1!$H7,0)+IF($A8=E$7,Sheet1!$I7,0)</f>
        <v>-927.78952332278402</v>
      </c>
      <c r="F8" s="30">
        <v>-927.79</v>
      </c>
      <c r="H8" s="16"/>
      <c r="I8" s="16"/>
      <c r="J8" s="16"/>
      <c r="K8" s="29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</row>
    <row r="9" spans="1:1493" x14ac:dyDescent="0.25">
      <c r="A9" s="3">
        <v>40879</v>
      </c>
      <c r="B9" s="15">
        <f>IF($A9&lt;=B$7,Sheet1!$H8,0)+IF($A9=B$7,Sheet1!$I8,0)</f>
        <v>0</v>
      </c>
      <c r="C9" s="15">
        <f>IF($A9&lt;=C$7,Sheet1!$H8,0)+IF($A9=C$7,Sheet1!$I8,0)</f>
        <v>0</v>
      </c>
      <c r="D9" s="28">
        <v>0</v>
      </c>
      <c r="E9" s="15">
        <f>IF($A9&lt;=E$7,Sheet1!$H8,0)+IF($A9=E$7,Sheet1!$I8,0)</f>
        <v>0</v>
      </c>
      <c r="F9" s="30">
        <v>0</v>
      </c>
    </row>
    <row r="10" spans="1:1493" x14ac:dyDescent="0.25">
      <c r="A10" s="3">
        <v>40880</v>
      </c>
      <c r="B10" s="15">
        <f>IF($A10&lt;=B$7,Sheet1!$H9,0)+IF($A10=B$7,Sheet1!$I9,0)</f>
        <v>0</v>
      </c>
      <c r="C10" s="15">
        <f>IF($A10&lt;=C$7,Sheet1!$H9,0)+IF($A10=C$7,Sheet1!$I9,0)</f>
        <v>0</v>
      </c>
      <c r="D10" s="28">
        <v>0</v>
      </c>
      <c r="E10" s="15">
        <f>IF($A10&lt;=E$7,Sheet1!$H9,0)+IF($A10=E$7,Sheet1!$I9,0)</f>
        <v>0</v>
      </c>
      <c r="F10" s="30">
        <v>0</v>
      </c>
    </row>
    <row r="11" spans="1:1493" x14ac:dyDescent="0.25">
      <c r="A11" s="3">
        <v>40881</v>
      </c>
      <c r="B11" s="15">
        <f>IF($A11&lt;=B$7,Sheet1!$H10,0)+IF($A11=B$7,Sheet1!$I10,0)</f>
        <v>0</v>
      </c>
      <c r="C11" s="15">
        <f>IF($A11&lt;=C$7,Sheet1!$H10,0)+IF($A11=C$7,Sheet1!$I10,0)</f>
        <v>0</v>
      </c>
      <c r="D11" s="28">
        <v>0</v>
      </c>
      <c r="E11" s="15">
        <f>IF($A11&lt;=E$7,Sheet1!$H10,0)+IF($A11=E$7,Sheet1!$I10,0)</f>
        <v>0</v>
      </c>
      <c r="F11" s="30">
        <v>0</v>
      </c>
      <c r="K11" s="31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</row>
    <row r="12" spans="1:1493" x14ac:dyDescent="0.25">
      <c r="A12" s="3">
        <v>40882</v>
      </c>
      <c r="B12" s="15">
        <f>IF($A12&lt;=B$7,Sheet1!$H11,0)+IF($A12=B$7,Sheet1!$I11,0)</f>
        <v>0</v>
      </c>
      <c r="C12" s="15">
        <f>IF($A12&lt;=C$7,Sheet1!$H11,0)+IF($A12=C$7,Sheet1!$I11,0)</f>
        <v>0</v>
      </c>
      <c r="D12" s="28">
        <v>0</v>
      </c>
      <c r="E12" s="15">
        <f>IF($A12&lt;=E$7,Sheet1!$H11,0)+IF($A12=E$7,Sheet1!$I11,0)</f>
        <v>0</v>
      </c>
      <c r="F12" s="30">
        <v>0</v>
      </c>
    </row>
    <row r="13" spans="1:1493" x14ac:dyDescent="0.25">
      <c r="A13" s="3">
        <v>40883</v>
      </c>
      <c r="B13" s="15">
        <f>IF($A13&lt;=B$7,Sheet1!$H12,0)+IF($A13=B$7,Sheet1!$I12,0)</f>
        <v>-6.3184638246577762</v>
      </c>
      <c r="C13" s="15">
        <f>IF($A13&lt;=C$7,Sheet1!$H12,0)+IF($A13=C$7,Sheet1!$I12,0)</f>
        <v>-6.3184638246577762</v>
      </c>
      <c r="D13" s="28">
        <v>-6.32</v>
      </c>
      <c r="E13" s="15">
        <f>IF($A13&lt;=E$7,Sheet1!$H12,0)+IF($A13=E$7,Sheet1!$I12,0)</f>
        <v>-6.3184638246577762</v>
      </c>
      <c r="F13" s="30">
        <v>-6.32</v>
      </c>
    </row>
    <row r="14" spans="1:1493" x14ac:dyDescent="0.25">
      <c r="A14" s="3">
        <v>40884</v>
      </c>
      <c r="B14" s="15">
        <f>IF($A14&lt;=B$7,Sheet1!$H13,0)+IF($A14=B$7,Sheet1!$I13,0)</f>
        <v>-20.60539147397332</v>
      </c>
      <c r="C14" s="15">
        <f>IF($A14&lt;=C$7,Sheet1!$H13,0)+IF($A14=C$7,Sheet1!$I13,0)</f>
        <v>-20.60539147397332</v>
      </c>
      <c r="D14" s="28">
        <v>-20.61</v>
      </c>
      <c r="E14" s="15">
        <f>IF($A14&lt;=E$7,Sheet1!$H13,0)+IF($A14=E$7,Sheet1!$I13,0)</f>
        <v>-20.60539147397332</v>
      </c>
      <c r="F14" s="30">
        <v>-20.61</v>
      </c>
    </row>
    <row r="15" spans="1:1493" x14ac:dyDescent="0.25">
      <c r="A15" s="3">
        <v>40885</v>
      </c>
      <c r="B15" s="15">
        <f>IF($A15&lt;=B$7,Sheet1!$H14,0)+IF($A15=B$7,Sheet1!$I14,0)</f>
        <v>-20.833855298631079</v>
      </c>
      <c r="C15" s="15">
        <f>IF($A15&lt;=C$7,Sheet1!$H14,0)+IF($A15=C$7,Sheet1!$I14,0)</f>
        <v>-20.833855298631079</v>
      </c>
      <c r="D15" s="28">
        <v>-20.83</v>
      </c>
      <c r="E15" s="15">
        <f>IF($A15&lt;=E$7,Sheet1!$H14,0)+IF($A15=E$7,Sheet1!$I14,0)</f>
        <v>-20.833855298631079</v>
      </c>
      <c r="F15" s="30">
        <v>-20.83</v>
      </c>
    </row>
    <row r="16" spans="1:1493" x14ac:dyDescent="0.25">
      <c r="A16" s="3">
        <v>40886</v>
      </c>
      <c r="B16" s="15">
        <f>IF($A16&lt;=B$7,Sheet1!$H15,0)+IF($A16=B$7,Sheet1!$I15,0)</f>
        <v>-1.9584638246577768</v>
      </c>
      <c r="C16" s="15">
        <f>IF($A16&lt;=C$7,Sheet1!$H15,0)+IF($A16=C$7,Sheet1!$I15,0)</f>
        <v>-1.9584638246577768</v>
      </c>
      <c r="D16" s="28">
        <v>-1.96</v>
      </c>
      <c r="E16" s="15">
        <f>IF($A16&lt;=E$7,Sheet1!$H15,0)+IF($A16=E$7,Sheet1!$I15,0)</f>
        <v>-1.9584638246577768</v>
      </c>
      <c r="F16" s="30">
        <v>-1.96</v>
      </c>
    </row>
    <row r="17" spans="1:6" x14ac:dyDescent="0.25">
      <c r="A17" s="3">
        <v>40887</v>
      </c>
      <c r="B17" s="15">
        <f>IF($A17&lt;=B$7,Sheet1!$H16,0)+IF($A17=B$7,Sheet1!$I16,0)</f>
        <v>0</v>
      </c>
      <c r="C17" s="15">
        <f>IF($A17&lt;=C$7,Sheet1!$H16,0)+IF($A17=C$7,Sheet1!$I16,0)</f>
        <v>0</v>
      </c>
      <c r="D17" s="28">
        <v>0</v>
      </c>
      <c r="E17" s="15">
        <f>IF($A17&lt;=E$7,Sheet1!$H16,0)+IF($A17=E$7,Sheet1!$I16,0)</f>
        <v>0</v>
      </c>
      <c r="F17" s="30">
        <v>0</v>
      </c>
    </row>
    <row r="18" spans="1:6" x14ac:dyDescent="0.25">
      <c r="A18" s="3">
        <v>40888</v>
      </c>
      <c r="B18" s="15">
        <f>IF($A18&lt;=B$7,Sheet1!$H17,0)+IF($A18=B$7,Sheet1!$I17,0)</f>
        <v>0</v>
      </c>
      <c r="C18" s="15">
        <f>IF($A18&lt;=C$7,Sheet1!$H17,0)+IF($A18=C$7,Sheet1!$I17,0)</f>
        <v>0</v>
      </c>
      <c r="D18" s="28">
        <v>0</v>
      </c>
      <c r="E18" s="15">
        <f>IF($A18&lt;=E$7,Sheet1!$H17,0)+IF($A18=E$7,Sheet1!$I17,0)</f>
        <v>0</v>
      </c>
      <c r="F18" s="30">
        <v>0</v>
      </c>
    </row>
    <row r="19" spans="1:6" x14ac:dyDescent="0.25">
      <c r="A19" s="3">
        <v>40889</v>
      </c>
      <c r="B19" s="15">
        <f>IF($A19&lt;=B$7,Sheet1!$H18,0)+IF($A19=B$7,Sheet1!$I18,0)</f>
        <v>-9.4359999999999644</v>
      </c>
      <c r="C19" s="15">
        <f>IF($A19&lt;=C$7,Sheet1!$H18,0)+IF($A19=C$7,Sheet1!$I18,0)</f>
        <v>-4.7179999999999822</v>
      </c>
      <c r="D19" s="28">
        <v>-4.72</v>
      </c>
      <c r="E19" s="15">
        <f>IF($A19&lt;=E$7,Sheet1!$H18,0)+IF($A19=E$7,Sheet1!$I18,0)</f>
        <v>-4.7179999999999822</v>
      </c>
      <c r="F19" s="30">
        <v>-4.72</v>
      </c>
    </row>
    <row r="20" spans="1:6" x14ac:dyDescent="0.25">
      <c r="A20" s="3">
        <v>40890</v>
      </c>
      <c r="B20" s="15">
        <f>IF($A20&lt;=B$7,Sheet1!$H19,0)+IF($A20=B$7,Sheet1!$I19,0)</f>
        <v>0</v>
      </c>
      <c r="C20" s="15">
        <f>IF($A20&lt;=C$7,Sheet1!$H19,0)+IF($A20=C$7,Sheet1!$I19,0)</f>
        <v>-2.677999999999976</v>
      </c>
      <c r="D20" s="28">
        <v>-2.68</v>
      </c>
      <c r="E20" s="15">
        <f>IF($A20&lt;=E$7,Sheet1!$H19,0)+IF($A20=E$7,Sheet1!$I19,0)</f>
        <v>-2.677999999999976</v>
      </c>
      <c r="F20" s="30">
        <v>-2.68</v>
      </c>
    </row>
    <row r="21" spans="1:6" x14ac:dyDescent="0.25">
      <c r="A21" s="3">
        <v>40891</v>
      </c>
      <c r="B21" s="15">
        <f>IF($A21&lt;=B$7,Sheet1!$H20,0)+IF($A21=B$7,Sheet1!$I20,0)</f>
        <v>0</v>
      </c>
      <c r="C21" s="15">
        <f>IF($A21&lt;=C$7,Sheet1!$H20,0)+IF($A21=C$7,Sheet1!$I20,0)</f>
        <v>0</v>
      </c>
      <c r="D21" s="28">
        <v>0</v>
      </c>
      <c r="E21" s="15">
        <f>IF($A21&lt;=E$7,Sheet1!$H20,0)+IF($A21=E$7,Sheet1!$I20,0)</f>
        <v>0</v>
      </c>
      <c r="F21" s="30">
        <v>0</v>
      </c>
    </row>
    <row r="22" spans="1:6" x14ac:dyDescent="0.25">
      <c r="A22" s="3">
        <v>40892</v>
      </c>
      <c r="B22" s="15">
        <f>IF($A22&lt;=B$7,Sheet1!$H21,0)+IF($A22=B$7,Sheet1!$I21,0)</f>
        <v>0</v>
      </c>
      <c r="C22" s="15">
        <f>IF($A22&lt;=C$7,Sheet1!$H21,0)+IF($A22=C$7,Sheet1!$I21,0)</f>
        <v>0</v>
      </c>
      <c r="D22" s="28">
        <v>0</v>
      </c>
      <c r="E22" s="15">
        <f>IF($A22&lt;=E$7,Sheet1!$H21,0)+IF($A22=E$7,Sheet1!$I21,0)</f>
        <v>0</v>
      </c>
      <c r="F22" s="30">
        <v>0</v>
      </c>
    </row>
    <row r="23" spans="1:6" x14ac:dyDescent="0.25">
      <c r="A23" s="3">
        <v>40893</v>
      </c>
      <c r="B23" s="15">
        <f>IF($A23&lt;=B$7,Sheet1!$H22,0)+IF($A23=B$7,Sheet1!$I22,0)</f>
        <v>0</v>
      </c>
      <c r="C23" s="15">
        <f>IF($A23&lt;=C$7,Sheet1!$H22,0)+IF($A23=C$7,Sheet1!$I22,0)</f>
        <v>0</v>
      </c>
      <c r="D23" s="28">
        <v>0</v>
      </c>
      <c r="E23" s="15">
        <f>IF($A23&lt;=E$7,Sheet1!$H22,0)+IF($A23=E$7,Sheet1!$I22,0)</f>
        <v>0</v>
      </c>
      <c r="F23" s="30">
        <v>0</v>
      </c>
    </row>
    <row r="24" spans="1:6" x14ac:dyDescent="0.25">
      <c r="A24" s="3">
        <v>40894</v>
      </c>
      <c r="B24" s="15">
        <f>IF($A24&lt;=B$7,Sheet1!$H23,0)+IF($A24=B$7,Sheet1!$I23,0)</f>
        <v>0</v>
      </c>
      <c r="C24" s="15">
        <f>IF($A24&lt;=C$7,Sheet1!$H23,0)+IF($A24=C$7,Sheet1!$I23,0)</f>
        <v>0</v>
      </c>
      <c r="D24" s="28">
        <v>0</v>
      </c>
      <c r="E24" s="15">
        <f>IF($A24&lt;=E$7,Sheet1!$H23,0)+IF($A24=E$7,Sheet1!$I23,0)</f>
        <v>0</v>
      </c>
      <c r="F24" s="30">
        <v>0</v>
      </c>
    </row>
    <row r="25" spans="1:6" x14ac:dyDescent="0.25">
      <c r="A25" s="3">
        <v>40895</v>
      </c>
      <c r="B25" s="15">
        <f>IF($A25&lt;=B$7,Sheet1!$H24,0)+IF($A25=B$7,Sheet1!$I24,0)</f>
        <v>0</v>
      </c>
      <c r="C25" s="15">
        <f>IF($A25&lt;=C$7,Sheet1!$H24,0)+IF($A25=C$7,Sheet1!$I24,0)</f>
        <v>0</v>
      </c>
      <c r="D25" s="28">
        <v>0</v>
      </c>
      <c r="E25" s="15">
        <f>IF($A25&lt;=E$7,Sheet1!$H24,0)+IF($A25=E$7,Sheet1!$I24,0)</f>
        <v>0</v>
      </c>
      <c r="F25" s="30">
        <v>0</v>
      </c>
    </row>
    <row r="26" spans="1:6" x14ac:dyDescent="0.25">
      <c r="A26" s="3">
        <v>40896</v>
      </c>
      <c r="B26" s="15">
        <f>IF($A26&lt;=B$7,Sheet1!$H25,0)+IF($A26=B$7,Sheet1!$I25,0)</f>
        <v>0</v>
      </c>
      <c r="C26" s="15">
        <f>IF($A26&lt;=C$7,Sheet1!$H25,0)+IF($A26=C$7,Sheet1!$I25,0)</f>
        <v>0</v>
      </c>
      <c r="D26" s="28">
        <v>0</v>
      </c>
      <c r="E26" s="15">
        <f>IF($A26&lt;=E$7,Sheet1!$H25,0)+IF($A26=E$7,Sheet1!$I25,0)</f>
        <v>-3.9735999999999194</v>
      </c>
      <c r="F26" s="30">
        <v>-3.97</v>
      </c>
    </row>
    <row r="27" spans="1:6" x14ac:dyDescent="0.25">
      <c r="A27" s="3">
        <v>40897</v>
      </c>
      <c r="B27" s="15">
        <f>IF($A27&lt;=B$7,Sheet1!$H26,0)+IF($A27=B$7,Sheet1!$I26,0)</f>
        <v>0</v>
      </c>
      <c r="C27" s="15">
        <f>IF($A27&lt;=C$7,Sheet1!$H26,0)+IF($A27=C$7,Sheet1!$I26,0)</f>
        <v>0</v>
      </c>
      <c r="D27" s="28">
        <v>0</v>
      </c>
      <c r="E27" s="15">
        <f>IF($A27&lt;=E$7,Sheet1!$H26,0)+IF($A27=E$7,Sheet1!$I26,0)</f>
        <v>-11.000399999999857</v>
      </c>
      <c r="F27" s="30">
        <v>-11</v>
      </c>
    </row>
    <row r="28" spans="1:6" x14ac:dyDescent="0.25">
      <c r="A28" s="3">
        <v>40898</v>
      </c>
      <c r="B28" s="15">
        <f>IF($A28&lt;=B$7,Sheet1!$H27,0)+IF($A28=B$7,Sheet1!$I27,0)</f>
        <v>0</v>
      </c>
      <c r="C28" s="15">
        <f>IF($A28&lt;=C$7,Sheet1!$H27,0)+IF($A28=C$7,Sheet1!$I27,0)</f>
        <v>0</v>
      </c>
      <c r="D28" s="28">
        <v>0</v>
      </c>
      <c r="E28" s="15">
        <f>IF($A28&lt;=E$7,Sheet1!$H27,0)+IF($A28=E$7,Sheet1!$I27,0)</f>
        <v>-5.4200000000000159</v>
      </c>
      <c r="F28" s="30">
        <v>-5.42</v>
      </c>
    </row>
    <row r="29" spans="1:6" x14ac:dyDescent="0.25">
      <c r="A29" s="3">
        <v>40899</v>
      </c>
      <c r="B29" s="15">
        <f>IF($A29&lt;=B$7,Sheet1!$H28,0)+IF($A29=B$7,Sheet1!$I28,0)</f>
        <v>0</v>
      </c>
      <c r="C29" s="15">
        <f>IF($A29&lt;=C$7,Sheet1!$H28,0)+IF($A29=C$7,Sheet1!$I28,0)</f>
        <v>0</v>
      </c>
      <c r="D29" s="28">
        <v>0</v>
      </c>
      <c r="E29" s="15">
        <f>IF($A29&lt;=E$7,Sheet1!$H28,0)+IF($A29=E$7,Sheet1!$I28,0)</f>
        <v>0</v>
      </c>
      <c r="F29" s="30">
        <v>0</v>
      </c>
    </row>
    <row r="30" spans="1:6" x14ac:dyDescent="0.25">
      <c r="A30" s="3">
        <v>40900</v>
      </c>
      <c r="B30" s="15">
        <f>IF($A30&lt;=B$7,Sheet1!$H29,0)+IF($A30=B$7,Sheet1!$I29,0)</f>
        <v>0</v>
      </c>
      <c r="C30" s="15">
        <f>IF($A30&lt;=C$7,Sheet1!$H29,0)+IF($A30=C$7,Sheet1!$I29,0)</f>
        <v>0</v>
      </c>
      <c r="D30" s="28">
        <v>0</v>
      </c>
      <c r="E30" s="15">
        <f>IF($A30&lt;=E$7,Sheet1!$H29,0)+IF($A30=E$7,Sheet1!$I29,0)</f>
        <v>0</v>
      </c>
      <c r="F30" s="30">
        <v>0</v>
      </c>
    </row>
    <row r="31" spans="1:6" x14ac:dyDescent="0.25">
      <c r="A31" s="3">
        <v>40901</v>
      </c>
      <c r="B31" s="15">
        <f>IF($A31&lt;=B$7,Sheet1!$H30,0)+IF($A31=B$7,Sheet1!$I30,0)</f>
        <v>0</v>
      </c>
      <c r="C31" s="15">
        <f>IF($A31&lt;=C$7,Sheet1!$H30,0)+IF($A31=C$7,Sheet1!$I30,0)</f>
        <v>0</v>
      </c>
      <c r="D31" s="28">
        <v>0</v>
      </c>
      <c r="E31" s="15">
        <f>IF($A31&lt;=E$7,Sheet1!$H30,0)+IF($A31=E$7,Sheet1!$I30,0)</f>
        <v>0</v>
      </c>
      <c r="F31" s="30">
        <v>0</v>
      </c>
    </row>
    <row r="32" spans="1:6" x14ac:dyDescent="0.25">
      <c r="A32" s="3">
        <v>40902</v>
      </c>
      <c r="B32" s="15">
        <f>IF($A32&lt;=B$7,Sheet1!$H31,0)+IF($A32=B$7,Sheet1!$I31,0)</f>
        <v>0</v>
      </c>
      <c r="C32" s="15">
        <f>IF($A32&lt;=C$7,Sheet1!$H31,0)+IF($A32=C$7,Sheet1!$I31,0)</f>
        <v>0</v>
      </c>
      <c r="D32" s="28">
        <v>0</v>
      </c>
      <c r="E32" s="15">
        <f>IF($A32&lt;=E$7,Sheet1!$H31,0)+IF($A32=E$7,Sheet1!$I31,0)</f>
        <v>0</v>
      </c>
      <c r="F32" s="30">
        <v>0</v>
      </c>
    </row>
    <row r="33" spans="1:6" x14ac:dyDescent="0.25">
      <c r="A33" s="3">
        <v>40903</v>
      </c>
      <c r="B33" s="15">
        <f>IF($A33&lt;=B$7,Sheet1!$H32,0)+IF($A33=B$7,Sheet1!$I32,0)</f>
        <v>0</v>
      </c>
      <c r="C33" s="15">
        <f>IF($A33&lt;=C$7,Sheet1!$H32,0)+IF($A33=C$7,Sheet1!$I32,0)</f>
        <v>0</v>
      </c>
      <c r="D33" s="28">
        <v>0</v>
      </c>
      <c r="E33" s="15">
        <f>IF($A33&lt;=E$7,Sheet1!$H32,0)+IF($A33=E$7,Sheet1!$I32,0)</f>
        <v>0</v>
      </c>
      <c r="F33" s="30">
        <v>0</v>
      </c>
    </row>
    <row r="34" spans="1:6" x14ac:dyDescent="0.25">
      <c r="A34" s="3">
        <v>40904</v>
      </c>
      <c r="B34" s="15">
        <f>IF($A34&lt;=B$7,Sheet1!$H33,0)+IF($A34=B$7,Sheet1!$I33,0)</f>
        <v>0</v>
      </c>
      <c r="C34" s="15">
        <f>IF($A34&lt;=C$7,Sheet1!$H33,0)+IF($A34=C$7,Sheet1!$I33,0)</f>
        <v>0</v>
      </c>
      <c r="D34" s="28">
        <v>0</v>
      </c>
      <c r="E34" s="15">
        <f>IF($A34&lt;=E$7,Sheet1!$H33,0)+IF($A34=E$7,Sheet1!$I33,0)</f>
        <v>0</v>
      </c>
      <c r="F34" s="30">
        <v>0</v>
      </c>
    </row>
    <row r="35" spans="1:6" x14ac:dyDescent="0.25">
      <c r="A35" s="3">
        <v>40905</v>
      </c>
      <c r="B35" s="15">
        <f>IF($A35&lt;=B$7,Sheet1!$H34,0)+IF($A35=B$7,Sheet1!$I34,0)</f>
        <v>0</v>
      </c>
      <c r="C35" s="15">
        <f>IF($A35&lt;=C$7,Sheet1!$H34,0)+IF($A35=C$7,Sheet1!$I34,0)</f>
        <v>0</v>
      </c>
      <c r="D35" s="28">
        <v>0</v>
      </c>
      <c r="E35" s="15">
        <f>IF($A35&lt;=E$7,Sheet1!$H34,0)+IF($A35=E$7,Sheet1!$I34,0)</f>
        <v>0</v>
      </c>
      <c r="F35" s="30">
        <v>0</v>
      </c>
    </row>
    <row r="36" spans="1:6" x14ac:dyDescent="0.25">
      <c r="A36" s="3">
        <v>40906</v>
      </c>
      <c r="B36" s="15">
        <f>IF($A36&lt;=B$7,Sheet1!$H35,0)+IF($A36=B$7,Sheet1!$I35,0)</f>
        <v>0</v>
      </c>
      <c r="C36" s="15">
        <f>IF($A36&lt;=C$7,Sheet1!$H35,0)+IF($A36=C$7,Sheet1!$I35,0)</f>
        <v>0</v>
      </c>
      <c r="D36" s="28">
        <v>0</v>
      </c>
      <c r="E36" s="15">
        <f>IF($A36&lt;=E$7,Sheet1!$H35,0)+IF($A36=E$7,Sheet1!$I35,0)</f>
        <v>0.10000000000029985</v>
      </c>
      <c r="F36" s="30">
        <v>0.1</v>
      </c>
    </row>
    <row r="37" spans="1:6" x14ac:dyDescent="0.25">
      <c r="A37" s="3">
        <v>40907</v>
      </c>
      <c r="B37" s="15">
        <f>IF($A37&lt;=B$7,Sheet1!$H36,0)+IF($A37=B$7,Sheet1!$I36,0)</f>
        <v>0</v>
      </c>
      <c r="C37" s="15">
        <f>IF($A37&lt;=C$7,Sheet1!$H36,0)+IF($A37=C$7,Sheet1!$I36,0)</f>
        <v>0</v>
      </c>
      <c r="D37" s="28">
        <v>0</v>
      </c>
      <c r="E37" s="15">
        <f>IF($A37&lt;=E$7,Sheet1!$H36,0)+IF($A37=E$7,Sheet1!$I36,0)</f>
        <v>0</v>
      </c>
      <c r="F37" s="30">
        <v>0</v>
      </c>
    </row>
    <row r="38" spans="1:6" x14ac:dyDescent="0.25">
      <c r="A38" s="3">
        <v>40908</v>
      </c>
      <c r="B38" s="15">
        <f>IF($A38&lt;=B$7,Sheet1!$H37,0)+IF($A38=B$7,Sheet1!$I37,0)</f>
        <v>0</v>
      </c>
      <c r="C38" s="15">
        <f>IF($A38&lt;=C$7,Sheet1!$H37,0)+IF($A38=C$7,Sheet1!$I37,0)</f>
        <v>0</v>
      </c>
      <c r="D38" s="28">
        <v>0</v>
      </c>
      <c r="E38" s="15">
        <f>IF($A38&lt;=E$7,Sheet1!$H37,0)+IF($A38=E$7,Sheet1!$I37,0)</f>
        <v>0</v>
      </c>
      <c r="F38" s="30">
        <v>0</v>
      </c>
    </row>
    <row r="39" spans="1:6" x14ac:dyDescent="0.25">
      <c r="F39" s="16"/>
    </row>
    <row r="40" spans="1:6" x14ac:dyDescent="0.25">
      <c r="F40" s="16"/>
    </row>
    <row r="41" spans="1:6" x14ac:dyDescent="0.25">
      <c r="F41" s="16"/>
    </row>
    <row r="42" spans="1:6" x14ac:dyDescent="0.25">
      <c r="F42" s="16"/>
    </row>
    <row r="43" spans="1:6" x14ac:dyDescent="0.25">
      <c r="F43" s="16"/>
    </row>
    <row r="44" spans="1:6" x14ac:dyDescent="0.25">
      <c r="F44" s="16"/>
    </row>
    <row r="45" spans="1:6" x14ac:dyDescent="0.25">
      <c r="F45" s="16"/>
    </row>
    <row r="46" spans="1:6" x14ac:dyDescent="0.25">
      <c r="F46" s="16"/>
    </row>
    <row r="47" spans="1:6" x14ac:dyDescent="0.25">
      <c r="F47" s="16"/>
    </row>
    <row r="48" spans="1:6" x14ac:dyDescent="0.25">
      <c r="F48" s="16"/>
    </row>
    <row r="49" spans="6:6" x14ac:dyDescent="0.25">
      <c r="F49" s="16"/>
    </row>
    <row r="50" spans="6:6" x14ac:dyDescent="0.25">
      <c r="F50" s="16"/>
    </row>
    <row r="51" spans="6:6" x14ac:dyDescent="0.25">
      <c r="F51" s="16"/>
    </row>
    <row r="52" spans="6:6" x14ac:dyDescent="0.25">
      <c r="F52" s="16"/>
    </row>
    <row r="53" spans="6:6" x14ac:dyDescent="0.25">
      <c r="F53" s="16"/>
    </row>
    <row r="54" spans="6:6" x14ac:dyDescent="0.25">
      <c r="F54" s="16"/>
    </row>
    <row r="55" spans="6:6" x14ac:dyDescent="0.25">
      <c r="F55" s="16"/>
    </row>
    <row r="56" spans="6:6" x14ac:dyDescent="0.25">
      <c r="F56" s="16"/>
    </row>
    <row r="57" spans="6:6" x14ac:dyDescent="0.25">
      <c r="F57" s="16"/>
    </row>
    <row r="58" spans="6:6" x14ac:dyDescent="0.25">
      <c r="F58" s="16"/>
    </row>
    <row r="59" spans="6:6" x14ac:dyDescent="0.25">
      <c r="F59" s="16"/>
    </row>
    <row r="60" spans="6:6" x14ac:dyDescent="0.25">
      <c r="F60" s="16"/>
    </row>
    <row r="61" spans="6:6" x14ac:dyDescent="0.25">
      <c r="F61" s="16"/>
    </row>
    <row r="62" spans="6:6" x14ac:dyDescent="0.25">
      <c r="F62" s="16"/>
    </row>
    <row r="63" spans="6:6" x14ac:dyDescent="0.25">
      <c r="F63" s="16"/>
    </row>
    <row r="64" spans="6:6" x14ac:dyDescent="0.25">
      <c r="F64" s="16"/>
    </row>
    <row r="65" spans="6:6" x14ac:dyDescent="0.25">
      <c r="F65" s="16"/>
    </row>
    <row r="66" spans="6:6" x14ac:dyDescent="0.25">
      <c r="F66" s="16"/>
    </row>
    <row r="67" spans="6:6" x14ac:dyDescent="0.25">
      <c r="F67" s="16"/>
    </row>
    <row r="68" spans="6:6" x14ac:dyDescent="0.25">
      <c r="F68" s="16"/>
    </row>
    <row r="69" spans="6:6" x14ac:dyDescent="0.25">
      <c r="F69" s="16"/>
    </row>
    <row r="70" spans="6:6" x14ac:dyDescent="0.25">
      <c r="F70" s="16"/>
    </row>
    <row r="71" spans="6:6" x14ac:dyDescent="0.25">
      <c r="F71" s="16"/>
    </row>
    <row r="72" spans="6:6" x14ac:dyDescent="0.25">
      <c r="F72" s="16"/>
    </row>
    <row r="73" spans="6:6" x14ac:dyDescent="0.25">
      <c r="F73" s="16"/>
    </row>
    <row r="74" spans="6:6" x14ac:dyDescent="0.25">
      <c r="F74" s="16"/>
    </row>
    <row r="75" spans="6:6" x14ac:dyDescent="0.25">
      <c r="F75" s="16"/>
    </row>
    <row r="76" spans="6:6" x14ac:dyDescent="0.25">
      <c r="F76" s="16"/>
    </row>
    <row r="77" spans="6:6" x14ac:dyDescent="0.25">
      <c r="F77" s="16"/>
    </row>
    <row r="78" spans="6:6" x14ac:dyDescent="0.25">
      <c r="F78" s="16"/>
    </row>
    <row r="79" spans="6:6" x14ac:dyDescent="0.25">
      <c r="F79" s="16"/>
    </row>
    <row r="80" spans="6:6" x14ac:dyDescent="0.25">
      <c r="F80" s="16"/>
    </row>
    <row r="81" spans="6:6" x14ac:dyDescent="0.25">
      <c r="F81" s="16"/>
    </row>
    <row r="82" spans="6:6" x14ac:dyDescent="0.25">
      <c r="F82" s="16"/>
    </row>
    <row r="83" spans="6:6" x14ac:dyDescent="0.25">
      <c r="F83" s="16"/>
    </row>
    <row r="84" spans="6:6" x14ac:dyDescent="0.25">
      <c r="F84" s="16"/>
    </row>
    <row r="85" spans="6:6" x14ac:dyDescent="0.25">
      <c r="F85" s="16"/>
    </row>
    <row r="86" spans="6:6" x14ac:dyDescent="0.25">
      <c r="F86" s="16"/>
    </row>
    <row r="87" spans="6:6" x14ac:dyDescent="0.25">
      <c r="F87" s="16"/>
    </row>
    <row r="88" spans="6:6" x14ac:dyDescent="0.25">
      <c r="F88" s="16"/>
    </row>
    <row r="89" spans="6:6" x14ac:dyDescent="0.25">
      <c r="F89" s="16"/>
    </row>
    <row r="90" spans="6:6" x14ac:dyDescent="0.25">
      <c r="F90" s="16"/>
    </row>
    <row r="91" spans="6:6" x14ac:dyDescent="0.25">
      <c r="F91" s="16"/>
    </row>
    <row r="92" spans="6:6" x14ac:dyDescent="0.25">
      <c r="F92" s="16"/>
    </row>
    <row r="93" spans="6:6" x14ac:dyDescent="0.25">
      <c r="F93" s="16"/>
    </row>
    <row r="94" spans="6:6" x14ac:dyDescent="0.25">
      <c r="F94" s="16"/>
    </row>
    <row r="95" spans="6:6" x14ac:dyDescent="0.25">
      <c r="F95" s="16"/>
    </row>
    <row r="96" spans="6:6" x14ac:dyDescent="0.25">
      <c r="F96" s="16"/>
    </row>
    <row r="97" spans="6:6" x14ac:dyDescent="0.25">
      <c r="F97" s="16"/>
    </row>
    <row r="98" spans="6:6" x14ac:dyDescent="0.25">
      <c r="F98" s="16"/>
    </row>
    <row r="99" spans="6:6" x14ac:dyDescent="0.25">
      <c r="F99" s="16"/>
    </row>
    <row r="100" spans="6:6" x14ac:dyDescent="0.25">
      <c r="F100" s="16"/>
    </row>
    <row r="101" spans="6:6" x14ac:dyDescent="0.25">
      <c r="F101" s="16"/>
    </row>
    <row r="102" spans="6:6" x14ac:dyDescent="0.25">
      <c r="F102" s="16"/>
    </row>
    <row r="103" spans="6:6" x14ac:dyDescent="0.25">
      <c r="F103" s="16"/>
    </row>
    <row r="104" spans="6:6" x14ac:dyDescent="0.25">
      <c r="F104" s="16"/>
    </row>
    <row r="105" spans="6:6" x14ac:dyDescent="0.25">
      <c r="F105" s="16"/>
    </row>
    <row r="106" spans="6:6" x14ac:dyDescent="0.25">
      <c r="F106" s="16"/>
    </row>
    <row r="107" spans="6:6" x14ac:dyDescent="0.25">
      <c r="F107" s="16"/>
    </row>
    <row r="108" spans="6:6" x14ac:dyDescent="0.25">
      <c r="F108" s="16"/>
    </row>
    <row r="109" spans="6:6" x14ac:dyDescent="0.25">
      <c r="F109" s="16"/>
    </row>
    <row r="110" spans="6:6" x14ac:dyDescent="0.25">
      <c r="F110" s="16"/>
    </row>
    <row r="111" spans="6:6" x14ac:dyDescent="0.25">
      <c r="F111" s="16"/>
    </row>
    <row r="112" spans="6:6" x14ac:dyDescent="0.25">
      <c r="F112" s="16"/>
    </row>
    <row r="113" spans="6:6" x14ac:dyDescent="0.25">
      <c r="F113" s="16"/>
    </row>
    <row r="114" spans="6:6" x14ac:dyDescent="0.25">
      <c r="F114" s="16"/>
    </row>
    <row r="115" spans="6:6" x14ac:dyDescent="0.25">
      <c r="F115" s="16"/>
    </row>
    <row r="116" spans="6:6" x14ac:dyDescent="0.25">
      <c r="F116" s="16"/>
    </row>
    <row r="117" spans="6:6" x14ac:dyDescent="0.25">
      <c r="F117" s="16"/>
    </row>
    <row r="118" spans="6:6" x14ac:dyDescent="0.25">
      <c r="F118" s="16"/>
    </row>
    <row r="119" spans="6:6" x14ac:dyDescent="0.25">
      <c r="F119" s="16"/>
    </row>
    <row r="120" spans="6:6" x14ac:dyDescent="0.25">
      <c r="F120" s="16"/>
    </row>
    <row r="121" spans="6:6" x14ac:dyDescent="0.25">
      <c r="F121" s="16"/>
    </row>
    <row r="122" spans="6:6" x14ac:dyDescent="0.25">
      <c r="F122" s="16"/>
    </row>
    <row r="123" spans="6:6" x14ac:dyDescent="0.25">
      <c r="F123" s="16"/>
    </row>
    <row r="124" spans="6:6" x14ac:dyDescent="0.25">
      <c r="F124" s="16"/>
    </row>
    <row r="125" spans="6:6" x14ac:dyDescent="0.25">
      <c r="F125" s="16"/>
    </row>
    <row r="126" spans="6:6" x14ac:dyDescent="0.25">
      <c r="F126" s="16"/>
    </row>
    <row r="127" spans="6:6" x14ac:dyDescent="0.25">
      <c r="F127" s="16"/>
    </row>
    <row r="128" spans="6:6" x14ac:dyDescent="0.25">
      <c r="F128" s="16"/>
    </row>
    <row r="129" spans="6:6" x14ac:dyDescent="0.25">
      <c r="F129" s="16"/>
    </row>
    <row r="130" spans="6:6" x14ac:dyDescent="0.25">
      <c r="F130" s="16"/>
    </row>
    <row r="131" spans="6:6" x14ac:dyDescent="0.25">
      <c r="F131" s="16"/>
    </row>
    <row r="132" spans="6:6" x14ac:dyDescent="0.25">
      <c r="F132" s="16"/>
    </row>
    <row r="133" spans="6:6" x14ac:dyDescent="0.25">
      <c r="F133" s="16"/>
    </row>
    <row r="134" spans="6:6" x14ac:dyDescent="0.25">
      <c r="F134" s="16"/>
    </row>
    <row r="135" spans="6:6" x14ac:dyDescent="0.25">
      <c r="F135" s="16"/>
    </row>
    <row r="136" spans="6:6" x14ac:dyDescent="0.25">
      <c r="F136" s="16"/>
    </row>
    <row r="137" spans="6:6" x14ac:dyDescent="0.25">
      <c r="F137" s="16"/>
    </row>
    <row r="138" spans="6:6" x14ac:dyDescent="0.25">
      <c r="F138" s="16"/>
    </row>
    <row r="139" spans="6:6" x14ac:dyDescent="0.25">
      <c r="F139" s="16"/>
    </row>
    <row r="140" spans="6:6" x14ac:dyDescent="0.25">
      <c r="F140" s="16"/>
    </row>
    <row r="141" spans="6:6" x14ac:dyDescent="0.25">
      <c r="F141" s="16"/>
    </row>
    <row r="142" spans="6:6" x14ac:dyDescent="0.25">
      <c r="F142" s="16"/>
    </row>
    <row r="143" spans="6:6" x14ac:dyDescent="0.25">
      <c r="F143" s="16"/>
    </row>
    <row r="144" spans="6:6" x14ac:dyDescent="0.25">
      <c r="F144" s="16"/>
    </row>
    <row r="145" spans="6:6" x14ac:dyDescent="0.25">
      <c r="F145" s="16"/>
    </row>
    <row r="146" spans="6:6" x14ac:dyDescent="0.25">
      <c r="F146" s="16"/>
    </row>
    <row r="147" spans="6:6" x14ac:dyDescent="0.25">
      <c r="F147" s="16"/>
    </row>
    <row r="148" spans="6:6" x14ac:dyDescent="0.25">
      <c r="F148" s="16"/>
    </row>
    <row r="149" spans="6:6" x14ac:dyDescent="0.25">
      <c r="F149" s="16"/>
    </row>
    <row r="150" spans="6:6" x14ac:dyDescent="0.25">
      <c r="F150" s="16"/>
    </row>
    <row r="151" spans="6:6" x14ac:dyDescent="0.25">
      <c r="F151" s="16"/>
    </row>
    <row r="152" spans="6:6" x14ac:dyDescent="0.25">
      <c r="F152" s="16"/>
    </row>
    <row r="153" spans="6:6" x14ac:dyDescent="0.25">
      <c r="F153" s="16"/>
    </row>
    <row r="154" spans="6:6" x14ac:dyDescent="0.25">
      <c r="F154" s="16"/>
    </row>
    <row r="155" spans="6:6" x14ac:dyDescent="0.25">
      <c r="F155" s="16"/>
    </row>
    <row r="156" spans="6:6" x14ac:dyDescent="0.25">
      <c r="F156" s="16"/>
    </row>
    <row r="157" spans="6:6" x14ac:dyDescent="0.25">
      <c r="F157" s="16"/>
    </row>
    <row r="158" spans="6:6" x14ac:dyDescent="0.25">
      <c r="F158" s="16"/>
    </row>
    <row r="159" spans="6:6" x14ac:dyDescent="0.25">
      <c r="F159" s="16"/>
    </row>
    <row r="160" spans="6:6" x14ac:dyDescent="0.25">
      <c r="F160" s="16"/>
    </row>
    <row r="161" spans="6:6" x14ac:dyDescent="0.25">
      <c r="F161" s="16"/>
    </row>
    <row r="162" spans="6:6" x14ac:dyDescent="0.25">
      <c r="F162" s="16"/>
    </row>
    <row r="163" spans="6:6" x14ac:dyDescent="0.25">
      <c r="F163" s="16"/>
    </row>
    <row r="164" spans="6:6" x14ac:dyDescent="0.25">
      <c r="F164" s="16"/>
    </row>
    <row r="165" spans="6:6" x14ac:dyDescent="0.25">
      <c r="F165" s="16"/>
    </row>
    <row r="166" spans="6:6" x14ac:dyDescent="0.25">
      <c r="F166" s="16"/>
    </row>
    <row r="167" spans="6:6" x14ac:dyDescent="0.25">
      <c r="F167" s="16"/>
    </row>
    <row r="168" spans="6:6" x14ac:dyDescent="0.25">
      <c r="F168" s="16"/>
    </row>
    <row r="169" spans="6:6" x14ac:dyDescent="0.25">
      <c r="F169" s="16"/>
    </row>
    <row r="170" spans="6:6" x14ac:dyDescent="0.25">
      <c r="F170" s="16"/>
    </row>
    <row r="171" spans="6:6" x14ac:dyDescent="0.25">
      <c r="F171" s="16"/>
    </row>
    <row r="172" spans="6:6" x14ac:dyDescent="0.25">
      <c r="F172" s="16"/>
    </row>
    <row r="173" spans="6:6" x14ac:dyDescent="0.25">
      <c r="F173" s="16"/>
    </row>
    <row r="174" spans="6:6" x14ac:dyDescent="0.25">
      <c r="F174" s="16"/>
    </row>
    <row r="175" spans="6:6" x14ac:dyDescent="0.25">
      <c r="F175" s="16"/>
    </row>
    <row r="176" spans="6:6" x14ac:dyDescent="0.25">
      <c r="F176" s="16"/>
    </row>
    <row r="177" spans="6:6" x14ac:dyDescent="0.25">
      <c r="F177" s="16"/>
    </row>
    <row r="178" spans="6:6" x14ac:dyDescent="0.25">
      <c r="F178" s="16"/>
    </row>
    <row r="179" spans="6:6" x14ac:dyDescent="0.25">
      <c r="F179" s="16"/>
    </row>
    <row r="180" spans="6:6" x14ac:dyDescent="0.25">
      <c r="F180" s="16"/>
    </row>
    <row r="181" spans="6:6" x14ac:dyDescent="0.25">
      <c r="F181" s="16"/>
    </row>
    <row r="182" spans="6:6" x14ac:dyDescent="0.25">
      <c r="F182" s="16"/>
    </row>
    <row r="183" spans="6:6" x14ac:dyDescent="0.25">
      <c r="F183" s="16"/>
    </row>
    <row r="184" spans="6:6" x14ac:dyDescent="0.25">
      <c r="F184" s="16"/>
    </row>
    <row r="185" spans="6:6" x14ac:dyDescent="0.25">
      <c r="F185" s="16"/>
    </row>
    <row r="186" spans="6:6" x14ac:dyDescent="0.25">
      <c r="F186" s="16"/>
    </row>
    <row r="187" spans="6:6" x14ac:dyDescent="0.25">
      <c r="F187" s="16"/>
    </row>
    <row r="188" spans="6:6" x14ac:dyDescent="0.25">
      <c r="F188" s="16"/>
    </row>
    <row r="189" spans="6:6" x14ac:dyDescent="0.25">
      <c r="F189" s="16"/>
    </row>
    <row r="190" spans="6:6" x14ac:dyDescent="0.25">
      <c r="F190" s="16"/>
    </row>
    <row r="191" spans="6:6" x14ac:dyDescent="0.25">
      <c r="F191" s="16"/>
    </row>
    <row r="192" spans="6:6" x14ac:dyDescent="0.25">
      <c r="F192" s="16"/>
    </row>
    <row r="193" spans="6:6" x14ac:dyDescent="0.25">
      <c r="F193" s="16"/>
    </row>
    <row r="194" spans="6:6" x14ac:dyDescent="0.25">
      <c r="F194" s="16"/>
    </row>
    <row r="195" spans="6:6" x14ac:dyDescent="0.25">
      <c r="F195" s="16"/>
    </row>
    <row r="196" spans="6:6" x14ac:dyDescent="0.25">
      <c r="F196" s="16"/>
    </row>
    <row r="197" spans="6:6" x14ac:dyDescent="0.25">
      <c r="F197" s="16"/>
    </row>
    <row r="198" spans="6:6" x14ac:dyDescent="0.25">
      <c r="F198" s="16"/>
    </row>
    <row r="199" spans="6:6" x14ac:dyDescent="0.25">
      <c r="F199" s="16"/>
    </row>
    <row r="200" spans="6:6" x14ac:dyDescent="0.25">
      <c r="F200" s="16"/>
    </row>
    <row r="201" spans="6:6" x14ac:dyDescent="0.25">
      <c r="F201" s="16"/>
    </row>
    <row r="202" spans="6:6" x14ac:dyDescent="0.25">
      <c r="F202" s="16"/>
    </row>
    <row r="203" spans="6:6" x14ac:dyDescent="0.25">
      <c r="F203" s="16"/>
    </row>
    <row r="204" spans="6:6" x14ac:dyDescent="0.25">
      <c r="F204" s="16"/>
    </row>
    <row r="205" spans="6:6" x14ac:dyDescent="0.25">
      <c r="F205" s="16"/>
    </row>
    <row r="206" spans="6:6" x14ac:dyDescent="0.25">
      <c r="F206" s="16"/>
    </row>
    <row r="207" spans="6:6" x14ac:dyDescent="0.25">
      <c r="F207" s="16"/>
    </row>
    <row r="208" spans="6:6" x14ac:dyDescent="0.25">
      <c r="F208" s="16"/>
    </row>
    <row r="209" spans="6:6" x14ac:dyDescent="0.25">
      <c r="F209" s="16"/>
    </row>
    <row r="210" spans="6:6" x14ac:dyDescent="0.25">
      <c r="F210" s="16"/>
    </row>
    <row r="211" spans="6:6" x14ac:dyDescent="0.25">
      <c r="F211" s="16"/>
    </row>
    <row r="212" spans="6:6" x14ac:dyDescent="0.25">
      <c r="F212" s="16"/>
    </row>
    <row r="213" spans="6:6" x14ac:dyDescent="0.25">
      <c r="F213" s="16"/>
    </row>
    <row r="214" spans="6:6" x14ac:dyDescent="0.25">
      <c r="F214" s="16"/>
    </row>
    <row r="215" spans="6:6" x14ac:dyDescent="0.25">
      <c r="F215" s="16"/>
    </row>
    <row r="216" spans="6:6" x14ac:dyDescent="0.25">
      <c r="F216" s="16"/>
    </row>
    <row r="217" spans="6:6" x14ac:dyDescent="0.25">
      <c r="F217" s="16"/>
    </row>
    <row r="218" spans="6:6" x14ac:dyDescent="0.25">
      <c r="F218" s="16"/>
    </row>
    <row r="219" spans="6:6" x14ac:dyDescent="0.25">
      <c r="F219" s="16"/>
    </row>
    <row r="220" spans="6:6" x14ac:dyDescent="0.25">
      <c r="F220" s="16"/>
    </row>
    <row r="221" spans="6:6" x14ac:dyDescent="0.25">
      <c r="F221" s="16"/>
    </row>
    <row r="222" spans="6:6" x14ac:dyDescent="0.25">
      <c r="F222" s="16"/>
    </row>
    <row r="223" spans="6:6" x14ac:dyDescent="0.25">
      <c r="F223" s="16"/>
    </row>
    <row r="224" spans="6:6" x14ac:dyDescent="0.25">
      <c r="F224" s="16"/>
    </row>
    <row r="225" spans="6:6" x14ac:dyDescent="0.25">
      <c r="F225" s="16"/>
    </row>
    <row r="226" spans="6:6" x14ac:dyDescent="0.25">
      <c r="F226" s="16"/>
    </row>
    <row r="227" spans="6:6" x14ac:dyDescent="0.25">
      <c r="F227" s="16"/>
    </row>
    <row r="228" spans="6:6" x14ac:dyDescent="0.25">
      <c r="F228" s="16"/>
    </row>
    <row r="229" spans="6:6" x14ac:dyDescent="0.25">
      <c r="F229" s="16"/>
    </row>
    <row r="230" spans="6:6" x14ac:dyDescent="0.25">
      <c r="F230" s="16"/>
    </row>
    <row r="231" spans="6:6" x14ac:dyDescent="0.25">
      <c r="F231" s="16"/>
    </row>
    <row r="232" spans="6:6" x14ac:dyDescent="0.25">
      <c r="F232" s="16"/>
    </row>
    <row r="233" spans="6:6" x14ac:dyDescent="0.25">
      <c r="F233" s="16"/>
    </row>
    <row r="234" spans="6:6" x14ac:dyDescent="0.25">
      <c r="F234" s="16"/>
    </row>
    <row r="235" spans="6:6" x14ac:dyDescent="0.25">
      <c r="F235" s="16"/>
    </row>
    <row r="236" spans="6:6" x14ac:dyDescent="0.25">
      <c r="F236" s="16"/>
    </row>
    <row r="237" spans="6:6" x14ac:dyDescent="0.25">
      <c r="F237" s="16"/>
    </row>
    <row r="238" spans="6:6" x14ac:dyDescent="0.25">
      <c r="F238" s="16"/>
    </row>
    <row r="239" spans="6:6" x14ac:dyDescent="0.25">
      <c r="F239" s="16"/>
    </row>
    <row r="240" spans="6:6" x14ac:dyDescent="0.25">
      <c r="F240" s="16"/>
    </row>
    <row r="241" spans="6:6" x14ac:dyDescent="0.25">
      <c r="F241" s="16"/>
    </row>
    <row r="242" spans="6:6" x14ac:dyDescent="0.25">
      <c r="F242" s="16"/>
    </row>
    <row r="243" spans="6:6" x14ac:dyDescent="0.25">
      <c r="F243" s="16"/>
    </row>
    <row r="244" spans="6:6" x14ac:dyDescent="0.25">
      <c r="F244" s="16"/>
    </row>
    <row r="245" spans="6:6" x14ac:dyDescent="0.25">
      <c r="F245" s="16"/>
    </row>
    <row r="246" spans="6:6" x14ac:dyDescent="0.25">
      <c r="F246" s="16"/>
    </row>
    <row r="247" spans="6:6" x14ac:dyDescent="0.25">
      <c r="F247" s="16"/>
    </row>
    <row r="248" spans="6:6" x14ac:dyDescent="0.25">
      <c r="F248" s="16"/>
    </row>
    <row r="249" spans="6:6" x14ac:dyDescent="0.25">
      <c r="F249" s="16"/>
    </row>
    <row r="250" spans="6:6" x14ac:dyDescent="0.25">
      <c r="F250" s="16"/>
    </row>
    <row r="251" spans="6:6" x14ac:dyDescent="0.25">
      <c r="F251" s="16"/>
    </row>
    <row r="252" spans="6:6" x14ac:dyDescent="0.25">
      <c r="F252" s="16"/>
    </row>
    <row r="253" spans="6:6" x14ac:dyDescent="0.25">
      <c r="F253" s="16"/>
    </row>
    <row r="254" spans="6:6" x14ac:dyDescent="0.25">
      <c r="F254" s="16"/>
    </row>
    <row r="255" spans="6:6" x14ac:dyDescent="0.25">
      <c r="F255" s="16"/>
    </row>
    <row r="256" spans="6:6" x14ac:dyDescent="0.25">
      <c r="F256" s="16"/>
    </row>
    <row r="257" spans="6:6" x14ac:dyDescent="0.25">
      <c r="F257" s="16"/>
    </row>
    <row r="258" spans="6:6" x14ac:dyDescent="0.25">
      <c r="F258" s="16"/>
    </row>
    <row r="259" spans="6:6" x14ac:dyDescent="0.25">
      <c r="F259" s="16"/>
    </row>
    <row r="260" spans="6:6" x14ac:dyDescent="0.25">
      <c r="F260" s="16"/>
    </row>
    <row r="261" spans="6:6" x14ac:dyDescent="0.25">
      <c r="F261" s="16"/>
    </row>
    <row r="262" spans="6:6" x14ac:dyDescent="0.25">
      <c r="F262" s="16"/>
    </row>
    <row r="263" spans="6:6" x14ac:dyDescent="0.25">
      <c r="F263" s="16"/>
    </row>
    <row r="264" spans="6:6" x14ac:dyDescent="0.25">
      <c r="F264" s="16"/>
    </row>
    <row r="265" spans="6:6" x14ac:dyDescent="0.25">
      <c r="F265" s="16"/>
    </row>
    <row r="266" spans="6:6" x14ac:dyDescent="0.25">
      <c r="F266" s="16"/>
    </row>
    <row r="267" spans="6:6" x14ac:dyDescent="0.25">
      <c r="F267" s="16"/>
    </row>
    <row r="268" spans="6:6" x14ac:dyDescent="0.25">
      <c r="F268" s="16"/>
    </row>
    <row r="269" spans="6:6" x14ac:dyDescent="0.25">
      <c r="F269" s="16"/>
    </row>
    <row r="270" spans="6:6" x14ac:dyDescent="0.25">
      <c r="F270" s="16"/>
    </row>
    <row r="271" spans="6:6" x14ac:dyDescent="0.25">
      <c r="F271" s="16"/>
    </row>
    <row r="272" spans="6:6" x14ac:dyDescent="0.25">
      <c r="F272" s="16"/>
    </row>
    <row r="273" spans="6:6" x14ac:dyDescent="0.25">
      <c r="F273" s="16"/>
    </row>
    <row r="274" spans="6:6" x14ac:dyDescent="0.25">
      <c r="F274" s="16"/>
    </row>
    <row r="275" spans="6:6" x14ac:dyDescent="0.25">
      <c r="F275" s="16"/>
    </row>
    <row r="276" spans="6:6" x14ac:dyDescent="0.25">
      <c r="F276" s="16"/>
    </row>
    <row r="277" spans="6:6" x14ac:dyDescent="0.25">
      <c r="F277" s="16"/>
    </row>
    <row r="278" spans="6:6" x14ac:dyDescent="0.25">
      <c r="F278" s="16"/>
    </row>
    <row r="279" spans="6:6" x14ac:dyDescent="0.25">
      <c r="F279" s="16"/>
    </row>
    <row r="280" spans="6:6" x14ac:dyDescent="0.25">
      <c r="F280" s="16"/>
    </row>
    <row r="281" spans="6:6" x14ac:dyDescent="0.25">
      <c r="F281" s="16"/>
    </row>
    <row r="282" spans="6:6" x14ac:dyDescent="0.25">
      <c r="F282" s="16"/>
    </row>
    <row r="283" spans="6:6" x14ac:dyDescent="0.25">
      <c r="F283" s="16"/>
    </row>
    <row r="284" spans="6:6" x14ac:dyDescent="0.25">
      <c r="F284" s="16"/>
    </row>
    <row r="285" spans="6:6" x14ac:dyDescent="0.25">
      <c r="F285" s="16"/>
    </row>
    <row r="286" spans="6:6" x14ac:dyDescent="0.25">
      <c r="F286" s="16"/>
    </row>
    <row r="287" spans="6:6" x14ac:dyDescent="0.25">
      <c r="F287" s="16"/>
    </row>
    <row r="288" spans="6:6" x14ac:dyDescent="0.25">
      <c r="F288" s="16"/>
    </row>
    <row r="289" spans="6:6" x14ac:dyDescent="0.25">
      <c r="F289" s="16"/>
    </row>
    <row r="290" spans="6:6" x14ac:dyDescent="0.25">
      <c r="F290" s="16"/>
    </row>
    <row r="291" spans="6:6" x14ac:dyDescent="0.25">
      <c r="F291" s="16"/>
    </row>
    <row r="292" spans="6:6" x14ac:dyDescent="0.25">
      <c r="F292" s="16"/>
    </row>
    <row r="293" spans="6:6" x14ac:dyDescent="0.25">
      <c r="F293" s="16"/>
    </row>
    <row r="294" spans="6:6" x14ac:dyDescent="0.25">
      <c r="F294" s="16"/>
    </row>
    <row r="295" spans="6:6" x14ac:dyDescent="0.25">
      <c r="F295" s="16"/>
    </row>
    <row r="296" spans="6:6" x14ac:dyDescent="0.25">
      <c r="F296" s="16"/>
    </row>
    <row r="297" spans="6:6" x14ac:dyDescent="0.25">
      <c r="F297" s="16"/>
    </row>
    <row r="298" spans="6:6" x14ac:dyDescent="0.25">
      <c r="F298" s="16"/>
    </row>
    <row r="299" spans="6:6" x14ac:dyDescent="0.25">
      <c r="F299" s="16"/>
    </row>
    <row r="300" spans="6:6" x14ac:dyDescent="0.25">
      <c r="F300" s="16"/>
    </row>
    <row r="301" spans="6:6" x14ac:dyDescent="0.25">
      <c r="F301" s="16"/>
    </row>
    <row r="302" spans="6:6" x14ac:dyDescent="0.25">
      <c r="F302" s="16"/>
    </row>
    <row r="303" spans="6:6" x14ac:dyDescent="0.25">
      <c r="F303" s="16"/>
    </row>
    <row r="304" spans="6:6" x14ac:dyDescent="0.25">
      <c r="F304" s="16"/>
    </row>
    <row r="305" spans="6:6" x14ac:dyDescent="0.25">
      <c r="F305" s="16"/>
    </row>
    <row r="306" spans="6:6" x14ac:dyDescent="0.25">
      <c r="F306" s="16"/>
    </row>
    <row r="307" spans="6:6" x14ac:dyDescent="0.25">
      <c r="F307" s="16"/>
    </row>
    <row r="308" spans="6:6" x14ac:dyDescent="0.25">
      <c r="F308" s="16"/>
    </row>
    <row r="309" spans="6:6" x14ac:dyDescent="0.25">
      <c r="F309" s="16"/>
    </row>
    <row r="310" spans="6:6" x14ac:dyDescent="0.25">
      <c r="F310" s="16"/>
    </row>
    <row r="311" spans="6:6" x14ac:dyDescent="0.25">
      <c r="F311" s="16"/>
    </row>
    <row r="312" spans="6:6" x14ac:dyDescent="0.25">
      <c r="F312" s="16"/>
    </row>
    <row r="313" spans="6:6" x14ac:dyDescent="0.25">
      <c r="F313" s="16"/>
    </row>
    <row r="314" spans="6:6" x14ac:dyDescent="0.25">
      <c r="F314" s="16"/>
    </row>
    <row r="315" spans="6:6" x14ac:dyDescent="0.25">
      <c r="F315" s="16"/>
    </row>
    <row r="316" spans="6:6" x14ac:dyDescent="0.25">
      <c r="F316" s="16"/>
    </row>
    <row r="317" spans="6:6" x14ac:dyDescent="0.25">
      <c r="F317" s="16"/>
    </row>
    <row r="318" spans="6:6" x14ac:dyDescent="0.25">
      <c r="F318" s="16"/>
    </row>
    <row r="319" spans="6:6" x14ac:dyDescent="0.25">
      <c r="F319" s="16"/>
    </row>
    <row r="320" spans="6:6" x14ac:dyDescent="0.25">
      <c r="F320" s="16"/>
    </row>
    <row r="321" spans="6:6" x14ac:dyDescent="0.25">
      <c r="F321" s="16"/>
    </row>
    <row r="322" spans="6:6" x14ac:dyDescent="0.25">
      <c r="F322" s="16"/>
    </row>
    <row r="323" spans="6:6" x14ac:dyDescent="0.25">
      <c r="F323" s="16"/>
    </row>
    <row r="324" spans="6:6" x14ac:dyDescent="0.25">
      <c r="F324" s="16"/>
    </row>
    <row r="325" spans="6:6" x14ac:dyDescent="0.25">
      <c r="F325" s="16"/>
    </row>
    <row r="326" spans="6:6" x14ac:dyDescent="0.25">
      <c r="F326" s="16"/>
    </row>
    <row r="327" spans="6:6" x14ac:dyDescent="0.25">
      <c r="F327" s="16"/>
    </row>
    <row r="328" spans="6:6" x14ac:dyDescent="0.25">
      <c r="F328" s="16"/>
    </row>
    <row r="329" spans="6:6" x14ac:dyDescent="0.25">
      <c r="F329" s="16"/>
    </row>
    <row r="330" spans="6:6" x14ac:dyDescent="0.25">
      <c r="F330" s="16"/>
    </row>
    <row r="331" spans="6:6" x14ac:dyDescent="0.25">
      <c r="F331" s="16"/>
    </row>
    <row r="332" spans="6:6" x14ac:dyDescent="0.25">
      <c r="F332" s="16"/>
    </row>
    <row r="333" spans="6:6" x14ac:dyDescent="0.25">
      <c r="F333" s="16"/>
    </row>
    <row r="334" spans="6:6" x14ac:dyDescent="0.25">
      <c r="F334" s="16"/>
    </row>
    <row r="335" spans="6:6" x14ac:dyDescent="0.25">
      <c r="F335" s="16"/>
    </row>
    <row r="336" spans="6:6" x14ac:dyDescent="0.25">
      <c r="F336" s="16"/>
    </row>
    <row r="337" spans="6:6" x14ac:dyDescent="0.25">
      <c r="F337" s="16"/>
    </row>
    <row r="338" spans="6:6" x14ac:dyDescent="0.25">
      <c r="F338" s="16"/>
    </row>
    <row r="339" spans="6:6" x14ac:dyDescent="0.25">
      <c r="F339" s="16"/>
    </row>
    <row r="340" spans="6:6" x14ac:dyDescent="0.25">
      <c r="F340" s="16"/>
    </row>
    <row r="341" spans="6:6" x14ac:dyDescent="0.25">
      <c r="F341" s="16"/>
    </row>
    <row r="342" spans="6:6" x14ac:dyDescent="0.25">
      <c r="F342" s="16"/>
    </row>
    <row r="343" spans="6:6" x14ac:dyDescent="0.25">
      <c r="F343" s="16"/>
    </row>
    <row r="344" spans="6:6" x14ac:dyDescent="0.25">
      <c r="F344" s="16"/>
    </row>
    <row r="345" spans="6:6" x14ac:dyDescent="0.25">
      <c r="F345" s="16"/>
    </row>
    <row r="346" spans="6:6" x14ac:dyDescent="0.25">
      <c r="F346" s="16"/>
    </row>
    <row r="347" spans="6:6" x14ac:dyDescent="0.25">
      <c r="F347" s="16"/>
    </row>
    <row r="348" spans="6:6" x14ac:dyDescent="0.25">
      <c r="F348" s="16"/>
    </row>
    <row r="349" spans="6:6" x14ac:dyDescent="0.25">
      <c r="F349" s="16"/>
    </row>
    <row r="350" spans="6:6" x14ac:dyDescent="0.25">
      <c r="F350" s="16"/>
    </row>
    <row r="351" spans="6:6" x14ac:dyDescent="0.25">
      <c r="F351" s="16"/>
    </row>
    <row r="352" spans="6:6" x14ac:dyDescent="0.25">
      <c r="F352" s="16"/>
    </row>
    <row r="353" spans="6:6" x14ac:dyDescent="0.25">
      <c r="F353" s="16"/>
    </row>
    <row r="354" spans="6:6" x14ac:dyDescent="0.25">
      <c r="F354" s="16"/>
    </row>
    <row r="355" spans="6:6" x14ac:dyDescent="0.25">
      <c r="F355" s="16"/>
    </row>
    <row r="356" spans="6:6" x14ac:dyDescent="0.25">
      <c r="F356" s="16"/>
    </row>
    <row r="357" spans="6:6" x14ac:dyDescent="0.25">
      <c r="F357" s="16"/>
    </row>
    <row r="358" spans="6:6" x14ac:dyDescent="0.25">
      <c r="F358" s="16"/>
    </row>
    <row r="359" spans="6:6" x14ac:dyDescent="0.25">
      <c r="F359" s="16"/>
    </row>
    <row r="360" spans="6:6" x14ac:dyDescent="0.25">
      <c r="F360" s="16"/>
    </row>
    <row r="361" spans="6:6" x14ac:dyDescent="0.25">
      <c r="F361" s="16"/>
    </row>
    <row r="362" spans="6:6" x14ac:dyDescent="0.25">
      <c r="F362" s="16"/>
    </row>
    <row r="363" spans="6:6" x14ac:dyDescent="0.25">
      <c r="F363" s="16"/>
    </row>
    <row r="364" spans="6:6" x14ac:dyDescent="0.25">
      <c r="F364" s="16"/>
    </row>
    <row r="365" spans="6:6" x14ac:dyDescent="0.25">
      <c r="F365" s="16"/>
    </row>
    <row r="366" spans="6:6" x14ac:dyDescent="0.25">
      <c r="F366" s="16"/>
    </row>
    <row r="367" spans="6:6" x14ac:dyDescent="0.25">
      <c r="F367" s="16"/>
    </row>
    <row r="368" spans="6:6" x14ac:dyDescent="0.25">
      <c r="F368" s="16"/>
    </row>
    <row r="369" spans="6:6" x14ac:dyDescent="0.25">
      <c r="F369" s="16"/>
    </row>
    <row r="370" spans="6:6" x14ac:dyDescent="0.25">
      <c r="F370" s="16"/>
    </row>
    <row r="371" spans="6:6" x14ac:dyDescent="0.25">
      <c r="F371" s="16"/>
    </row>
    <row r="372" spans="6:6" x14ac:dyDescent="0.25">
      <c r="F372" s="16"/>
    </row>
    <row r="373" spans="6:6" x14ac:dyDescent="0.25">
      <c r="F373" s="16"/>
    </row>
    <row r="374" spans="6:6" x14ac:dyDescent="0.25">
      <c r="F374" s="16"/>
    </row>
    <row r="375" spans="6:6" x14ac:dyDescent="0.25">
      <c r="F375" s="16"/>
    </row>
    <row r="376" spans="6:6" x14ac:dyDescent="0.25">
      <c r="F376" s="16"/>
    </row>
    <row r="377" spans="6:6" x14ac:dyDescent="0.25">
      <c r="F377" s="16"/>
    </row>
    <row r="378" spans="6:6" x14ac:dyDescent="0.25">
      <c r="F378" s="16"/>
    </row>
    <row r="379" spans="6:6" x14ac:dyDescent="0.25">
      <c r="F379" s="16"/>
    </row>
    <row r="380" spans="6:6" x14ac:dyDescent="0.25">
      <c r="F380" s="16"/>
    </row>
    <row r="381" spans="6:6" x14ac:dyDescent="0.25">
      <c r="F381" s="16"/>
    </row>
    <row r="382" spans="6:6" x14ac:dyDescent="0.25">
      <c r="F382" s="16"/>
    </row>
    <row r="383" spans="6:6" x14ac:dyDescent="0.25">
      <c r="F383" s="16"/>
    </row>
    <row r="384" spans="6:6" x14ac:dyDescent="0.25">
      <c r="F384" s="16"/>
    </row>
    <row r="385" spans="6:6" x14ac:dyDescent="0.25">
      <c r="F385" s="16"/>
    </row>
    <row r="386" spans="6:6" x14ac:dyDescent="0.25">
      <c r="F386" s="16"/>
    </row>
    <row r="387" spans="6:6" x14ac:dyDescent="0.25">
      <c r="F387" s="16"/>
    </row>
    <row r="388" spans="6:6" x14ac:dyDescent="0.25">
      <c r="F388" s="16"/>
    </row>
    <row r="389" spans="6:6" x14ac:dyDescent="0.25">
      <c r="F389" s="16"/>
    </row>
    <row r="390" spans="6:6" x14ac:dyDescent="0.25">
      <c r="F390" s="16"/>
    </row>
    <row r="391" spans="6:6" x14ac:dyDescent="0.25">
      <c r="F391" s="16"/>
    </row>
    <row r="392" spans="6:6" x14ac:dyDescent="0.25">
      <c r="F392" s="16"/>
    </row>
    <row r="393" spans="6:6" x14ac:dyDescent="0.25">
      <c r="F393" s="16"/>
    </row>
    <row r="394" spans="6:6" x14ac:dyDescent="0.25">
      <c r="F394" s="16"/>
    </row>
    <row r="395" spans="6:6" x14ac:dyDescent="0.25">
      <c r="F395" s="16"/>
    </row>
    <row r="396" spans="6:6" x14ac:dyDescent="0.25">
      <c r="F396" s="16"/>
    </row>
    <row r="397" spans="6:6" x14ac:dyDescent="0.25">
      <c r="F397" s="16"/>
    </row>
    <row r="398" spans="6:6" x14ac:dyDescent="0.25">
      <c r="F398" s="16"/>
    </row>
    <row r="399" spans="6:6" x14ac:dyDescent="0.25">
      <c r="F399" s="16"/>
    </row>
    <row r="400" spans="6:6" x14ac:dyDescent="0.25">
      <c r="F400" s="16"/>
    </row>
    <row r="401" spans="6:6" x14ac:dyDescent="0.25">
      <c r="F401" s="16"/>
    </row>
    <row r="402" spans="6:6" x14ac:dyDescent="0.25">
      <c r="F402" s="16"/>
    </row>
    <row r="403" spans="6:6" x14ac:dyDescent="0.25">
      <c r="F403" s="16"/>
    </row>
    <row r="404" spans="6:6" x14ac:dyDescent="0.25">
      <c r="F404" s="16"/>
    </row>
    <row r="405" spans="6:6" x14ac:dyDescent="0.25">
      <c r="F405" s="16"/>
    </row>
    <row r="406" spans="6:6" x14ac:dyDescent="0.25">
      <c r="F406" s="16"/>
    </row>
    <row r="407" spans="6:6" x14ac:dyDescent="0.25">
      <c r="F407" s="16"/>
    </row>
    <row r="408" spans="6:6" x14ac:dyDescent="0.25">
      <c r="F408" s="16"/>
    </row>
    <row r="409" spans="6:6" x14ac:dyDescent="0.25">
      <c r="F409" s="16"/>
    </row>
    <row r="410" spans="6:6" x14ac:dyDescent="0.25">
      <c r="F410" s="16"/>
    </row>
    <row r="411" spans="6:6" x14ac:dyDescent="0.25">
      <c r="F411" s="16"/>
    </row>
    <row r="412" spans="6:6" x14ac:dyDescent="0.25">
      <c r="F412" s="16"/>
    </row>
    <row r="413" spans="6:6" x14ac:dyDescent="0.25">
      <c r="F413" s="16"/>
    </row>
    <row r="414" spans="6:6" x14ac:dyDescent="0.25">
      <c r="F414" s="16"/>
    </row>
    <row r="415" spans="6:6" x14ac:dyDescent="0.25">
      <c r="F415" s="16"/>
    </row>
    <row r="416" spans="6:6" x14ac:dyDescent="0.25">
      <c r="F416" s="16"/>
    </row>
    <row r="417" spans="6:6" x14ac:dyDescent="0.25">
      <c r="F417" s="16"/>
    </row>
    <row r="418" spans="6:6" x14ac:dyDescent="0.25">
      <c r="F418" s="16"/>
    </row>
    <row r="419" spans="6:6" x14ac:dyDescent="0.25">
      <c r="F419" s="16"/>
    </row>
    <row r="420" spans="6:6" x14ac:dyDescent="0.25">
      <c r="F420" s="16"/>
    </row>
    <row r="421" spans="6:6" x14ac:dyDescent="0.25">
      <c r="F421" s="16"/>
    </row>
    <row r="422" spans="6:6" x14ac:dyDescent="0.25">
      <c r="F422" s="16"/>
    </row>
    <row r="423" spans="6:6" x14ac:dyDescent="0.25">
      <c r="F423" s="16"/>
    </row>
    <row r="424" spans="6:6" x14ac:dyDescent="0.25">
      <c r="F424" s="16"/>
    </row>
    <row r="425" spans="6:6" x14ac:dyDescent="0.25">
      <c r="F425" s="16"/>
    </row>
    <row r="426" spans="6:6" x14ac:dyDescent="0.25">
      <c r="F426" s="16"/>
    </row>
    <row r="427" spans="6:6" x14ac:dyDescent="0.25">
      <c r="F427" s="16"/>
    </row>
    <row r="428" spans="6:6" x14ac:dyDescent="0.25">
      <c r="F428" s="16"/>
    </row>
    <row r="429" spans="6:6" x14ac:dyDescent="0.25">
      <c r="F429" s="16"/>
    </row>
    <row r="430" spans="6:6" x14ac:dyDescent="0.25">
      <c r="F430" s="16"/>
    </row>
    <row r="431" spans="6:6" x14ac:dyDescent="0.25">
      <c r="F431" s="16"/>
    </row>
    <row r="432" spans="6:6" x14ac:dyDescent="0.25">
      <c r="F432" s="16"/>
    </row>
    <row r="433" spans="6:6" x14ac:dyDescent="0.25">
      <c r="F433" s="16"/>
    </row>
    <row r="434" spans="6:6" x14ac:dyDescent="0.25">
      <c r="F434" s="16"/>
    </row>
    <row r="435" spans="6:6" x14ac:dyDescent="0.25">
      <c r="F435" s="16"/>
    </row>
    <row r="436" spans="6:6" x14ac:dyDescent="0.25">
      <c r="F436" s="16"/>
    </row>
    <row r="437" spans="6:6" x14ac:dyDescent="0.25">
      <c r="F437" s="16"/>
    </row>
    <row r="438" spans="6:6" x14ac:dyDescent="0.25">
      <c r="F438" s="16"/>
    </row>
    <row r="439" spans="6:6" x14ac:dyDescent="0.25">
      <c r="F439" s="16"/>
    </row>
    <row r="440" spans="6:6" x14ac:dyDescent="0.25">
      <c r="F440" s="16"/>
    </row>
    <row r="441" spans="6:6" x14ac:dyDescent="0.25">
      <c r="F441" s="16"/>
    </row>
    <row r="442" spans="6:6" x14ac:dyDescent="0.25">
      <c r="F442" s="16"/>
    </row>
    <row r="443" spans="6:6" x14ac:dyDescent="0.25">
      <c r="F443" s="16"/>
    </row>
    <row r="444" spans="6:6" x14ac:dyDescent="0.25">
      <c r="F444" s="16"/>
    </row>
    <row r="445" spans="6:6" x14ac:dyDescent="0.25">
      <c r="F445" s="16"/>
    </row>
    <row r="446" spans="6:6" x14ac:dyDescent="0.25">
      <c r="F446" s="16"/>
    </row>
    <row r="447" spans="6:6" x14ac:dyDescent="0.25">
      <c r="F447" s="16"/>
    </row>
    <row r="448" spans="6:6" x14ac:dyDescent="0.25">
      <c r="F448" s="16"/>
    </row>
    <row r="449" spans="6:6" x14ac:dyDescent="0.25">
      <c r="F449" s="16"/>
    </row>
    <row r="450" spans="6:6" x14ac:dyDescent="0.25">
      <c r="F450" s="16"/>
    </row>
    <row r="451" spans="6:6" x14ac:dyDescent="0.25">
      <c r="F451" s="16"/>
    </row>
    <row r="452" spans="6:6" x14ac:dyDescent="0.25">
      <c r="F452" s="16"/>
    </row>
    <row r="453" spans="6:6" x14ac:dyDescent="0.25">
      <c r="F453" s="16"/>
    </row>
    <row r="454" spans="6:6" x14ac:dyDescent="0.25">
      <c r="F454" s="16"/>
    </row>
    <row r="455" spans="6:6" x14ac:dyDescent="0.25">
      <c r="F455" s="16"/>
    </row>
    <row r="456" spans="6:6" x14ac:dyDescent="0.25">
      <c r="F456" s="16"/>
    </row>
    <row r="457" spans="6:6" x14ac:dyDescent="0.25">
      <c r="F457" s="16"/>
    </row>
    <row r="458" spans="6:6" x14ac:dyDescent="0.25">
      <c r="F458" s="16"/>
    </row>
    <row r="459" spans="6:6" x14ac:dyDescent="0.25">
      <c r="F459" s="16"/>
    </row>
    <row r="460" spans="6:6" x14ac:dyDescent="0.25">
      <c r="F460" s="16"/>
    </row>
    <row r="461" spans="6:6" x14ac:dyDescent="0.25">
      <c r="F461" s="16"/>
    </row>
    <row r="462" spans="6:6" x14ac:dyDescent="0.25">
      <c r="F462" s="16"/>
    </row>
    <row r="463" spans="6:6" x14ac:dyDescent="0.25">
      <c r="F463" s="16"/>
    </row>
    <row r="464" spans="6:6" x14ac:dyDescent="0.25">
      <c r="F464" s="16"/>
    </row>
    <row r="465" spans="6:6" x14ac:dyDescent="0.25">
      <c r="F465" s="16"/>
    </row>
    <row r="466" spans="6:6" x14ac:dyDescent="0.25">
      <c r="F466" s="16"/>
    </row>
    <row r="467" spans="6:6" x14ac:dyDescent="0.25">
      <c r="F467" s="16"/>
    </row>
    <row r="468" spans="6:6" x14ac:dyDescent="0.25">
      <c r="F468" s="16"/>
    </row>
    <row r="469" spans="6:6" x14ac:dyDescent="0.25">
      <c r="F469" s="16"/>
    </row>
    <row r="470" spans="6:6" x14ac:dyDescent="0.25">
      <c r="F470" s="16"/>
    </row>
    <row r="471" spans="6:6" x14ac:dyDescent="0.25">
      <c r="F471" s="16"/>
    </row>
    <row r="472" spans="6:6" x14ac:dyDescent="0.25">
      <c r="F472" s="16"/>
    </row>
    <row r="473" spans="6:6" x14ac:dyDescent="0.25">
      <c r="F473" s="16"/>
    </row>
    <row r="474" spans="6:6" x14ac:dyDescent="0.25">
      <c r="F474" s="16"/>
    </row>
    <row r="475" spans="6:6" x14ac:dyDescent="0.25">
      <c r="F475" s="16"/>
    </row>
    <row r="476" spans="6:6" x14ac:dyDescent="0.25">
      <c r="F476" s="16"/>
    </row>
    <row r="477" spans="6:6" x14ac:dyDescent="0.25">
      <c r="F477" s="16"/>
    </row>
    <row r="478" spans="6:6" x14ac:dyDescent="0.25">
      <c r="F478" s="16"/>
    </row>
    <row r="479" spans="6:6" x14ac:dyDescent="0.25">
      <c r="F479" s="16"/>
    </row>
    <row r="480" spans="6:6" x14ac:dyDescent="0.25">
      <c r="F480" s="16"/>
    </row>
    <row r="481" spans="6:6" x14ac:dyDescent="0.25">
      <c r="F481" s="16"/>
    </row>
    <row r="482" spans="6:6" x14ac:dyDescent="0.25">
      <c r="F482" s="16"/>
    </row>
    <row r="483" spans="6:6" x14ac:dyDescent="0.25">
      <c r="F483" s="16"/>
    </row>
    <row r="484" spans="6:6" x14ac:dyDescent="0.25">
      <c r="F484" s="16"/>
    </row>
    <row r="485" spans="6:6" x14ac:dyDescent="0.25">
      <c r="F485" s="16"/>
    </row>
    <row r="486" spans="6:6" x14ac:dyDescent="0.25">
      <c r="F486" s="16"/>
    </row>
    <row r="487" spans="6:6" x14ac:dyDescent="0.25">
      <c r="F487" s="16"/>
    </row>
    <row r="488" spans="6:6" x14ac:dyDescent="0.25">
      <c r="F488" s="16"/>
    </row>
    <row r="489" spans="6:6" x14ac:dyDescent="0.25">
      <c r="F489" s="16"/>
    </row>
    <row r="490" spans="6:6" x14ac:dyDescent="0.25">
      <c r="F490" s="16"/>
    </row>
    <row r="491" spans="6:6" x14ac:dyDescent="0.25">
      <c r="F491" s="16"/>
    </row>
    <row r="492" spans="6:6" x14ac:dyDescent="0.25">
      <c r="F492" s="16"/>
    </row>
    <row r="493" spans="6:6" x14ac:dyDescent="0.25">
      <c r="F493" s="16"/>
    </row>
    <row r="494" spans="6:6" x14ac:dyDescent="0.25">
      <c r="F494" s="16"/>
    </row>
    <row r="495" spans="6:6" x14ac:dyDescent="0.25">
      <c r="F495" s="16"/>
    </row>
    <row r="496" spans="6:6" x14ac:dyDescent="0.25">
      <c r="F496" s="16"/>
    </row>
    <row r="497" spans="6:6" x14ac:dyDescent="0.25">
      <c r="F497" s="16"/>
    </row>
    <row r="498" spans="6:6" x14ac:dyDescent="0.25">
      <c r="F498" s="16"/>
    </row>
    <row r="499" spans="6:6" x14ac:dyDescent="0.25">
      <c r="F499" s="16"/>
    </row>
    <row r="500" spans="6:6" x14ac:dyDescent="0.25">
      <c r="F500" s="16"/>
    </row>
    <row r="501" spans="6:6" x14ac:dyDescent="0.25">
      <c r="F501" s="16"/>
    </row>
    <row r="502" spans="6:6" x14ac:dyDescent="0.25">
      <c r="F502" s="16"/>
    </row>
    <row r="503" spans="6:6" x14ac:dyDescent="0.25">
      <c r="F503" s="16"/>
    </row>
    <row r="504" spans="6:6" x14ac:dyDescent="0.25">
      <c r="F504" s="16"/>
    </row>
    <row r="505" spans="6:6" x14ac:dyDescent="0.25">
      <c r="F505" s="16"/>
    </row>
    <row r="506" spans="6:6" x14ac:dyDescent="0.25">
      <c r="F506" s="16"/>
    </row>
    <row r="507" spans="6:6" x14ac:dyDescent="0.25">
      <c r="F507" s="16"/>
    </row>
    <row r="508" spans="6:6" x14ac:dyDescent="0.25">
      <c r="F508" s="16"/>
    </row>
    <row r="509" spans="6:6" x14ac:dyDescent="0.25">
      <c r="F509" s="16"/>
    </row>
    <row r="510" spans="6:6" x14ac:dyDescent="0.25">
      <c r="F510" s="16"/>
    </row>
    <row r="511" spans="6:6" x14ac:dyDescent="0.25">
      <c r="F511" s="16"/>
    </row>
    <row r="512" spans="6:6" x14ac:dyDescent="0.25">
      <c r="F512" s="16"/>
    </row>
    <row r="513" spans="6:6" x14ac:dyDescent="0.25">
      <c r="F513" s="16"/>
    </row>
    <row r="514" spans="6:6" x14ac:dyDescent="0.25">
      <c r="F514" s="16"/>
    </row>
    <row r="515" spans="6:6" x14ac:dyDescent="0.25">
      <c r="F515" s="16"/>
    </row>
    <row r="516" spans="6:6" x14ac:dyDescent="0.25">
      <c r="F516" s="16"/>
    </row>
    <row r="517" spans="6:6" x14ac:dyDescent="0.25">
      <c r="F517" s="16"/>
    </row>
    <row r="518" spans="6:6" x14ac:dyDescent="0.25">
      <c r="F518" s="16"/>
    </row>
    <row r="519" spans="6:6" x14ac:dyDescent="0.25">
      <c r="F519" s="16"/>
    </row>
    <row r="520" spans="6:6" x14ac:dyDescent="0.25">
      <c r="F520" s="16"/>
    </row>
    <row r="521" spans="6:6" x14ac:dyDescent="0.25">
      <c r="F521" s="16"/>
    </row>
    <row r="522" spans="6:6" x14ac:dyDescent="0.25">
      <c r="F522" s="16"/>
    </row>
    <row r="523" spans="6:6" x14ac:dyDescent="0.25">
      <c r="F523" s="16"/>
    </row>
    <row r="524" spans="6:6" x14ac:dyDescent="0.25">
      <c r="F524" s="16"/>
    </row>
    <row r="525" spans="6:6" x14ac:dyDescent="0.25">
      <c r="F525" s="16"/>
    </row>
    <row r="526" spans="6:6" x14ac:dyDescent="0.25">
      <c r="F526" s="16"/>
    </row>
    <row r="527" spans="6:6" x14ac:dyDescent="0.25">
      <c r="F527" s="16"/>
    </row>
    <row r="528" spans="6:6" x14ac:dyDescent="0.25">
      <c r="F528" s="16"/>
    </row>
    <row r="529" spans="6:6" x14ac:dyDescent="0.25">
      <c r="F529" s="16"/>
    </row>
    <row r="530" spans="6:6" x14ac:dyDescent="0.25">
      <c r="F530" s="16"/>
    </row>
    <row r="531" spans="6:6" x14ac:dyDescent="0.25">
      <c r="F531" s="16"/>
    </row>
    <row r="532" spans="6:6" x14ac:dyDescent="0.25">
      <c r="F532" s="16"/>
    </row>
    <row r="533" spans="6:6" x14ac:dyDescent="0.25">
      <c r="F533" s="16"/>
    </row>
    <row r="534" spans="6:6" x14ac:dyDescent="0.25">
      <c r="F534" s="16"/>
    </row>
    <row r="535" spans="6:6" x14ac:dyDescent="0.25">
      <c r="F535" s="16"/>
    </row>
    <row r="536" spans="6:6" x14ac:dyDescent="0.25">
      <c r="F536" s="16"/>
    </row>
    <row r="537" spans="6:6" x14ac:dyDescent="0.25">
      <c r="F537" s="16"/>
    </row>
    <row r="538" spans="6:6" x14ac:dyDescent="0.25">
      <c r="F538" s="16"/>
    </row>
    <row r="539" spans="6:6" x14ac:dyDescent="0.25">
      <c r="F539" s="16"/>
    </row>
    <row r="540" spans="6:6" x14ac:dyDescent="0.25">
      <c r="F540" s="16"/>
    </row>
    <row r="541" spans="6:6" x14ac:dyDescent="0.25">
      <c r="F541" s="16"/>
    </row>
    <row r="542" spans="6:6" x14ac:dyDescent="0.25">
      <c r="F542" s="16"/>
    </row>
    <row r="543" spans="6:6" x14ac:dyDescent="0.25">
      <c r="F543" s="16"/>
    </row>
    <row r="544" spans="6:6" x14ac:dyDescent="0.25">
      <c r="F544" s="16"/>
    </row>
    <row r="545" spans="6:6" x14ac:dyDescent="0.25">
      <c r="F545" s="16"/>
    </row>
    <row r="546" spans="6:6" x14ac:dyDescent="0.25">
      <c r="F546" s="16"/>
    </row>
    <row r="547" spans="6:6" x14ac:dyDescent="0.25">
      <c r="F547" s="16"/>
    </row>
    <row r="548" spans="6:6" x14ac:dyDescent="0.25">
      <c r="F548" s="16"/>
    </row>
    <row r="549" spans="6:6" x14ac:dyDescent="0.25">
      <c r="F549" s="16"/>
    </row>
    <row r="550" spans="6:6" x14ac:dyDescent="0.25">
      <c r="F550" s="16"/>
    </row>
    <row r="551" spans="6:6" x14ac:dyDescent="0.25">
      <c r="F551" s="16"/>
    </row>
    <row r="552" spans="6:6" x14ac:dyDescent="0.25">
      <c r="F552" s="16"/>
    </row>
    <row r="553" spans="6:6" x14ac:dyDescent="0.25">
      <c r="F553" s="16"/>
    </row>
    <row r="554" spans="6:6" x14ac:dyDescent="0.25">
      <c r="F554" s="16"/>
    </row>
    <row r="555" spans="6:6" x14ac:dyDescent="0.25">
      <c r="F555" s="16"/>
    </row>
    <row r="556" spans="6:6" x14ac:dyDescent="0.25">
      <c r="F556" s="16"/>
    </row>
    <row r="557" spans="6:6" x14ac:dyDescent="0.25">
      <c r="F557" s="16"/>
    </row>
    <row r="558" spans="6:6" x14ac:dyDescent="0.25">
      <c r="F558" s="16"/>
    </row>
    <row r="559" spans="6:6" x14ac:dyDescent="0.25">
      <c r="F559" s="16"/>
    </row>
    <row r="560" spans="6:6" x14ac:dyDescent="0.25">
      <c r="F560" s="16"/>
    </row>
    <row r="561" spans="6:6" x14ac:dyDescent="0.25">
      <c r="F561" s="16"/>
    </row>
    <row r="562" spans="6:6" x14ac:dyDescent="0.25">
      <c r="F562" s="16"/>
    </row>
    <row r="563" spans="6:6" x14ac:dyDescent="0.25">
      <c r="F563" s="16"/>
    </row>
    <row r="564" spans="6:6" x14ac:dyDescent="0.25">
      <c r="F564" s="16"/>
    </row>
    <row r="565" spans="6:6" x14ac:dyDescent="0.25">
      <c r="F565" s="16"/>
    </row>
    <row r="566" spans="6:6" x14ac:dyDescent="0.25">
      <c r="F566" s="16"/>
    </row>
    <row r="567" spans="6:6" x14ac:dyDescent="0.25">
      <c r="F567" s="16"/>
    </row>
    <row r="568" spans="6:6" x14ac:dyDescent="0.25">
      <c r="F568" s="16"/>
    </row>
    <row r="569" spans="6:6" x14ac:dyDescent="0.25">
      <c r="F569" s="16"/>
    </row>
    <row r="570" spans="6:6" x14ac:dyDescent="0.25">
      <c r="F570" s="16"/>
    </row>
    <row r="571" spans="6:6" x14ac:dyDescent="0.25">
      <c r="F571" s="16"/>
    </row>
    <row r="572" spans="6:6" x14ac:dyDescent="0.25">
      <c r="F572" s="16"/>
    </row>
    <row r="573" spans="6:6" x14ac:dyDescent="0.25">
      <c r="F573" s="16"/>
    </row>
    <row r="574" spans="6:6" x14ac:dyDescent="0.25">
      <c r="F574" s="16"/>
    </row>
    <row r="575" spans="6:6" x14ac:dyDescent="0.25">
      <c r="F575" s="16"/>
    </row>
    <row r="576" spans="6:6" x14ac:dyDescent="0.25">
      <c r="F576" s="16"/>
    </row>
    <row r="577" spans="6:6" x14ac:dyDescent="0.25">
      <c r="F577" s="16"/>
    </row>
    <row r="578" spans="6:6" x14ac:dyDescent="0.25">
      <c r="F578" s="16"/>
    </row>
    <row r="579" spans="6:6" x14ac:dyDescent="0.25">
      <c r="F579" s="16"/>
    </row>
    <row r="580" spans="6:6" x14ac:dyDescent="0.25">
      <c r="F580" s="16"/>
    </row>
    <row r="581" spans="6:6" x14ac:dyDescent="0.25">
      <c r="F581" s="16"/>
    </row>
    <row r="582" spans="6:6" x14ac:dyDescent="0.25">
      <c r="F582" s="16"/>
    </row>
    <row r="583" spans="6:6" x14ac:dyDescent="0.25">
      <c r="F583" s="16"/>
    </row>
    <row r="584" spans="6:6" x14ac:dyDescent="0.25">
      <c r="F584" s="16"/>
    </row>
    <row r="585" spans="6:6" x14ac:dyDescent="0.25">
      <c r="F585" s="16"/>
    </row>
    <row r="586" spans="6:6" x14ac:dyDescent="0.25">
      <c r="F586" s="16"/>
    </row>
    <row r="587" spans="6:6" x14ac:dyDescent="0.25">
      <c r="F587" s="16"/>
    </row>
    <row r="588" spans="6:6" x14ac:dyDescent="0.25">
      <c r="F588" s="16"/>
    </row>
    <row r="589" spans="6:6" x14ac:dyDescent="0.25">
      <c r="F589" s="16"/>
    </row>
    <row r="590" spans="6:6" x14ac:dyDescent="0.25">
      <c r="F590" s="16"/>
    </row>
    <row r="591" spans="6:6" x14ac:dyDescent="0.25">
      <c r="F591" s="16"/>
    </row>
    <row r="592" spans="6:6" x14ac:dyDescent="0.25">
      <c r="F592" s="16"/>
    </row>
    <row r="593" spans="6:6" x14ac:dyDescent="0.25">
      <c r="F593" s="16"/>
    </row>
    <row r="594" spans="6:6" x14ac:dyDescent="0.25">
      <c r="F594" s="16"/>
    </row>
    <row r="595" spans="6:6" x14ac:dyDescent="0.25">
      <c r="F595" s="16"/>
    </row>
    <row r="596" spans="6:6" x14ac:dyDescent="0.25">
      <c r="F596" s="16"/>
    </row>
    <row r="597" spans="6:6" x14ac:dyDescent="0.25">
      <c r="F597" s="16"/>
    </row>
    <row r="598" spans="6:6" x14ac:dyDescent="0.25">
      <c r="F598" s="16"/>
    </row>
    <row r="599" spans="6:6" x14ac:dyDescent="0.25">
      <c r="F599" s="16"/>
    </row>
    <row r="600" spans="6:6" x14ac:dyDescent="0.25">
      <c r="F600" s="16"/>
    </row>
    <row r="601" spans="6:6" x14ac:dyDescent="0.25">
      <c r="F601" s="16"/>
    </row>
    <row r="602" spans="6:6" x14ac:dyDescent="0.25">
      <c r="F602" s="16"/>
    </row>
    <row r="603" spans="6:6" x14ac:dyDescent="0.25">
      <c r="F603" s="16"/>
    </row>
    <row r="604" spans="6:6" x14ac:dyDescent="0.25">
      <c r="F604" s="16"/>
    </row>
    <row r="605" spans="6:6" x14ac:dyDescent="0.25">
      <c r="F605" s="16"/>
    </row>
    <row r="606" spans="6:6" x14ac:dyDescent="0.25">
      <c r="F606" s="16"/>
    </row>
    <row r="607" spans="6:6" x14ac:dyDescent="0.25">
      <c r="F607" s="16"/>
    </row>
    <row r="608" spans="6:6" x14ac:dyDescent="0.25">
      <c r="F608" s="16"/>
    </row>
    <row r="609" spans="6:6" x14ac:dyDescent="0.25">
      <c r="F609" s="16"/>
    </row>
    <row r="610" spans="6:6" x14ac:dyDescent="0.25">
      <c r="F610" s="16"/>
    </row>
    <row r="611" spans="6:6" x14ac:dyDescent="0.25">
      <c r="F611" s="16"/>
    </row>
    <row r="612" spans="6:6" x14ac:dyDescent="0.25">
      <c r="F612" s="16"/>
    </row>
    <row r="613" spans="6:6" x14ac:dyDescent="0.25">
      <c r="F613" s="16"/>
    </row>
    <row r="614" spans="6:6" x14ac:dyDescent="0.25">
      <c r="F614" s="16"/>
    </row>
    <row r="615" spans="6:6" x14ac:dyDescent="0.25">
      <c r="F615" s="16"/>
    </row>
    <row r="616" spans="6:6" x14ac:dyDescent="0.25">
      <c r="F616" s="16"/>
    </row>
    <row r="617" spans="6:6" x14ac:dyDescent="0.25">
      <c r="F617" s="16"/>
    </row>
    <row r="618" spans="6:6" x14ac:dyDescent="0.25">
      <c r="F618" s="16"/>
    </row>
    <row r="619" spans="6:6" x14ac:dyDescent="0.25">
      <c r="F619" s="16"/>
    </row>
    <row r="620" spans="6:6" x14ac:dyDescent="0.25">
      <c r="F620" s="16"/>
    </row>
    <row r="621" spans="6:6" x14ac:dyDescent="0.25">
      <c r="F621" s="16"/>
    </row>
    <row r="622" spans="6:6" x14ac:dyDescent="0.25">
      <c r="F622" s="16"/>
    </row>
    <row r="623" spans="6:6" x14ac:dyDescent="0.25">
      <c r="F623" s="16"/>
    </row>
    <row r="624" spans="6:6" x14ac:dyDescent="0.25">
      <c r="F624" s="16"/>
    </row>
    <row r="625" spans="6:6" x14ac:dyDescent="0.25">
      <c r="F625" s="16"/>
    </row>
    <row r="626" spans="6:6" x14ac:dyDescent="0.25">
      <c r="F626" s="16"/>
    </row>
    <row r="627" spans="6:6" x14ac:dyDescent="0.25">
      <c r="F627" s="16"/>
    </row>
    <row r="628" spans="6:6" x14ac:dyDescent="0.25">
      <c r="F628" s="16"/>
    </row>
    <row r="629" spans="6:6" x14ac:dyDescent="0.25">
      <c r="F629" s="16"/>
    </row>
    <row r="630" spans="6:6" x14ac:dyDescent="0.25">
      <c r="F630" s="16"/>
    </row>
    <row r="631" spans="6:6" x14ac:dyDescent="0.25">
      <c r="F631" s="16"/>
    </row>
    <row r="632" spans="6:6" x14ac:dyDescent="0.25">
      <c r="F632" s="16"/>
    </row>
    <row r="633" spans="6:6" x14ac:dyDescent="0.25">
      <c r="F633" s="16"/>
    </row>
    <row r="634" spans="6:6" x14ac:dyDescent="0.25">
      <c r="F634" s="16"/>
    </row>
    <row r="635" spans="6:6" x14ac:dyDescent="0.25">
      <c r="F635" s="16"/>
    </row>
    <row r="636" spans="6:6" x14ac:dyDescent="0.25">
      <c r="F636" s="16"/>
    </row>
    <row r="637" spans="6:6" x14ac:dyDescent="0.25">
      <c r="F637" s="16"/>
    </row>
    <row r="638" spans="6:6" x14ac:dyDescent="0.25">
      <c r="F638" s="16"/>
    </row>
    <row r="639" spans="6:6" x14ac:dyDescent="0.25">
      <c r="F639" s="16"/>
    </row>
    <row r="640" spans="6:6" x14ac:dyDescent="0.25">
      <c r="F640" s="16"/>
    </row>
    <row r="641" spans="6:6" x14ac:dyDescent="0.25">
      <c r="F641" s="16"/>
    </row>
    <row r="642" spans="6:6" x14ac:dyDescent="0.25">
      <c r="F642" s="16"/>
    </row>
    <row r="643" spans="6:6" x14ac:dyDescent="0.25">
      <c r="F643" s="16"/>
    </row>
    <row r="644" spans="6:6" x14ac:dyDescent="0.25">
      <c r="F644" s="16"/>
    </row>
    <row r="645" spans="6:6" x14ac:dyDescent="0.25">
      <c r="F645" s="16"/>
    </row>
    <row r="646" spans="6:6" x14ac:dyDescent="0.25">
      <c r="F646" s="16"/>
    </row>
    <row r="647" spans="6:6" x14ac:dyDescent="0.25">
      <c r="F647" s="16"/>
    </row>
    <row r="648" spans="6:6" x14ac:dyDescent="0.25">
      <c r="F648" s="16"/>
    </row>
    <row r="649" spans="6:6" x14ac:dyDescent="0.25">
      <c r="F649" s="16"/>
    </row>
    <row r="650" spans="6:6" x14ac:dyDescent="0.25">
      <c r="F650" s="16"/>
    </row>
    <row r="651" spans="6:6" x14ac:dyDescent="0.25">
      <c r="F651" s="16"/>
    </row>
    <row r="652" spans="6:6" x14ac:dyDescent="0.25">
      <c r="F652" s="16"/>
    </row>
    <row r="653" spans="6:6" x14ac:dyDescent="0.25">
      <c r="F653" s="16"/>
    </row>
    <row r="654" spans="6:6" x14ac:dyDescent="0.25">
      <c r="F654" s="16"/>
    </row>
    <row r="655" spans="6:6" x14ac:dyDescent="0.25">
      <c r="F655" s="16"/>
    </row>
    <row r="656" spans="6:6" x14ac:dyDescent="0.25">
      <c r="F656" s="16"/>
    </row>
    <row r="657" spans="6:6" x14ac:dyDescent="0.25">
      <c r="F657" s="16"/>
    </row>
    <row r="658" spans="6:6" x14ac:dyDescent="0.25">
      <c r="F658" s="16"/>
    </row>
    <row r="659" spans="6:6" x14ac:dyDescent="0.25">
      <c r="F659" s="16"/>
    </row>
    <row r="660" spans="6:6" x14ac:dyDescent="0.25">
      <c r="F660" s="16"/>
    </row>
    <row r="661" spans="6:6" x14ac:dyDescent="0.25">
      <c r="F661" s="16"/>
    </row>
    <row r="662" spans="6:6" x14ac:dyDescent="0.25">
      <c r="F662" s="16"/>
    </row>
    <row r="663" spans="6:6" x14ac:dyDescent="0.25">
      <c r="F663" s="16"/>
    </row>
    <row r="664" spans="6:6" x14ac:dyDescent="0.25">
      <c r="F664" s="16"/>
    </row>
    <row r="665" spans="6:6" x14ac:dyDescent="0.25">
      <c r="F665" s="16"/>
    </row>
    <row r="666" spans="6:6" x14ac:dyDescent="0.25">
      <c r="F666" s="16"/>
    </row>
    <row r="667" spans="6:6" x14ac:dyDescent="0.25">
      <c r="F667" s="16"/>
    </row>
    <row r="668" spans="6:6" x14ac:dyDescent="0.25">
      <c r="F668" s="16"/>
    </row>
    <row r="669" spans="6:6" x14ac:dyDescent="0.25">
      <c r="F669" s="16"/>
    </row>
    <row r="670" spans="6:6" x14ac:dyDescent="0.25">
      <c r="F670" s="16"/>
    </row>
    <row r="671" spans="6:6" x14ac:dyDescent="0.25">
      <c r="F671" s="16"/>
    </row>
    <row r="672" spans="6:6" x14ac:dyDescent="0.25">
      <c r="F672" s="16"/>
    </row>
    <row r="673" spans="6:6" x14ac:dyDescent="0.25">
      <c r="F673" s="16"/>
    </row>
    <row r="674" spans="6:6" x14ac:dyDescent="0.25">
      <c r="F674" s="16"/>
    </row>
    <row r="675" spans="6:6" x14ac:dyDescent="0.25">
      <c r="F675" s="16"/>
    </row>
    <row r="676" spans="6:6" x14ac:dyDescent="0.25">
      <c r="F676" s="16"/>
    </row>
    <row r="677" spans="6:6" x14ac:dyDescent="0.25">
      <c r="F677" s="16"/>
    </row>
    <row r="678" spans="6:6" x14ac:dyDescent="0.25">
      <c r="F678" s="16"/>
    </row>
    <row r="679" spans="6:6" x14ac:dyDescent="0.25">
      <c r="F679" s="16"/>
    </row>
    <row r="680" spans="6:6" x14ac:dyDescent="0.25">
      <c r="F680" s="16"/>
    </row>
    <row r="681" spans="6:6" x14ac:dyDescent="0.25">
      <c r="F681" s="16"/>
    </row>
    <row r="682" spans="6:6" x14ac:dyDescent="0.25">
      <c r="F682" s="16"/>
    </row>
    <row r="683" spans="6:6" x14ac:dyDescent="0.25">
      <c r="F683" s="16"/>
    </row>
    <row r="684" spans="6:6" x14ac:dyDescent="0.25">
      <c r="F684" s="16"/>
    </row>
    <row r="685" spans="6:6" x14ac:dyDescent="0.25">
      <c r="F685" s="16"/>
    </row>
    <row r="686" spans="6:6" x14ac:dyDescent="0.25">
      <c r="F686" s="16"/>
    </row>
    <row r="687" spans="6:6" x14ac:dyDescent="0.25">
      <c r="F687" s="16"/>
    </row>
    <row r="688" spans="6:6" x14ac:dyDescent="0.25">
      <c r="F688" s="16"/>
    </row>
    <row r="689" spans="6:6" x14ac:dyDescent="0.25">
      <c r="F689" s="16"/>
    </row>
    <row r="690" spans="6:6" x14ac:dyDescent="0.25">
      <c r="F690" s="16"/>
    </row>
    <row r="691" spans="6:6" x14ac:dyDescent="0.25">
      <c r="F691" s="16"/>
    </row>
    <row r="692" spans="6:6" x14ac:dyDescent="0.25">
      <c r="F692" s="16"/>
    </row>
    <row r="693" spans="6:6" x14ac:dyDescent="0.25">
      <c r="F693" s="16"/>
    </row>
    <row r="694" spans="6:6" x14ac:dyDescent="0.25">
      <c r="F694" s="16"/>
    </row>
    <row r="695" spans="6:6" x14ac:dyDescent="0.25">
      <c r="F695" s="16"/>
    </row>
    <row r="696" spans="6:6" x14ac:dyDescent="0.25">
      <c r="F696" s="16"/>
    </row>
    <row r="697" spans="6:6" x14ac:dyDescent="0.25">
      <c r="F697" s="16"/>
    </row>
    <row r="698" spans="6:6" x14ac:dyDescent="0.25">
      <c r="F698" s="16"/>
    </row>
    <row r="699" spans="6:6" x14ac:dyDescent="0.25">
      <c r="F699" s="16"/>
    </row>
    <row r="700" spans="6:6" x14ac:dyDescent="0.25">
      <c r="F700" s="16"/>
    </row>
    <row r="701" spans="6:6" x14ac:dyDescent="0.25">
      <c r="F701" s="16"/>
    </row>
    <row r="702" spans="6:6" x14ac:dyDescent="0.25">
      <c r="F702" s="16"/>
    </row>
    <row r="703" spans="6:6" x14ac:dyDescent="0.25">
      <c r="F703" s="16"/>
    </row>
    <row r="704" spans="6:6" x14ac:dyDescent="0.25">
      <c r="F704" s="16"/>
    </row>
    <row r="705" spans="6:6" x14ac:dyDescent="0.25">
      <c r="F705" s="16"/>
    </row>
    <row r="706" spans="6:6" x14ac:dyDescent="0.25">
      <c r="F706" s="16"/>
    </row>
    <row r="707" spans="6:6" x14ac:dyDescent="0.25">
      <c r="F707" s="16"/>
    </row>
    <row r="708" spans="6:6" x14ac:dyDescent="0.25">
      <c r="F708" s="16"/>
    </row>
    <row r="709" spans="6:6" x14ac:dyDescent="0.25">
      <c r="F709" s="16"/>
    </row>
    <row r="710" spans="6:6" x14ac:dyDescent="0.25">
      <c r="F710" s="16"/>
    </row>
    <row r="711" spans="6:6" x14ac:dyDescent="0.25">
      <c r="F711" s="16"/>
    </row>
    <row r="712" spans="6:6" x14ac:dyDescent="0.25">
      <c r="F712" s="16"/>
    </row>
    <row r="713" spans="6:6" x14ac:dyDescent="0.25">
      <c r="F713" s="16"/>
    </row>
    <row r="714" spans="6:6" x14ac:dyDescent="0.25">
      <c r="F714" s="16"/>
    </row>
    <row r="715" spans="6:6" x14ac:dyDescent="0.25">
      <c r="F715" s="16"/>
    </row>
    <row r="716" spans="6:6" x14ac:dyDescent="0.25">
      <c r="F716" s="16"/>
    </row>
    <row r="717" spans="6:6" x14ac:dyDescent="0.25">
      <c r="F717" s="16"/>
    </row>
    <row r="718" spans="6:6" x14ac:dyDescent="0.25">
      <c r="F718" s="16"/>
    </row>
    <row r="719" spans="6:6" x14ac:dyDescent="0.25">
      <c r="F719" s="16"/>
    </row>
    <row r="720" spans="6:6" x14ac:dyDescent="0.25">
      <c r="F720" s="16"/>
    </row>
    <row r="721" spans="6:6" x14ac:dyDescent="0.25">
      <c r="F721" s="16"/>
    </row>
    <row r="722" spans="6:6" x14ac:dyDescent="0.25">
      <c r="F722" s="16"/>
    </row>
    <row r="723" spans="6:6" x14ac:dyDescent="0.25">
      <c r="F723" s="16"/>
    </row>
    <row r="724" spans="6:6" x14ac:dyDescent="0.25">
      <c r="F724" s="16"/>
    </row>
    <row r="725" spans="6:6" x14ac:dyDescent="0.25">
      <c r="F725" s="16"/>
    </row>
    <row r="726" spans="6:6" x14ac:dyDescent="0.25">
      <c r="F726" s="16"/>
    </row>
    <row r="727" spans="6:6" x14ac:dyDescent="0.25">
      <c r="F727" s="16"/>
    </row>
    <row r="728" spans="6:6" x14ac:dyDescent="0.25">
      <c r="F728" s="16"/>
    </row>
    <row r="729" spans="6:6" x14ac:dyDescent="0.25">
      <c r="F729" s="16"/>
    </row>
    <row r="730" spans="6:6" x14ac:dyDescent="0.25">
      <c r="F730" s="16"/>
    </row>
    <row r="731" spans="6:6" x14ac:dyDescent="0.25">
      <c r="F731" s="16"/>
    </row>
    <row r="732" spans="6:6" x14ac:dyDescent="0.25">
      <c r="F732" s="16"/>
    </row>
    <row r="733" spans="6:6" x14ac:dyDescent="0.25">
      <c r="F733" s="16"/>
    </row>
    <row r="734" spans="6:6" x14ac:dyDescent="0.25">
      <c r="F734" s="16"/>
    </row>
    <row r="735" spans="6:6" x14ac:dyDescent="0.25">
      <c r="F735" s="16"/>
    </row>
    <row r="736" spans="6:6" x14ac:dyDescent="0.25">
      <c r="F736" s="16"/>
    </row>
    <row r="737" spans="6:6" x14ac:dyDescent="0.25">
      <c r="F737" s="16"/>
    </row>
    <row r="738" spans="6:6" x14ac:dyDescent="0.25">
      <c r="F738" s="16"/>
    </row>
    <row r="739" spans="6:6" x14ac:dyDescent="0.25">
      <c r="F739" s="16"/>
    </row>
    <row r="740" spans="6:6" x14ac:dyDescent="0.25">
      <c r="F740" s="16"/>
    </row>
    <row r="741" spans="6:6" x14ac:dyDescent="0.25">
      <c r="F741" s="16"/>
    </row>
    <row r="742" spans="6:6" x14ac:dyDescent="0.25">
      <c r="F742" s="16"/>
    </row>
    <row r="743" spans="6:6" x14ac:dyDescent="0.25">
      <c r="F743" s="16"/>
    </row>
    <row r="744" spans="6:6" x14ac:dyDescent="0.25">
      <c r="F744" s="16"/>
    </row>
    <row r="745" spans="6:6" x14ac:dyDescent="0.25">
      <c r="F745" s="16"/>
    </row>
    <row r="746" spans="6:6" x14ac:dyDescent="0.25">
      <c r="F746" s="16"/>
    </row>
    <row r="747" spans="6:6" x14ac:dyDescent="0.25">
      <c r="F747" s="16"/>
    </row>
    <row r="748" spans="6:6" x14ac:dyDescent="0.25">
      <c r="F748" s="16"/>
    </row>
    <row r="749" spans="6:6" x14ac:dyDescent="0.25">
      <c r="F749" s="16"/>
    </row>
    <row r="750" spans="6:6" x14ac:dyDescent="0.25">
      <c r="F750" s="16"/>
    </row>
    <row r="751" spans="6:6" x14ac:dyDescent="0.25">
      <c r="F751" s="16"/>
    </row>
    <row r="752" spans="6:6" x14ac:dyDescent="0.25">
      <c r="F752" s="16"/>
    </row>
    <row r="753" spans="6:6" x14ac:dyDescent="0.25">
      <c r="F753" s="16"/>
    </row>
    <row r="754" spans="6:6" x14ac:dyDescent="0.25">
      <c r="F754" s="16"/>
    </row>
    <row r="755" spans="6:6" x14ac:dyDescent="0.25">
      <c r="F755" s="16"/>
    </row>
    <row r="756" spans="6:6" x14ac:dyDescent="0.25">
      <c r="F756" s="16"/>
    </row>
    <row r="757" spans="6:6" x14ac:dyDescent="0.25">
      <c r="F757" s="16"/>
    </row>
    <row r="758" spans="6:6" x14ac:dyDescent="0.25">
      <c r="F758" s="16"/>
    </row>
    <row r="759" spans="6:6" x14ac:dyDescent="0.25">
      <c r="F759" s="16"/>
    </row>
    <row r="760" spans="6:6" x14ac:dyDescent="0.25">
      <c r="F760" s="16"/>
    </row>
    <row r="761" spans="6:6" x14ac:dyDescent="0.25">
      <c r="F761" s="16"/>
    </row>
    <row r="762" spans="6:6" x14ac:dyDescent="0.25">
      <c r="F762" s="16"/>
    </row>
    <row r="763" spans="6:6" x14ac:dyDescent="0.25">
      <c r="F763" s="16"/>
    </row>
    <row r="764" spans="6:6" x14ac:dyDescent="0.25">
      <c r="F764" s="16"/>
    </row>
    <row r="765" spans="6:6" x14ac:dyDescent="0.25">
      <c r="F765" s="16"/>
    </row>
    <row r="766" spans="6:6" x14ac:dyDescent="0.25">
      <c r="F766" s="16"/>
    </row>
    <row r="767" spans="6:6" x14ac:dyDescent="0.25">
      <c r="F767" s="16"/>
    </row>
    <row r="768" spans="6:6" x14ac:dyDescent="0.25">
      <c r="F768" s="16"/>
    </row>
    <row r="769" spans="6:6" x14ac:dyDescent="0.25">
      <c r="F769" s="16"/>
    </row>
    <row r="770" spans="6:6" x14ac:dyDescent="0.25">
      <c r="F770" s="16"/>
    </row>
    <row r="771" spans="6:6" x14ac:dyDescent="0.25">
      <c r="F771" s="16"/>
    </row>
    <row r="772" spans="6:6" x14ac:dyDescent="0.25">
      <c r="F772" s="16"/>
    </row>
    <row r="773" spans="6:6" x14ac:dyDescent="0.25">
      <c r="F773" s="16"/>
    </row>
    <row r="774" spans="6:6" x14ac:dyDescent="0.25">
      <c r="F774" s="16"/>
    </row>
    <row r="775" spans="6:6" x14ac:dyDescent="0.25">
      <c r="F775" s="16"/>
    </row>
    <row r="776" spans="6:6" x14ac:dyDescent="0.25">
      <c r="F776" s="16"/>
    </row>
    <row r="777" spans="6:6" x14ac:dyDescent="0.25">
      <c r="F777" s="16"/>
    </row>
    <row r="778" spans="6:6" x14ac:dyDescent="0.25">
      <c r="F778" s="16"/>
    </row>
    <row r="779" spans="6:6" x14ac:dyDescent="0.25">
      <c r="F779" s="16"/>
    </row>
    <row r="780" spans="6:6" x14ac:dyDescent="0.25">
      <c r="F780" s="16"/>
    </row>
    <row r="781" spans="6:6" x14ac:dyDescent="0.25">
      <c r="F781" s="16"/>
    </row>
    <row r="782" spans="6:6" x14ac:dyDescent="0.25">
      <c r="F782" s="16"/>
    </row>
    <row r="783" spans="6:6" x14ac:dyDescent="0.25">
      <c r="F783" s="16"/>
    </row>
    <row r="784" spans="6:6" x14ac:dyDescent="0.25">
      <c r="F784" s="16"/>
    </row>
    <row r="785" spans="6:6" x14ac:dyDescent="0.25">
      <c r="F785" s="16"/>
    </row>
    <row r="786" spans="6:6" x14ac:dyDescent="0.25">
      <c r="F786" s="16"/>
    </row>
    <row r="787" spans="6:6" x14ac:dyDescent="0.25">
      <c r="F787" s="16"/>
    </row>
    <row r="788" spans="6:6" x14ac:dyDescent="0.25">
      <c r="F788" s="16"/>
    </row>
    <row r="789" spans="6:6" x14ac:dyDescent="0.25">
      <c r="F789" s="16"/>
    </row>
    <row r="790" spans="6:6" x14ac:dyDescent="0.25">
      <c r="F790" s="16"/>
    </row>
    <row r="791" spans="6:6" x14ac:dyDescent="0.25">
      <c r="F791" s="16"/>
    </row>
    <row r="792" spans="6:6" x14ac:dyDescent="0.25">
      <c r="F792" s="16"/>
    </row>
    <row r="793" spans="6:6" x14ac:dyDescent="0.25">
      <c r="F793" s="16"/>
    </row>
    <row r="794" spans="6:6" x14ac:dyDescent="0.25">
      <c r="F794" s="16"/>
    </row>
    <row r="795" spans="6:6" x14ac:dyDescent="0.25">
      <c r="F795" s="16"/>
    </row>
    <row r="796" spans="6:6" x14ac:dyDescent="0.25">
      <c r="F796" s="16"/>
    </row>
    <row r="797" spans="6:6" x14ac:dyDescent="0.25">
      <c r="F797" s="16"/>
    </row>
    <row r="798" spans="6:6" x14ac:dyDescent="0.25">
      <c r="F798" s="16"/>
    </row>
    <row r="799" spans="6:6" x14ac:dyDescent="0.25">
      <c r="F799" s="16"/>
    </row>
    <row r="800" spans="6:6" x14ac:dyDescent="0.25">
      <c r="F800" s="16"/>
    </row>
    <row r="801" spans="6:6" x14ac:dyDescent="0.25">
      <c r="F801" s="16"/>
    </row>
    <row r="802" spans="6:6" x14ac:dyDescent="0.25">
      <c r="F802" s="16"/>
    </row>
    <row r="803" spans="6:6" x14ac:dyDescent="0.25">
      <c r="F803" s="16"/>
    </row>
    <row r="804" spans="6:6" x14ac:dyDescent="0.25">
      <c r="F804" s="16"/>
    </row>
    <row r="805" spans="6:6" x14ac:dyDescent="0.25">
      <c r="F805" s="16"/>
    </row>
    <row r="806" spans="6:6" x14ac:dyDescent="0.25">
      <c r="F806" s="16"/>
    </row>
    <row r="807" spans="6:6" x14ac:dyDescent="0.25">
      <c r="F807" s="16"/>
    </row>
    <row r="808" spans="6:6" x14ac:dyDescent="0.25">
      <c r="F808" s="16"/>
    </row>
    <row r="809" spans="6:6" x14ac:dyDescent="0.25">
      <c r="F809" s="16"/>
    </row>
    <row r="810" spans="6:6" x14ac:dyDescent="0.25">
      <c r="F810" s="16"/>
    </row>
    <row r="811" spans="6:6" x14ac:dyDescent="0.25">
      <c r="F811" s="16"/>
    </row>
    <row r="812" spans="6:6" x14ac:dyDescent="0.25">
      <c r="F812" s="16"/>
    </row>
    <row r="813" spans="6:6" x14ac:dyDescent="0.25">
      <c r="F813" s="16"/>
    </row>
    <row r="814" spans="6:6" x14ac:dyDescent="0.25">
      <c r="F814" s="16"/>
    </row>
    <row r="815" spans="6:6" x14ac:dyDescent="0.25">
      <c r="F815" s="16"/>
    </row>
    <row r="816" spans="6:6" x14ac:dyDescent="0.25">
      <c r="F816" s="16"/>
    </row>
    <row r="817" spans="6:6" x14ac:dyDescent="0.25">
      <c r="F817" s="16"/>
    </row>
    <row r="818" spans="6:6" x14ac:dyDescent="0.25">
      <c r="F818" s="16"/>
    </row>
    <row r="819" spans="6:6" x14ac:dyDescent="0.25">
      <c r="F819" s="16"/>
    </row>
    <row r="820" spans="6:6" x14ac:dyDescent="0.25">
      <c r="F820" s="16"/>
    </row>
    <row r="821" spans="6:6" x14ac:dyDescent="0.25">
      <c r="F821" s="16"/>
    </row>
    <row r="822" spans="6:6" x14ac:dyDescent="0.25">
      <c r="F822" s="16"/>
    </row>
    <row r="823" spans="6:6" x14ac:dyDescent="0.25">
      <c r="F823" s="16"/>
    </row>
    <row r="824" spans="6:6" x14ac:dyDescent="0.25">
      <c r="F824" s="16"/>
    </row>
    <row r="825" spans="6:6" x14ac:dyDescent="0.25">
      <c r="F825" s="16"/>
    </row>
    <row r="826" spans="6:6" x14ac:dyDescent="0.25">
      <c r="F826" s="16"/>
    </row>
    <row r="827" spans="6:6" x14ac:dyDescent="0.25">
      <c r="F827" s="16"/>
    </row>
    <row r="828" spans="6:6" x14ac:dyDescent="0.25">
      <c r="F828" s="16"/>
    </row>
    <row r="829" spans="6:6" x14ac:dyDescent="0.25">
      <c r="F829" s="16"/>
    </row>
    <row r="830" spans="6:6" x14ac:dyDescent="0.25">
      <c r="F830" s="16"/>
    </row>
    <row r="831" spans="6:6" x14ac:dyDescent="0.25">
      <c r="F831" s="16"/>
    </row>
    <row r="832" spans="6:6" x14ac:dyDescent="0.25">
      <c r="F832" s="16"/>
    </row>
    <row r="833" spans="6:6" x14ac:dyDescent="0.25">
      <c r="F833" s="16"/>
    </row>
    <row r="834" spans="6:6" x14ac:dyDescent="0.25">
      <c r="F834" s="16"/>
    </row>
    <row r="835" spans="6:6" x14ac:dyDescent="0.25">
      <c r="F835" s="16"/>
    </row>
    <row r="836" spans="6:6" x14ac:dyDescent="0.25">
      <c r="F836" s="16"/>
    </row>
    <row r="837" spans="6:6" x14ac:dyDescent="0.25">
      <c r="F837" s="16"/>
    </row>
    <row r="838" spans="6:6" x14ac:dyDescent="0.25">
      <c r="F838" s="16"/>
    </row>
    <row r="839" spans="6:6" x14ac:dyDescent="0.25">
      <c r="F839" s="16"/>
    </row>
    <row r="840" spans="6:6" x14ac:dyDescent="0.25">
      <c r="F840" s="16"/>
    </row>
    <row r="841" spans="6:6" x14ac:dyDescent="0.25">
      <c r="F841" s="16"/>
    </row>
    <row r="842" spans="6:6" x14ac:dyDescent="0.25">
      <c r="F842" s="16"/>
    </row>
    <row r="843" spans="6:6" x14ac:dyDescent="0.25">
      <c r="F843" s="16"/>
    </row>
    <row r="844" spans="6:6" x14ac:dyDescent="0.25">
      <c r="F844" s="16"/>
    </row>
    <row r="845" spans="6:6" x14ac:dyDescent="0.25">
      <c r="F845" s="16"/>
    </row>
    <row r="846" spans="6:6" x14ac:dyDescent="0.25">
      <c r="F846" s="16"/>
    </row>
    <row r="847" spans="6:6" x14ac:dyDescent="0.25">
      <c r="F847" s="16"/>
    </row>
    <row r="848" spans="6:6" x14ac:dyDescent="0.25">
      <c r="F848" s="16"/>
    </row>
    <row r="849" spans="6:6" x14ac:dyDescent="0.25">
      <c r="F849" s="16"/>
    </row>
    <row r="850" spans="6:6" x14ac:dyDescent="0.25">
      <c r="F850" s="16"/>
    </row>
    <row r="851" spans="6:6" x14ac:dyDescent="0.25">
      <c r="F851" s="16"/>
    </row>
    <row r="852" spans="6:6" x14ac:dyDescent="0.25">
      <c r="F852" s="16"/>
    </row>
    <row r="853" spans="6:6" x14ac:dyDescent="0.25">
      <c r="F853" s="16"/>
    </row>
    <row r="854" spans="6:6" x14ac:dyDescent="0.25">
      <c r="F854" s="16"/>
    </row>
    <row r="855" spans="6:6" x14ac:dyDescent="0.25">
      <c r="F855" s="16"/>
    </row>
    <row r="856" spans="6:6" x14ac:dyDescent="0.25">
      <c r="F856" s="16"/>
    </row>
    <row r="857" spans="6:6" x14ac:dyDescent="0.25">
      <c r="F857" s="16"/>
    </row>
    <row r="858" spans="6:6" x14ac:dyDescent="0.25">
      <c r="F858" s="16"/>
    </row>
    <row r="859" spans="6:6" x14ac:dyDescent="0.25">
      <c r="F859" s="16"/>
    </row>
    <row r="860" spans="6:6" x14ac:dyDescent="0.25">
      <c r="F860" s="16"/>
    </row>
    <row r="861" spans="6:6" x14ac:dyDescent="0.25">
      <c r="F861" s="16"/>
    </row>
    <row r="862" spans="6:6" x14ac:dyDescent="0.25">
      <c r="F862" s="16"/>
    </row>
    <row r="863" spans="6:6" x14ac:dyDescent="0.25">
      <c r="F863" s="16"/>
    </row>
    <row r="864" spans="6:6" x14ac:dyDescent="0.25">
      <c r="F864" s="16"/>
    </row>
    <row r="865" spans="6:6" x14ac:dyDescent="0.25">
      <c r="F865" s="16"/>
    </row>
    <row r="866" spans="6:6" x14ac:dyDescent="0.25">
      <c r="F866" s="16"/>
    </row>
    <row r="867" spans="6:6" x14ac:dyDescent="0.25">
      <c r="F867" s="16"/>
    </row>
    <row r="868" spans="6:6" x14ac:dyDescent="0.25">
      <c r="F868" s="16"/>
    </row>
    <row r="869" spans="6:6" x14ac:dyDescent="0.25">
      <c r="F869" s="16"/>
    </row>
    <row r="870" spans="6:6" x14ac:dyDescent="0.25">
      <c r="F870" s="16"/>
    </row>
    <row r="871" spans="6:6" x14ac:dyDescent="0.25">
      <c r="F871" s="16"/>
    </row>
    <row r="872" spans="6:6" x14ac:dyDescent="0.25">
      <c r="F872" s="16"/>
    </row>
    <row r="873" spans="6:6" x14ac:dyDescent="0.25">
      <c r="F873" s="16"/>
    </row>
    <row r="874" spans="6:6" x14ac:dyDescent="0.25">
      <c r="F874" s="16"/>
    </row>
    <row r="875" spans="6:6" x14ac:dyDescent="0.25">
      <c r="F875" s="16"/>
    </row>
    <row r="876" spans="6:6" x14ac:dyDescent="0.25">
      <c r="F876" s="16"/>
    </row>
    <row r="877" spans="6:6" x14ac:dyDescent="0.25">
      <c r="F877" s="16"/>
    </row>
    <row r="878" spans="6:6" x14ac:dyDescent="0.25">
      <c r="F878" s="16"/>
    </row>
    <row r="879" spans="6:6" x14ac:dyDescent="0.25">
      <c r="F879" s="16"/>
    </row>
    <row r="880" spans="6:6" x14ac:dyDescent="0.25">
      <c r="F880" s="16"/>
    </row>
    <row r="881" spans="6:6" x14ac:dyDescent="0.25">
      <c r="F881" s="16"/>
    </row>
    <row r="882" spans="6:6" x14ac:dyDescent="0.25">
      <c r="F882" s="16"/>
    </row>
    <row r="883" spans="6:6" x14ac:dyDescent="0.25">
      <c r="F883" s="16"/>
    </row>
    <row r="884" spans="6:6" x14ac:dyDescent="0.25">
      <c r="F884" s="16"/>
    </row>
    <row r="885" spans="6:6" x14ac:dyDescent="0.25">
      <c r="F885" s="16"/>
    </row>
    <row r="886" spans="6:6" x14ac:dyDescent="0.25">
      <c r="F886" s="16"/>
    </row>
    <row r="887" spans="6:6" x14ac:dyDescent="0.25">
      <c r="F887" s="16"/>
    </row>
    <row r="888" spans="6:6" x14ac:dyDescent="0.25">
      <c r="F888" s="16"/>
    </row>
    <row r="889" spans="6:6" x14ac:dyDescent="0.25">
      <c r="F889" s="16"/>
    </row>
    <row r="890" spans="6:6" x14ac:dyDescent="0.25">
      <c r="F890" s="16"/>
    </row>
    <row r="891" spans="6:6" x14ac:dyDescent="0.25">
      <c r="F891" s="16"/>
    </row>
    <row r="892" spans="6:6" x14ac:dyDescent="0.25">
      <c r="F892" s="16"/>
    </row>
    <row r="893" spans="6:6" x14ac:dyDescent="0.25">
      <c r="F893" s="16"/>
    </row>
    <row r="894" spans="6:6" x14ac:dyDescent="0.25">
      <c r="F894" s="16"/>
    </row>
    <row r="895" spans="6:6" x14ac:dyDescent="0.25">
      <c r="F895" s="16"/>
    </row>
    <row r="896" spans="6:6" x14ac:dyDescent="0.25">
      <c r="F896" s="16"/>
    </row>
    <row r="897" spans="6:6" x14ac:dyDescent="0.25">
      <c r="F897" s="16"/>
    </row>
    <row r="898" spans="6:6" x14ac:dyDescent="0.25">
      <c r="F898" s="16"/>
    </row>
    <row r="899" spans="6:6" x14ac:dyDescent="0.25">
      <c r="F899" s="16"/>
    </row>
    <row r="900" spans="6:6" x14ac:dyDescent="0.25">
      <c r="F900" s="16"/>
    </row>
    <row r="901" spans="6:6" x14ac:dyDescent="0.25">
      <c r="F901" s="16"/>
    </row>
    <row r="902" spans="6:6" x14ac:dyDescent="0.25">
      <c r="F902" s="16"/>
    </row>
    <row r="903" spans="6:6" x14ac:dyDescent="0.25">
      <c r="F903" s="16"/>
    </row>
    <row r="904" spans="6:6" x14ac:dyDescent="0.25">
      <c r="F904" s="16"/>
    </row>
    <row r="905" spans="6:6" x14ac:dyDescent="0.25">
      <c r="F905" s="16"/>
    </row>
    <row r="906" spans="6:6" x14ac:dyDescent="0.25">
      <c r="F906" s="16"/>
    </row>
    <row r="907" spans="6:6" x14ac:dyDescent="0.25">
      <c r="F907" s="16"/>
    </row>
    <row r="908" spans="6:6" x14ac:dyDescent="0.25">
      <c r="F908" s="16"/>
    </row>
    <row r="909" spans="6:6" x14ac:dyDescent="0.25">
      <c r="F909" s="16"/>
    </row>
    <row r="910" spans="6:6" x14ac:dyDescent="0.25">
      <c r="F910" s="16"/>
    </row>
    <row r="911" spans="6:6" x14ac:dyDescent="0.25">
      <c r="F911" s="16"/>
    </row>
    <row r="912" spans="6:6" x14ac:dyDescent="0.25">
      <c r="F912" s="16"/>
    </row>
    <row r="913" spans="6:6" x14ac:dyDescent="0.25">
      <c r="F913" s="16"/>
    </row>
    <row r="914" spans="6:6" x14ac:dyDescent="0.25">
      <c r="F914" s="16"/>
    </row>
    <row r="915" spans="6:6" x14ac:dyDescent="0.25">
      <c r="F915" s="16"/>
    </row>
    <row r="916" spans="6:6" x14ac:dyDescent="0.25">
      <c r="F916" s="16"/>
    </row>
    <row r="917" spans="6:6" x14ac:dyDescent="0.25">
      <c r="F917" s="16"/>
    </row>
    <row r="918" spans="6:6" x14ac:dyDescent="0.25">
      <c r="F918" s="16"/>
    </row>
    <row r="919" spans="6:6" x14ac:dyDescent="0.25">
      <c r="F919" s="16"/>
    </row>
    <row r="920" spans="6:6" x14ac:dyDescent="0.25">
      <c r="F920" s="16"/>
    </row>
    <row r="921" spans="6:6" x14ac:dyDescent="0.25">
      <c r="F921" s="16"/>
    </row>
    <row r="922" spans="6:6" x14ac:dyDescent="0.25">
      <c r="F922" s="16"/>
    </row>
    <row r="923" spans="6:6" x14ac:dyDescent="0.25">
      <c r="F923" s="16"/>
    </row>
    <row r="924" spans="6:6" x14ac:dyDescent="0.25">
      <c r="F924" s="16"/>
    </row>
    <row r="925" spans="6:6" x14ac:dyDescent="0.25">
      <c r="F925" s="16"/>
    </row>
    <row r="926" spans="6:6" x14ac:dyDescent="0.25">
      <c r="F926" s="16"/>
    </row>
    <row r="927" spans="6:6" x14ac:dyDescent="0.25">
      <c r="F927" s="16"/>
    </row>
    <row r="928" spans="6:6" x14ac:dyDescent="0.25">
      <c r="F928" s="16"/>
    </row>
    <row r="929" spans="6:6" x14ac:dyDescent="0.25">
      <c r="F929" s="16"/>
    </row>
    <row r="930" spans="6:6" x14ac:dyDescent="0.25">
      <c r="F930" s="16"/>
    </row>
    <row r="931" spans="6:6" x14ac:dyDescent="0.25">
      <c r="F931" s="16"/>
    </row>
    <row r="932" spans="6:6" x14ac:dyDescent="0.25">
      <c r="F932" s="16"/>
    </row>
    <row r="933" spans="6:6" x14ac:dyDescent="0.25">
      <c r="F933" s="16"/>
    </row>
    <row r="934" spans="6:6" x14ac:dyDescent="0.25">
      <c r="F934" s="16"/>
    </row>
    <row r="935" spans="6:6" x14ac:dyDescent="0.25">
      <c r="F935" s="16"/>
    </row>
    <row r="936" spans="6:6" x14ac:dyDescent="0.25">
      <c r="F936" s="16"/>
    </row>
    <row r="937" spans="6:6" x14ac:dyDescent="0.25">
      <c r="F937" s="16"/>
    </row>
    <row r="938" spans="6:6" x14ac:dyDescent="0.25">
      <c r="F938" s="16"/>
    </row>
    <row r="939" spans="6:6" x14ac:dyDescent="0.25">
      <c r="F939" s="16"/>
    </row>
    <row r="940" spans="6:6" x14ac:dyDescent="0.25">
      <c r="F940" s="16"/>
    </row>
    <row r="941" spans="6:6" x14ac:dyDescent="0.25">
      <c r="F941" s="16"/>
    </row>
    <row r="942" spans="6:6" x14ac:dyDescent="0.25">
      <c r="F942" s="16"/>
    </row>
    <row r="943" spans="6:6" x14ac:dyDescent="0.25">
      <c r="F943" s="16"/>
    </row>
    <row r="944" spans="6:6" x14ac:dyDescent="0.25">
      <c r="F944" s="16"/>
    </row>
    <row r="945" spans="6:6" x14ac:dyDescent="0.25">
      <c r="F945" s="16"/>
    </row>
    <row r="946" spans="6:6" x14ac:dyDescent="0.25">
      <c r="F946" s="16"/>
    </row>
    <row r="947" spans="6:6" x14ac:dyDescent="0.25">
      <c r="F947" s="16"/>
    </row>
    <row r="948" spans="6:6" x14ac:dyDescent="0.25">
      <c r="F948" s="16"/>
    </row>
    <row r="949" spans="6:6" x14ac:dyDescent="0.25">
      <c r="F949" s="16"/>
    </row>
    <row r="950" spans="6:6" x14ac:dyDescent="0.25">
      <c r="F950" s="16"/>
    </row>
    <row r="951" spans="6:6" x14ac:dyDescent="0.25">
      <c r="F951" s="16"/>
    </row>
    <row r="952" spans="6:6" x14ac:dyDescent="0.25">
      <c r="F952" s="16"/>
    </row>
    <row r="953" spans="6:6" x14ac:dyDescent="0.25">
      <c r="F953" s="16"/>
    </row>
    <row r="954" spans="6:6" x14ac:dyDescent="0.25">
      <c r="F954" s="16"/>
    </row>
    <row r="955" spans="6:6" x14ac:dyDescent="0.25">
      <c r="F955" s="16"/>
    </row>
    <row r="956" spans="6:6" x14ac:dyDescent="0.25">
      <c r="F956" s="16"/>
    </row>
    <row r="957" spans="6:6" x14ac:dyDescent="0.25">
      <c r="F957" s="16"/>
    </row>
    <row r="958" spans="6:6" x14ac:dyDescent="0.25">
      <c r="F958" s="16"/>
    </row>
    <row r="959" spans="6:6" x14ac:dyDescent="0.25">
      <c r="F959" s="16"/>
    </row>
    <row r="960" spans="6:6" x14ac:dyDescent="0.25">
      <c r="F960" s="16"/>
    </row>
    <row r="961" spans="6:6" x14ac:dyDescent="0.25">
      <c r="F961" s="16"/>
    </row>
    <row r="962" spans="6:6" x14ac:dyDescent="0.25">
      <c r="F962" s="16"/>
    </row>
    <row r="963" spans="6:6" x14ac:dyDescent="0.25">
      <c r="F963" s="16"/>
    </row>
    <row r="964" spans="6:6" x14ac:dyDescent="0.25">
      <c r="F964" s="16"/>
    </row>
    <row r="965" spans="6:6" x14ac:dyDescent="0.25">
      <c r="F965" s="16"/>
    </row>
    <row r="966" spans="6:6" x14ac:dyDescent="0.25">
      <c r="F966" s="16"/>
    </row>
    <row r="967" spans="6:6" x14ac:dyDescent="0.25">
      <c r="F967" s="16"/>
    </row>
    <row r="968" spans="6:6" x14ac:dyDescent="0.25">
      <c r="F968" s="16"/>
    </row>
    <row r="969" spans="6:6" x14ac:dyDescent="0.25">
      <c r="F969" s="16"/>
    </row>
    <row r="970" spans="6:6" x14ac:dyDescent="0.25">
      <c r="F970" s="16"/>
    </row>
    <row r="971" spans="6:6" x14ac:dyDescent="0.25">
      <c r="F971" s="16"/>
    </row>
    <row r="972" spans="6:6" x14ac:dyDescent="0.25">
      <c r="F972" s="16"/>
    </row>
    <row r="973" spans="6:6" x14ac:dyDescent="0.25">
      <c r="F973" s="16"/>
    </row>
    <row r="974" spans="6:6" x14ac:dyDescent="0.25">
      <c r="F974" s="16"/>
    </row>
    <row r="975" spans="6:6" x14ac:dyDescent="0.25">
      <c r="F975" s="16"/>
    </row>
    <row r="976" spans="6:6" x14ac:dyDescent="0.25">
      <c r="F976" s="16"/>
    </row>
    <row r="977" spans="6:6" x14ac:dyDescent="0.25">
      <c r="F977" s="16"/>
    </row>
    <row r="978" spans="6:6" x14ac:dyDescent="0.25">
      <c r="F978" s="16"/>
    </row>
    <row r="979" spans="6:6" x14ac:dyDescent="0.25">
      <c r="F979" s="16"/>
    </row>
    <row r="980" spans="6:6" x14ac:dyDescent="0.25">
      <c r="F980" s="16"/>
    </row>
    <row r="981" spans="6:6" x14ac:dyDescent="0.25">
      <c r="F981" s="16"/>
    </row>
    <row r="982" spans="6:6" x14ac:dyDescent="0.25">
      <c r="F982" s="16"/>
    </row>
    <row r="983" spans="6:6" x14ac:dyDescent="0.25">
      <c r="F983" s="16"/>
    </row>
    <row r="984" spans="6:6" x14ac:dyDescent="0.25">
      <c r="F984" s="16"/>
    </row>
    <row r="985" spans="6:6" x14ac:dyDescent="0.25">
      <c r="F985" s="16"/>
    </row>
    <row r="986" spans="6:6" x14ac:dyDescent="0.25">
      <c r="F986" s="16"/>
    </row>
    <row r="987" spans="6:6" x14ac:dyDescent="0.25">
      <c r="F987" s="16"/>
    </row>
    <row r="988" spans="6:6" x14ac:dyDescent="0.25">
      <c r="F988" s="16"/>
    </row>
    <row r="989" spans="6:6" x14ac:dyDescent="0.25">
      <c r="F989" s="16"/>
    </row>
    <row r="990" spans="6:6" x14ac:dyDescent="0.25">
      <c r="F990" s="16"/>
    </row>
    <row r="991" spans="6:6" x14ac:dyDescent="0.25">
      <c r="F991" s="16"/>
    </row>
    <row r="992" spans="6:6" x14ac:dyDescent="0.25">
      <c r="F992" s="16"/>
    </row>
    <row r="993" spans="6:6" x14ac:dyDescent="0.25">
      <c r="F993" s="16"/>
    </row>
    <row r="994" spans="6:6" x14ac:dyDescent="0.25">
      <c r="F994" s="16"/>
    </row>
    <row r="995" spans="6:6" x14ac:dyDescent="0.25">
      <c r="F995" s="16"/>
    </row>
    <row r="996" spans="6:6" x14ac:dyDescent="0.25">
      <c r="F996" s="16"/>
    </row>
    <row r="997" spans="6:6" x14ac:dyDescent="0.25">
      <c r="F997" s="16"/>
    </row>
    <row r="998" spans="6:6" x14ac:dyDescent="0.25">
      <c r="F998" s="16"/>
    </row>
    <row r="999" spans="6:6" x14ac:dyDescent="0.25">
      <c r="F999" s="16"/>
    </row>
    <row r="1000" spans="6:6" x14ac:dyDescent="0.25">
      <c r="F1000" s="16"/>
    </row>
    <row r="1001" spans="6:6" x14ac:dyDescent="0.25">
      <c r="F1001" s="16"/>
    </row>
    <row r="1002" spans="6:6" x14ac:dyDescent="0.25">
      <c r="F1002" s="16"/>
    </row>
    <row r="1003" spans="6:6" x14ac:dyDescent="0.25">
      <c r="F1003" s="16"/>
    </row>
    <row r="1004" spans="6:6" x14ac:dyDescent="0.25">
      <c r="F1004" s="16"/>
    </row>
    <row r="1005" spans="6:6" x14ac:dyDescent="0.25">
      <c r="F1005" s="16"/>
    </row>
    <row r="1006" spans="6:6" x14ac:dyDescent="0.25">
      <c r="F1006" s="16"/>
    </row>
    <row r="1007" spans="6:6" x14ac:dyDescent="0.25">
      <c r="F1007" s="16"/>
    </row>
    <row r="1008" spans="6:6" x14ac:dyDescent="0.25">
      <c r="F1008" s="16"/>
    </row>
    <row r="1009" spans="6:6" x14ac:dyDescent="0.25">
      <c r="F1009" s="16"/>
    </row>
    <row r="1010" spans="6:6" x14ac:dyDescent="0.25">
      <c r="F1010" s="16"/>
    </row>
    <row r="1011" spans="6:6" x14ac:dyDescent="0.25">
      <c r="F1011" s="16"/>
    </row>
    <row r="1012" spans="6:6" x14ac:dyDescent="0.25">
      <c r="F1012" s="16"/>
    </row>
    <row r="1013" spans="6:6" x14ac:dyDescent="0.25">
      <c r="F1013" s="16"/>
    </row>
    <row r="1014" spans="6:6" x14ac:dyDescent="0.25">
      <c r="F1014" s="16"/>
    </row>
    <row r="1015" spans="6:6" x14ac:dyDescent="0.25">
      <c r="F1015" s="16"/>
    </row>
    <row r="1016" spans="6:6" x14ac:dyDescent="0.25">
      <c r="F1016" s="16"/>
    </row>
    <row r="1017" spans="6:6" x14ac:dyDescent="0.25">
      <c r="F1017" s="16"/>
    </row>
    <row r="1018" spans="6:6" x14ac:dyDescent="0.25">
      <c r="F1018" s="16"/>
    </row>
    <row r="1019" spans="6:6" x14ac:dyDescent="0.25">
      <c r="F1019" s="16"/>
    </row>
    <row r="1020" spans="6:6" x14ac:dyDescent="0.25">
      <c r="F1020" s="16"/>
    </row>
    <row r="1021" spans="6:6" x14ac:dyDescent="0.25">
      <c r="F1021" s="16"/>
    </row>
    <row r="1022" spans="6:6" x14ac:dyDescent="0.25">
      <c r="F1022" s="16"/>
    </row>
    <row r="1023" spans="6:6" x14ac:dyDescent="0.25">
      <c r="F1023" s="16"/>
    </row>
    <row r="1024" spans="6:6" x14ac:dyDescent="0.25">
      <c r="F1024" s="16"/>
    </row>
    <row r="1025" spans="6:6" x14ac:dyDescent="0.25">
      <c r="F1025" s="16"/>
    </row>
    <row r="1026" spans="6:6" x14ac:dyDescent="0.25">
      <c r="F1026" s="16"/>
    </row>
    <row r="1027" spans="6:6" x14ac:dyDescent="0.25">
      <c r="F1027" s="16"/>
    </row>
    <row r="1028" spans="6:6" x14ac:dyDescent="0.25">
      <c r="F1028" s="16"/>
    </row>
    <row r="1029" spans="6:6" x14ac:dyDescent="0.25">
      <c r="F1029" s="16"/>
    </row>
    <row r="1030" spans="6:6" x14ac:dyDescent="0.25">
      <c r="F1030" s="16"/>
    </row>
    <row r="1031" spans="6:6" x14ac:dyDescent="0.25">
      <c r="F1031" s="16"/>
    </row>
    <row r="1032" spans="6:6" x14ac:dyDescent="0.25">
      <c r="F1032" s="16"/>
    </row>
    <row r="1033" spans="6:6" x14ac:dyDescent="0.25">
      <c r="F1033" s="16"/>
    </row>
    <row r="1034" spans="6:6" x14ac:dyDescent="0.25">
      <c r="F1034" s="16"/>
    </row>
    <row r="1035" spans="6:6" x14ac:dyDescent="0.25">
      <c r="F1035" s="16"/>
    </row>
    <row r="1036" spans="6:6" x14ac:dyDescent="0.25">
      <c r="F1036" s="16"/>
    </row>
    <row r="1037" spans="6:6" x14ac:dyDescent="0.25">
      <c r="F1037" s="16"/>
    </row>
    <row r="1038" spans="6:6" x14ac:dyDescent="0.25">
      <c r="F1038" s="16"/>
    </row>
    <row r="1039" spans="6:6" x14ac:dyDescent="0.25">
      <c r="F1039" s="16"/>
    </row>
    <row r="1040" spans="6:6" x14ac:dyDescent="0.25">
      <c r="F1040" s="16"/>
    </row>
    <row r="1041" spans="6:6" x14ac:dyDescent="0.25">
      <c r="F1041" s="16"/>
    </row>
    <row r="1042" spans="6:6" x14ac:dyDescent="0.25">
      <c r="F1042" s="16"/>
    </row>
    <row r="1043" spans="6:6" x14ac:dyDescent="0.25">
      <c r="F1043" s="16"/>
    </row>
    <row r="1044" spans="6:6" x14ac:dyDescent="0.25">
      <c r="F1044" s="16"/>
    </row>
    <row r="1045" spans="6:6" x14ac:dyDescent="0.25">
      <c r="F1045" s="16"/>
    </row>
    <row r="1046" spans="6:6" x14ac:dyDescent="0.25">
      <c r="F1046" s="16"/>
    </row>
    <row r="1047" spans="6:6" x14ac:dyDescent="0.25">
      <c r="F1047" s="16"/>
    </row>
    <row r="1048" spans="6:6" x14ac:dyDescent="0.25">
      <c r="F1048" s="16"/>
    </row>
    <row r="1049" spans="6:6" x14ac:dyDescent="0.25">
      <c r="F1049" s="16"/>
    </row>
    <row r="1050" spans="6:6" x14ac:dyDescent="0.25">
      <c r="F1050" s="16"/>
    </row>
    <row r="1051" spans="6:6" x14ac:dyDescent="0.25">
      <c r="F1051" s="16"/>
    </row>
    <row r="1052" spans="6:6" x14ac:dyDescent="0.25">
      <c r="F1052" s="16"/>
    </row>
    <row r="1053" spans="6:6" x14ac:dyDescent="0.25">
      <c r="F1053" s="16"/>
    </row>
    <row r="1054" spans="6:6" x14ac:dyDescent="0.25">
      <c r="F1054" s="16"/>
    </row>
    <row r="1055" spans="6:6" x14ac:dyDescent="0.25">
      <c r="F1055" s="16"/>
    </row>
    <row r="1056" spans="6:6" x14ac:dyDescent="0.25">
      <c r="F1056" s="16"/>
    </row>
    <row r="1057" spans="6:6" x14ac:dyDescent="0.25">
      <c r="F1057" s="16"/>
    </row>
    <row r="1058" spans="6:6" x14ac:dyDescent="0.25">
      <c r="F1058" s="16"/>
    </row>
    <row r="1059" spans="6:6" x14ac:dyDescent="0.25">
      <c r="F1059" s="16"/>
    </row>
    <row r="1060" spans="6:6" x14ac:dyDescent="0.25">
      <c r="F1060" s="16"/>
    </row>
    <row r="1061" spans="6:6" x14ac:dyDescent="0.25">
      <c r="F1061" s="16"/>
    </row>
    <row r="1062" spans="6:6" x14ac:dyDescent="0.25">
      <c r="F1062" s="16"/>
    </row>
    <row r="1063" spans="6:6" x14ac:dyDescent="0.25">
      <c r="F1063" s="16"/>
    </row>
    <row r="1064" spans="6:6" x14ac:dyDescent="0.25">
      <c r="F1064" s="16"/>
    </row>
    <row r="1065" spans="6:6" x14ac:dyDescent="0.25">
      <c r="F1065" s="16"/>
    </row>
    <row r="1066" spans="6:6" x14ac:dyDescent="0.25">
      <c r="F1066" s="16"/>
    </row>
    <row r="1067" spans="6:6" x14ac:dyDescent="0.25">
      <c r="F1067" s="16"/>
    </row>
    <row r="1068" spans="6:6" x14ac:dyDescent="0.25">
      <c r="F1068" s="16"/>
    </row>
    <row r="1069" spans="6:6" x14ac:dyDescent="0.25">
      <c r="F1069" s="16"/>
    </row>
    <row r="1070" spans="6:6" x14ac:dyDescent="0.25">
      <c r="F1070" s="16"/>
    </row>
    <row r="1071" spans="6:6" x14ac:dyDescent="0.25">
      <c r="F1071" s="16"/>
    </row>
    <row r="1072" spans="6:6" x14ac:dyDescent="0.25">
      <c r="F1072" s="16"/>
    </row>
    <row r="1073" spans="6:6" x14ac:dyDescent="0.25">
      <c r="F1073" s="16"/>
    </row>
    <row r="1074" spans="6:6" x14ac:dyDescent="0.25">
      <c r="F1074" s="16"/>
    </row>
    <row r="1075" spans="6:6" x14ac:dyDescent="0.25">
      <c r="F1075" s="16"/>
    </row>
    <row r="1076" spans="6:6" x14ac:dyDescent="0.25">
      <c r="F1076" s="16"/>
    </row>
    <row r="1077" spans="6:6" x14ac:dyDescent="0.25">
      <c r="F1077" s="16"/>
    </row>
    <row r="1078" spans="6:6" x14ac:dyDescent="0.25">
      <c r="F1078" s="16"/>
    </row>
    <row r="1079" spans="6:6" x14ac:dyDescent="0.25">
      <c r="F1079" s="16"/>
    </row>
    <row r="1080" spans="6:6" x14ac:dyDescent="0.25">
      <c r="F1080" s="16"/>
    </row>
    <row r="1081" spans="6:6" x14ac:dyDescent="0.25">
      <c r="F1081" s="16"/>
    </row>
    <row r="1082" spans="6:6" x14ac:dyDescent="0.25">
      <c r="F1082" s="16"/>
    </row>
    <row r="1083" spans="6:6" x14ac:dyDescent="0.25">
      <c r="F1083" s="16"/>
    </row>
    <row r="1084" spans="6:6" x14ac:dyDescent="0.25">
      <c r="F1084" s="16"/>
    </row>
    <row r="1085" spans="6:6" x14ac:dyDescent="0.25">
      <c r="F1085" s="16"/>
    </row>
    <row r="1086" spans="6:6" x14ac:dyDescent="0.25">
      <c r="F1086" s="16"/>
    </row>
    <row r="1087" spans="6:6" x14ac:dyDescent="0.25">
      <c r="F1087" s="16"/>
    </row>
    <row r="1088" spans="6:6" x14ac:dyDescent="0.25">
      <c r="F1088" s="16"/>
    </row>
    <row r="1089" spans="6:6" x14ac:dyDescent="0.25">
      <c r="F1089" s="16"/>
    </row>
    <row r="1090" spans="6:6" x14ac:dyDescent="0.25">
      <c r="F1090" s="16"/>
    </row>
    <row r="1091" spans="6:6" x14ac:dyDescent="0.25">
      <c r="F1091" s="16"/>
    </row>
    <row r="1092" spans="6:6" x14ac:dyDescent="0.25">
      <c r="F1092" s="16"/>
    </row>
    <row r="1093" spans="6:6" x14ac:dyDescent="0.25">
      <c r="F1093" s="16"/>
    </row>
    <row r="1094" spans="6:6" x14ac:dyDescent="0.25">
      <c r="F1094" s="16"/>
    </row>
    <row r="1095" spans="6:6" x14ac:dyDescent="0.25">
      <c r="F1095" s="16"/>
    </row>
    <row r="1096" spans="6:6" x14ac:dyDescent="0.25">
      <c r="F1096" s="16"/>
    </row>
    <row r="1097" spans="6:6" x14ac:dyDescent="0.25">
      <c r="F1097" s="16"/>
    </row>
    <row r="1098" spans="6:6" x14ac:dyDescent="0.25">
      <c r="F1098" s="16"/>
    </row>
    <row r="1099" spans="6:6" x14ac:dyDescent="0.25">
      <c r="F1099" s="16"/>
    </row>
    <row r="1100" spans="6:6" x14ac:dyDescent="0.25">
      <c r="F1100" s="16"/>
    </row>
    <row r="1101" spans="6:6" x14ac:dyDescent="0.25">
      <c r="F1101" s="16"/>
    </row>
    <row r="1102" spans="6:6" x14ac:dyDescent="0.25">
      <c r="F1102" s="16"/>
    </row>
    <row r="1103" spans="6:6" x14ac:dyDescent="0.25">
      <c r="F1103" s="16"/>
    </row>
    <row r="1104" spans="6:6" x14ac:dyDescent="0.25">
      <c r="F1104" s="16"/>
    </row>
    <row r="1105" spans="6:6" x14ac:dyDescent="0.25">
      <c r="F1105" s="16"/>
    </row>
    <row r="1106" spans="6:6" x14ac:dyDescent="0.25">
      <c r="F1106" s="16"/>
    </row>
    <row r="1107" spans="6:6" x14ac:dyDescent="0.25">
      <c r="F1107" s="16"/>
    </row>
    <row r="1108" spans="6:6" x14ac:dyDescent="0.25">
      <c r="F1108" s="16"/>
    </row>
    <row r="1109" spans="6:6" x14ac:dyDescent="0.25">
      <c r="F1109" s="16"/>
    </row>
    <row r="1110" spans="6:6" x14ac:dyDescent="0.25">
      <c r="F1110" s="16"/>
    </row>
    <row r="1111" spans="6:6" x14ac:dyDescent="0.25">
      <c r="F1111" s="16"/>
    </row>
    <row r="1112" spans="6:6" x14ac:dyDescent="0.25">
      <c r="F1112" s="16"/>
    </row>
    <row r="1113" spans="6:6" x14ac:dyDescent="0.25">
      <c r="F1113" s="16"/>
    </row>
    <row r="1114" spans="6:6" x14ac:dyDescent="0.25">
      <c r="F1114" s="16"/>
    </row>
    <row r="1115" spans="6:6" x14ac:dyDescent="0.25">
      <c r="F1115" s="16"/>
    </row>
    <row r="1116" spans="6:6" x14ac:dyDescent="0.25">
      <c r="F1116" s="16"/>
    </row>
    <row r="1117" spans="6:6" x14ac:dyDescent="0.25">
      <c r="F1117" s="16"/>
    </row>
    <row r="1118" spans="6:6" x14ac:dyDescent="0.25">
      <c r="F1118" s="16"/>
    </row>
    <row r="1119" spans="6:6" x14ac:dyDescent="0.25">
      <c r="F1119" s="16"/>
    </row>
    <row r="1120" spans="6:6" x14ac:dyDescent="0.25">
      <c r="F1120" s="16"/>
    </row>
    <row r="1121" spans="6:6" x14ac:dyDescent="0.25">
      <c r="F1121" s="16"/>
    </row>
    <row r="1122" spans="6:6" x14ac:dyDescent="0.25">
      <c r="F1122" s="16"/>
    </row>
    <row r="1123" spans="6:6" x14ac:dyDescent="0.25">
      <c r="F1123" s="16"/>
    </row>
    <row r="1124" spans="6:6" x14ac:dyDescent="0.25">
      <c r="F1124" s="16"/>
    </row>
    <row r="1125" spans="6:6" x14ac:dyDescent="0.25">
      <c r="F1125" s="16"/>
    </row>
    <row r="1126" spans="6:6" x14ac:dyDescent="0.25">
      <c r="F1126" s="16"/>
    </row>
    <row r="1127" spans="6:6" x14ac:dyDescent="0.25">
      <c r="F1127" s="16"/>
    </row>
    <row r="1128" spans="6:6" x14ac:dyDescent="0.25">
      <c r="F1128" s="16"/>
    </row>
    <row r="1129" spans="6:6" x14ac:dyDescent="0.25">
      <c r="F1129" s="16"/>
    </row>
    <row r="1130" spans="6:6" x14ac:dyDescent="0.25">
      <c r="F1130" s="16"/>
    </row>
    <row r="1131" spans="6:6" x14ac:dyDescent="0.25">
      <c r="F1131" s="16"/>
    </row>
    <row r="1132" spans="6:6" x14ac:dyDescent="0.25">
      <c r="F1132" s="16"/>
    </row>
    <row r="1133" spans="6:6" x14ac:dyDescent="0.25">
      <c r="F1133" s="16"/>
    </row>
    <row r="1134" spans="6:6" x14ac:dyDescent="0.25">
      <c r="F1134" s="16"/>
    </row>
    <row r="1135" spans="6:6" x14ac:dyDescent="0.25">
      <c r="F1135" s="16"/>
    </row>
    <row r="1136" spans="6:6" x14ac:dyDescent="0.25">
      <c r="F1136" s="16"/>
    </row>
    <row r="1137" spans="6:6" x14ac:dyDescent="0.25">
      <c r="F1137" s="16"/>
    </row>
    <row r="1138" spans="6:6" x14ac:dyDescent="0.25">
      <c r="F1138" s="16"/>
    </row>
    <row r="1139" spans="6:6" x14ac:dyDescent="0.25">
      <c r="F1139" s="16"/>
    </row>
    <row r="1140" spans="6:6" x14ac:dyDescent="0.25">
      <c r="F1140" s="16"/>
    </row>
    <row r="1141" spans="6:6" x14ac:dyDescent="0.25">
      <c r="F1141" s="16"/>
    </row>
    <row r="1142" spans="6:6" x14ac:dyDescent="0.25">
      <c r="F1142" s="16"/>
    </row>
    <row r="1143" spans="6:6" x14ac:dyDescent="0.25">
      <c r="F1143" s="16"/>
    </row>
    <row r="1144" spans="6:6" x14ac:dyDescent="0.25">
      <c r="F1144" s="16"/>
    </row>
    <row r="1145" spans="6:6" x14ac:dyDescent="0.25">
      <c r="F1145" s="16"/>
    </row>
    <row r="1146" spans="6:6" x14ac:dyDescent="0.25">
      <c r="F1146" s="16"/>
    </row>
    <row r="1147" spans="6:6" x14ac:dyDescent="0.25">
      <c r="F1147" s="16"/>
    </row>
    <row r="1148" spans="6:6" x14ac:dyDescent="0.25">
      <c r="F1148" s="16"/>
    </row>
    <row r="1149" spans="6:6" x14ac:dyDescent="0.25">
      <c r="F1149" s="16"/>
    </row>
    <row r="1150" spans="6:6" x14ac:dyDescent="0.25">
      <c r="F1150" s="16"/>
    </row>
    <row r="1151" spans="6:6" x14ac:dyDescent="0.25">
      <c r="F1151" s="16"/>
    </row>
    <row r="1152" spans="6:6" x14ac:dyDescent="0.25">
      <c r="F1152" s="16"/>
    </row>
    <row r="1153" spans="6:6" x14ac:dyDescent="0.25">
      <c r="F1153" s="16"/>
    </row>
    <row r="1154" spans="6:6" x14ac:dyDescent="0.25">
      <c r="F1154" s="16"/>
    </row>
    <row r="1155" spans="6:6" x14ac:dyDescent="0.25">
      <c r="F1155" s="16"/>
    </row>
    <row r="1156" spans="6:6" x14ac:dyDescent="0.25">
      <c r="F1156" s="16"/>
    </row>
    <row r="1157" spans="6:6" x14ac:dyDescent="0.25">
      <c r="F1157" s="16"/>
    </row>
    <row r="1158" spans="6:6" x14ac:dyDescent="0.25">
      <c r="F1158" s="16"/>
    </row>
    <row r="1159" spans="6:6" x14ac:dyDescent="0.25">
      <c r="F1159" s="16"/>
    </row>
    <row r="1160" spans="6:6" x14ac:dyDescent="0.25">
      <c r="F1160" s="16"/>
    </row>
    <row r="1161" spans="6:6" x14ac:dyDescent="0.25">
      <c r="F1161" s="16"/>
    </row>
    <row r="1162" spans="6:6" x14ac:dyDescent="0.25">
      <c r="F1162" s="16"/>
    </row>
    <row r="1163" spans="6:6" x14ac:dyDescent="0.25">
      <c r="F1163" s="16"/>
    </row>
    <row r="1164" spans="6:6" x14ac:dyDescent="0.25">
      <c r="F1164" s="16"/>
    </row>
    <row r="1165" spans="6:6" x14ac:dyDescent="0.25">
      <c r="F1165" s="16"/>
    </row>
    <row r="1166" spans="6:6" x14ac:dyDescent="0.25">
      <c r="F1166" s="16"/>
    </row>
    <row r="1167" spans="6:6" x14ac:dyDescent="0.25">
      <c r="F1167" s="16"/>
    </row>
    <row r="1168" spans="6:6" x14ac:dyDescent="0.25">
      <c r="F1168" s="16"/>
    </row>
    <row r="1169" spans="6:6" x14ac:dyDescent="0.25">
      <c r="F1169" s="16"/>
    </row>
    <row r="1170" spans="6:6" x14ac:dyDescent="0.25">
      <c r="F1170" s="16"/>
    </row>
    <row r="1171" spans="6:6" x14ac:dyDescent="0.25">
      <c r="F1171" s="16"/>
    </row>
    <row r="1172" spans="6:6" x14ac:dyDescent="0.25">
      <c r="F1172" s="16"/>
    </row>
    <row r="1173" spans="6:6" x14ac:dyDescent="0.25">
      <c r="F1173" s="16"/>
    </row>
    <row r="1174" spans="6:6" x14ac:dyDescent="0.25">
      <c r="F1174" s="16"/>
    </row>
    <row r="1175" spans="6:6" x14ac:dyDescent="0.25">
      <c r="F1175" s="16"/>
    </row>
    <row r="1176" spans="6:6" x14ac:dyDescent="0.25">
      <c r="F1176" s="16"/>
    </row>
    <row r="1177" spans="6:6" x14ac:dyDescent="0.25">
      <c r="F1177" s="16"/>
    </row>
    <row r="1178" spans="6:6" x14ac:dyDescent="0.25">
      <c r="F1178" s="16"/>
    </row>
    <row r="1179" spans="6:6" x14ac:dyDescent="0.25">
      <c r="F1179" s="16"/>
    </row>
    <row r="1180" spans="6:6" x14ac:dyDescent="0.25">
      <c r="F1180" s="16"/>
    </row>
    <row r="1181" spans="6:6" x14ac:dyDescent="0.25">
      <c r="F1181" s="16"/>
    </row>
    <row r="1182" spans="6:6" x14ac:dyDescent="0.25">
      <c r="F1182" s="16"/>
    </row>
    <row r="1183" spans="6:6" x14ac:dyDescent="0.25">
      <c r="F1183" s="16"/>
    </row>
    <row r="1184" spans="6:6" x14ac:dyDescent="0.25">
      <c r="F1184" s="16"/>
    </row>
    <row r="1185" spans="6:6" x14ac:dyDescent="0.25">
      <c r="F1185" s="16"/>
    </row>
    <row r="1186" spans="6:6" x14ac:dyDescent="0.25">
      <c r="F1186" s="16"/>
    </row>
    <row r="1187" spans="6:6" x14ac:dyDescent="0.25">
      <c r="F1187" s="16"/>
    </row>
    <row r="1188" spans="6:6" x14ac:dyDescent="0.25">
      <c r="F1188" s="16"/>
    </row>
    <row r="1189" spans="6:6" x14ac:dyDescent="0.25">
      <c r="F1189" s="16"/>
    </row>
    <row r="1190" spans="6:6" x14ac:dyDescent="0.25">
      <c r="F1190" s="16"/>
    </row>
    <row r="1191" spans="6:6" x14ac:dyDescent="0.25">
      <c r="F1191" s="16"/>
    </row>
    <row r="1192" spans="6:6" x14ac:dyDescent="0.25">
      <c r="F1192" s="16"/>
    </row>
    <row r="1193" spans="6:6" x14ac:dyDescent="0.25">
      <c r="F1193" s="16"/>
    </row>
    <row r="1194" spans="6:6" x14ac:dyDescent="0.25">
      <c r="F1194" s="16"/>
    </row>
    <row r="1195" spans="6:6" x14ac:dyDescent="0.25">
      <c r="F1195" s="16"/>
    </row>
    <row r="1196" spans="6:6" x14ac:dyDescent="0.25">
      <c r="F1196" s="16"/>
    </row>
    <row r="1197" spans="6:6" x14ac:dyDescent="0.25">
      <c r="F1197" s="16"/>
    </row>
    <row r="1198" spans="6:6" x14ac:dyDescent="0.25">
      <c r="F1198" s="16"/>
    </row>
    <row r="1199" spans="6:6" x14ac:dyDescent="0.25">
      <c r="F1199" s="16"/>
    </row>
    <row r="1200" spans="6:6" x14ac:dyDescent="0.25">
      <c r="F1200" s="16"/>
    </row>
    <row r="1201" spans="6:6" x14ac:dyDescent="0.25">
      <c r="F1201" s="16"/>
    </row>
    <row r="1202" spans="6:6" x14ac:dyDescent="0.25">
      <c r="F1202" s="16"/>
    </row>
    <row r="1203" spans="6:6" x14ac:dyDescent="0.25">
      <c r="F1203" s="16"/>
    </row>
    <row r="1204" spans="6:6" x14ac:dyDescent="0.25">
      <c r="F1204" s="16"/>
    </row>
    <row r="1205" spans="6:6" x14ac:dyDescent="0.25">
      <c r="F1205" s="16"/>
    </row>
    <row r="1206" spans="6:6" x14ac:dyDescent="0.25">
      <c r="F1206" s="16"/>
    </row>
    <row r="1207" spans="6:6" x14ac:dyDescent="0.25">
      <c r="F1207" s="16"/>
    </row>
    <row r="1208" spans="6:6" x14ac:dyDescent="0.25">
      <c r="F1208" s="16"/>
    </row>
    <row r="1209" spans="6:6" x14ac:dyDescent="0.25">
      <c r="F1209" s="16"/>
    </row>
    <row r="1210" spans="6:6" x14ac:dyDescent="0.25">
      <c r="F1210" s="16"/>
    </row>
    <row r="1211" spans="6:6" x14ac:dyDescent="0.25">
      <c r="F1211" s="16"/>
    </row>
    <row r="1212" spans="6:6" x14ac:dyDescent="0.25">
      <c r="F1212" s="16"/>
    </row>
    <row r="1213" spans="6:6" x14ac:dyDescent="0.25">
      <c r="F1213" s="16"/>
    </row>
    <row r="1214" spans="6:6" x14ac:dyDescent="0.25">
      <c r="F1214" s="16"/>
    </row>
    <row r="1215" spans="6:6" x14ac:dyDescent="0.25">
      <c r="F1215" s="16"/>
    </row>
    <row r="1216" spans="6:6" x14ac:dyDescent="0.25">
      <c r="F1216" s="16"/>
    </row>
    <row r="1217" spans="6:6" x14ac:dyDescent="0.25">
      <c r="F1217" s="16"/>
    </row>
    <row r="1218" spans="6:6" x14ac:dyDescent="0.25">
      <c r="F1218" s="16"/>
    </row>
    <row r="1219" spans="6:6" x14ac:dyDescent="0.25">
      <c r="F1219" s="16"/>
    </row>
    <row r="1220" spans="6:6" x14ac:dyDescent="0.25">
      <c r="F1220" s="16"/>
    </row>
    <row r="1221" spans="6:6" x14ac:dyDescent="0.25">
      <c r="F1221" s="16"/>
    </row>
    <row r="1222" spans="6:6" x14ac:dyDescent="0.25">
      <c r="F1222" s="16"/>
    </row>
    <row r="1223" spans="6:6" x14ac:dyDescent="0.25">
      <c r="F1223" s="16"/>
    </row>
    <row r="1224" spans="6:6" x14ac:dyDescent="0.25">
      <c r="F1224" s="16"/>
    </row>
    <row r="1225" spans="6:6" x14ac:dyDescent="0.25">
      <c r="F1225" s="16"/>
    </row>
    <row r="1226" spans="6:6" x14ac:dyDescent="0.25">
      <c r="F1226" s="16"/>
    </row>
    <row r="1227" spans="6:6" x14ac:dyDescent="0.25">
      <c r="F1227" s="16"/>
    </row>
    <row r="1228" spans="6:6" x14ac:dyDescent="0.25">
      <c r="F1228" s="16"/>
    </row>
    <row r="1229" spans="6:6" x14ac:dyDescent="0.25">
      <c r="F1229" s="16"/>
    </row>
    <row r="1230" spans="6:6" x14ac:dyDescent="0.25">
      <c r="F1230" s="16"/>
    </row>
    <row r="1231" spans="6:6" x14ac:dyDescent="0.25">
      <c r="F1231" s="16"/>
    </row>
    <row r="1232" spans="6:6" x14ac:dyDescent="0.25">
      <c r="F1232" s="16"/>
    </row>
    <row r="1233" spans="6:6" x14ac:dyDescent="0.25">
      <c r="F1233" s="16"/>
    </row>
    <row r="1234" spans="6:6" x14ac:dyDescent="0.25">
      <c r="F1234" s="16"/>
    </row>
    <row r="1235" spans="6:6" x14ac:dyDescent="0.25">
      <c r="F1235" s="16"/>
    </row>
    <row r="1236" spans="6:6" x14ac:dyDescent="0.25">
      <c r="F1236" s="16"/>
    </row>
    <row r="1237" spans="6:6" x14ac:dyDescent="0.25">
      <c r="F1237" s="16"/>
    </row>
    <row r="1238" spans="6:6" x14ac:dyDescent="0.25">
      <c r="F1238" s="16"/>
    </row>
    <row r="1239" spans="6:6" x14ac:dyDescent="0.25">
      <c r="F1239" s="16"/>
    </row>
    <row r="1240" spans="6:6" x14ac:dyDescent="0.25">
      <c r="F1240" s="16"/>
    </row>
    <row r="1241" spans="6:6" x14ac:dyDescent="0.25">
      <c r="F1241" s="16"/>
    </row>
    <row r="1242" spans="6:6" x14ac:dyDescent="0.25">
      <c r="F1242" s="16"/>
    </row>
    <row r="1243" spans="6:6" x14ac:dyDescent="0.25">
      <c r="F1243" s="16"/>
    </row>
    <row r="1244" spans="6:6" x14ac:dyDescent="0.25">
      <c r="F1244" s="16"/>
    </row>
    <row r="1245" spans="6:6" x14ac:dyDescent="0.25">
      <c r="F1245" s="16"/>
    </row>
    <row r="1246" spans="6:6" x14ac:dyDescent="0.25">
      <c r="F1246" s="16"/>
    </row>
    <row r="1247" spans="6:6" x14ac:dyDescent="0.25">
      <c r="F1247" s="16"/>
    </row>
    <row r="1248" spans="6:6" x14ac:dyDescent="0.25">
      <c r="F1248" s="16"/>
    </row>
    <row r="1249" spans="6:6" x14ac:dyDescent="0.25">
      <c r="F1249" s="16"/>
    </row>
    <row r="1250" spans="6:6" x14ac:dyDescent="0.25">
      <c r="F1250" s="16"/>
    </row>
    <row r="1251" spans="6:6" x14ac:dyDescent="0.25">
      <c r="F1251" s="16"/>
    </row>
    <row r="1252" spans="6:6" x14ac:dyDescent="0.25">
      <c r="F1252" s="16"/>
    </row>
    <row r="1253" spans="6:6" x14ac:dyDescent="0.25">
      <c r="F1253" s="16"/>
    </row>
    <row r="1254" spans="6:6" x14ac:dyDescent="0.25">
      <c r="F1254" s="16"/>
    </row>
    <row r="1255" spans="6:6" x14ac:dyDescent="0.25">
      <c r="F1255" s="16"/>
    </row>
    <row r="1256" spans="6:6" x14ac:dyDescent="0.25">
      <c r="F1256" s="16"/>
    </row>
    <row r="1257" spans="6:6" x14ac:dyDescent="0.25">
      <c r="F1257" s="16"/>
    </row>
    <row r="1258" spans="6:6" x14ac:dyDescent="0.25">
      <c r="F1258" s="16"/>
    </row>
    <row r="1259" spans="6:6" x14ac:dyDescent="0.25">
      <c r="F1259" s="16"/>
    </row>
    <row r="1260" spans="6:6" x14ac:dyDescent="0.25">
      <c r="F1260" s="16"/>
    </row>
    <row r="1261" spans="6:6" x14ac:dyDescent="0.25">
      <c r="F1261" s="16"/>
    </row>
    <row r="1262" spans="6:6" x14ac:dyDescent="0.25">
      <c r="F1262" s="16"/>
    </row>
    <row r="1263" spans="6:6" x14ac:dyDescent="0.25">
      <c r="F1263" s="16"/>
    </row>
    <row r="1264" spans="6:6" x14ac:dyDescent="0.25">
      <c r="F1264" s="16"/>
    </row>
    <row r="1265" spans="6:6" x14ac:dyDescent="0.25">
      <c r="F1265" s="16"/>
    </row>
    <row r="1266" spans="6:6" x14ac:dyDescent="0.25">
      <c r="F1266" s="16"/>
    </row>
    <row r="1267" spans="6:6" x14ac:dyDescent="0.25">
      <c r="F1267" s="16"/>
    </row>
    <row r="1268" spans="6:6" x14ac:dyDescent="0.25">
      <c r="F1268" s="16"/>
    </row>
    <row r="1269" spans="6:6" x14ac:dyDescent="0.25">
      <c r="F1269" s="16"/>
    </row>
    <row r="1270" spans="6:6" x14ac:dyDescent="0.25">
      <c r="F1270" s="16"/>
    </row>
    <row r="1271" spans="6:6" x14ac:dyDescent="0.25">
      <c r="F1271" s="16"/>
    </row>
    <row r="1272" spans="6:6" x14ac:dyDescent="0.25">
      <c r="F1272" s="16"/>
    </row>
    <row r="1273" spans="6:6" x14ac:dyDescent="0.25">
      <c r="F1273" s="16"/>
    </row>
    <row r="1274" spans="6:6" x14ac:dyDescent="0.25">
      <c r="F1274" s="16"/>
    </row>
    <row r="1275" spans="6:6" x14ac:dyDescent="0.25">
      <c r="F1275" s="16"/>
    </row>
    <row r="1276" spans="6:6" x14ac:dyDescent="0.25">
      <c r="F1276" s="16"/>
    </row>
    <row r="1277" spans="6:6" x14ac:dyDescent="0.25">
      <c r="F1277" s="16"/>
    </row>
    <row r="1278" spans="6:6" x14ac:dyDescent="0.25">
      <c r="F1278" s="16"/>
    </row>
    <row r="1279" spans="6:6" x14ac:dyDescent="0.25">
      <c r="F1279" s="16"/>
    </row>
    <row r="1280" spans="6:6" x14ac:dyDescent="0.25">
      <c r="F1280" s="16"/>
    </row>
    <row r="1281" spans="6:6" x14ac:dyDescent="0.25">
      <c r="F1281" s="16"/>
    </row>
    <row r="1282" spans="6:6" x14ac:dyDescent="0.25">
      <c r="F1282" s="16"/>
    </row>
    <row r="1283" spans="6:6" x14ac:dyDescent="0.25">
      <c r="F1283" s="16"/>
    </row>
    <row r="1284" spans="6:6" x14ac:dyDescent="0.25">
      <c r="F1284" s="16"/>
    </row>
    <row r="1285" spans="6:6" x14ac:dyDescent="0.25">
      <c r="F1285" s="16"/>
    </row>
    <row r="1286" spans="6:6" x14ac:dyDescent="0.25">
      <c r="F1286" s="16"/>
    </row>
    <row r="1287" spans="6:6" x14ac:dyDescent="0.25">
      <c r="F1287" s="16"/>
    </row>
    <row r="1288" spans="6:6" x14ac:dyDescent="0.25">
      <c r="F1288" s="16"/>
    </row>
    <row r="1289" spans="6:6" x14ac:dyDescent="0.25">
      <c r="F1289" s="16"/>
    </row>
    <row r="1290" spans="6:6" x14ac:dyDescent="0.25">
      <c r="F1290" s="16"/>
    </row>
    <row r="1291" spans="6:6" x14ac:dyDescent="0.25">
      <c r="F1291" s="16"/>
    </row>
    <row r="1292" spans="6:6" x14ac:dyDescent="0.25">
      <c r="F1292" s="16"/>
    </row>
    <row r="1293" spans="6:6" x14ac:dyDescent="0.25">
      <c r="F1293" s="16"/>
    </row>
    <row r="1294" spans="6:6" x14ac:dyDescent="0.25">
      <c r="F1294" s="16"/>
    </row>
    <row r="1295" spans="6:6" x14ac:dyDescent="0.25">
      <c r="F1295" s="16"/>
    </row>
    <row r="1296" spans="6:6" x14ac:dyDescent="0.25">
      <c r="F1296" s="16"/>
    </row>
    <row r="1297" spans="6:6" x14ac:dyDescent="0.25">
      <c r="F1297" s="16"/>
    </row>
    <row r="1298" spans="6:6" x14ac:dyDescent="0.25">
      <c r="F1298" s="16"/>
    </row>
    <row r="1299" spans="6:6" x14ac:dyDescent="0.25">
      <c r="F1299" s="16"/>
    </row>
    <row r="1300" spans="6:6" x14ac:dyDescent="0.25">
      <c r="F1300" s="16"/>
    </row>
    <row r="1301" spans="6:6" x14ac:dyDescent="0.25">
      <c r="F1301" s="16"/>
    </row>
    <row r="1302" spans="6:6" x14ac:dyDescent="0.25">
      <c r="F1302" s="16"/>
    </row>
    <row r="1303" spans="6:6" x14ac:dyDescent="0.25">
      <c r="F1303" s="16"/>
    </row>
    <row r="1304" spans="6:6" x14ac:dyDescent="0.25">
      <c r="F1304" s="16"/>
    </row>
    <row r="1305" spans="6:6" x14ac:dyDescent="0.25">
      <c r="F1305" s="16"/>
    </row>
    <row r="1306" spans="6:6" x14ac:dyDescent="0.25">
      <c r="F1306" s="16"/>
    </row>
    <row r="1307" spans="6:6" x14ac:dyDescent="0.25">
      <c r="F1307" s="16"/>
    </row>
    <row r="1308" spans="6:6" x14ac:dyDescent="0.25">
      <c r="F1308" s="16"/>
    </row>
    <row r="1309" spans="6:6" x14ac:dyDescent="0.25">
      <c r="F1309" s="16"/>
    </row>
    <row r="1310" spans="6:6" x14ac:dyDescent="0.25">
      <c r="F1310" s="16"/>
    </row>
    <row r="1311" spans="6:6" x14ac:dyDescent="0.25">
      <c r="F1311" s="16"/>
    </row>
    <row r="1312" spans="6:6" x14ac:dyDescent="0.25">
      <c r="F1312" s="16"/>
    </row>
    <row r="1313" spans="6:6" x14ac:dyDescent="0.25">
      <c r="F1313" s="16"/>
    </row>
    <row r="1314" spans="6:6" x14ac:dyDescent="0.25">
      <c r="F1314" s="16"/>
    </row>
    <row r="1315" spans="6:6" x14ac:dyDescent="0.25">
      <c r="F1315" s="16"/>
    </row>
    <row r="1316" spans="6:6" x14ac:dyDescent="0.25">
      <c r="F1316" s="16"/>
    </row>
    <row r="1317" spans="6:6" x14ac:dyDescent="0.25">
      <c r="F1317" s="16"/>
    </row>
    <row r="1318" spans="6:6" x14ac:dyDescent="0.25">
      <c r="F1318" s="16"/>
    </row>
    <row r="1319" spans="6:6" x14ac:dyDescent="0.25">
      <c r="F1319" s="16"/>
    </row>
    <row r="1320" spans="6:6" x14ac:dyDescent="0.25">
      <c r="F1320" s="16"/>
    </row>
    <row r="1321" spans="6:6" x14ac:dyDescent="0.25">
      <c r="F1321" s="16"/>
    </row>
    <row r="1322" spans="6:6" x14ac:dyDescent="0.25">
      <c r="F1322" s="16"/>
    </row>
    <row r="1323" spans="6:6" x14ac:dyDescent="0.25">
      <c r="F1323" s="16"/>
    </row>
    <row r="1324" spans="6:6" x14ac:dyDescent="0.25">
      <c r="F1324" s="16"/>
    </row>
    <row r="1325" spans="6:6" x14ac:dyDescent="0.25">
      <c r="F1325" s="16"/>
    </row>
    <row r="1326" spans="6:6" x14ac:dyDescent="0.25">
      <c r="F1326" s="16"/>
    </row>
    <row r="1327" spans="6:6" x14ac:dyDescent="0.25">
      <c r="F1327" s="16"/>
    </row>
    <row r="1328" spans="6:6" x14ac:dyDescent="0.25">
      <c r="F1328" s="16"/>
    </row>
    <row r="1329" spans="6:6" x14ac:dyDescent="0.25">
      <c r="F1329" s="16"/>
    </row>
    <row r="1330" spans="6:6" x14ac:dyDescent="0.25">
      <c r="F1330" s="16"/>
    </row>
    <row r="1331" spans="6:6" x14ac:dyDescent="0.25">
      <c r="F1331" s="16"/>
    </row>
    <row r="1332" spans="6:6" x14ac:dyDescent="0.25">
      <c r="F1332" s="16"/>
    </row>
    <row r="1333" spans="6:6" x14ac:dyDescent="0.25">
      <c r="F1333" s="16"/>
    </row>
    <row r="1334" spans="6:6" x14ac:dyDescent="0.25">
      <c r="F1334" s="16"/>
    </row>
    <row r="1335" spans="6:6" x14ac:dyDescent="0.25">
      <c r="F1335" s="16"/>
    </row>
    <row r="1336" spans="6:6" x14ac:dyDescent="0.25">
      <c r="F1336" s="16"/>
    </row>
    <row r="1337" spans="6:6" x14ac:dyDescent="0.25">
      <c r="F1337" s="16"/>
    </row>
    <row r="1338" spans="6:6" x14ac:dyDescent="0.25">
      <c r="F1338" s="16"/>
    </row>
    <row r="1339" spans="6:6" x14ac:dyDescent="0.25">
      <c r="F1339" s="16"/>
    </row>
    <row r="1340" spans="6:6" x14ac:dyDescent="0.25">
      <c r="F1340" s="16"/>
    </row>
    <row r="1341" spans="6:6" x14ac:dyDescent="0.25">
      <c r="F1341" s="16"/>
    </row>
    <row r="1342" spans="6:6" x14ac:dyDescent="0.25">
      <c r="F1342" s="16"/>
    </row>
    <row r="1343" spans="6:6" x14ac:dyDescent="0.25">
      <c r="F1343" s="16"/>
    </row>
    <row r="1344" spans="6:6" x14ac:dyDescent="0.25">
      <c r="F1344" s="16"/>
    </row>
    <row r="1345" spans="6:6" x14ac:dyDescent="0.25">
      <c r="F1345" s="16"/>
    </row>
    <row r="1346" spans="6:6" x14ac:dyDescent="0.25">
      <c r="F1346" s="16"/>
    </row>
    <row r="1347" spans="6:6" x14ac:dyDescent="0.25">
      <c r="F1347" s="16"/>
    </row>
    <row r="1348" spans="6:6" x14ac:dyDescent="0.25">
      <c r="F1348" s="16"/>
    </row>
    <row r="1349" spans="6:6" x14ac:dyDescent="0.25">
      <c r="F1349" s="16"/>
    </row>
    <row r="1350" spans="6:6" x14ac:dyDescent="0.25">
      <c r="F1350" s="16"/>
    </row>
    <row r="1351" spans="6:6" x14ac:dyDescent="0.25">
      <c r="F1351" s="16"/>
    </row>
    <row r="1352" spans="6:6" x14ac:dyDescent="0.25">
      <c r="F1352" s="16"/>
    </row>
    <row r="1353" spans="6:6" x14ac:dyDescent="0.25">
      <c r="F1353" s="16"/>
    </row>
    <row r="1354" spans="6:6" x14ac:dyDescent="0.25">
      <c r="F1354" s="16"/>
    </row>
    <row r="1355" spans="6:6" x14ac:dyDescent="0.25">
      <c r="F1355" s="16"/>
    </row>
    <row r="1356" spans="6:6" x14ac:dyDescent="0.25">
      <c r="F1356" s="16"/>
    </row>
    <row r="1357" spans="6:6" x14ac:dyDescent="0.25">
      <c r="F1357" s="16"/>
    </row>
    <row r="1358" spans="6:6" x14ac:dyDescent="0.25">
      <c r="F1358" s="16"/>
    </row>
    <row r="1359" spans="6:6" x14ac:dyDescent="0.25">
      <c r="F1359" s="16"/>
    </row>
    <row r="1360" spans="6:6" x14ac:dyDescent="0.25">
      <c r="F1360" s="16"/>
    </row>
    <row r="1361" spans="6:6" x14ac:dyDescent="0.25">
      <c r="F1361" s="16"/>
    </row>
    <row r="1362" spans="6:6" x14ac:dyDescent="0.25">
      <c r="F1362" s="16"/>
    </row>
    <row r="1363" spans="6:6" x14ac:dyDescent="0.25">
      <c r="F1363" s="16"/>
    </row>
    <row r="1364" spans="6:6" x14ac:dyDescent="0.25">
      <c r="F1364" s="16"/>
    </row>
    <row r="1365" spans="6:6" x14ac:dyDescent="0.25">
      <c r="F1365" s="16"/>
    </row>
    <row r="1366" spans="6:6" x14ac:dyDescent="0.25">
      <c r="F1366" s="16"/>
    </row>
    <row r="1367" spans="6:6" x14ac:dyDescent="0.25">
      <c r="F1367" s="16"/>
    </row>
    <row r="1368" spans="6:6" x14ac:dyDescent="0.25">
      <c r="F1368" s="16"/>
    </row>
    <row r="1369" spans="6:6" x14ac:dyDescent="0.25">
      <c r="F1369" s="16"/>
    </row>
    <row r="1370" spans="6:6" x14ac:dyDescent="0.25">
      <c r="F1370" s="16"/>
    </row>
    <row r="1371" spans="6:6" x14ac:dyDescent="0.25">
      <c r="F1371" s="16"/>
    </row>
    <row r="1372" spans="6:6" x14ac:dyDescent="0.25">
      <c r="F1372" s="16"/>
    </row>
    <row r="1373" spans="6:6" x14ac:dyDescent="0.25">
      <c r="F1373" s="16"/>
    </row>
    <row r="1374" spans="6:6" x14ac:dyDescent="0.25">
      <c r="F1374" s="16"/>
    </row>
    <row r="1375" spans="6:6" x14ac:dyDescent="0.25">
      <c r="F1375" s="16"/>
    </row>
    <row r="1376" spans="6:6" x14ac:dyDescent="0.25">
      <c r="F1376" s="16"/>
    </row>
    <row r="1377" spans="6:6" x14ac:dyDescent="0.25">
      <c r="F1377" s="16"/>
    </row>
    <row r="1378" spans="6:6" x14ac:dyDescent="0.25">
      <c r="F1378" s="16"/>
    </row>
    <row r="1379" spans="6:6" x14ac:dyDescent="0.25">
      <c r="F1379" s="16"/>
    </row>
    <row r="1380" spans="6:6" x14ac:dyDescent="0.25">
      <c r="F1380" s="16"/>
    </row>
    <row r="1381" spans="6:6" x14ac:dyDescent="0.25">
      <c r="F1381" s="16"/>
    </row>
    <row r="1382" spans="6:6" x14ac:dyDescent="0.25">
      <c r="F1382" s="16"/>
    </row>
    <row r="1383" spans="6:6" x14ac:dyDescent="0.25">
      <c r="F1383" s="16"/>
    </row>
    <row r="1384" spans="6:6" x14ac:dyDescent="0.25">
      <c r="F1384" s="16"/>
    </row>
    <row r="1385" spans="6:6" x14ac:dyDescent="0.25">
      <c r="F1385" s="16"/>
    </row>
    <row r="1386" spans="6:6" x14ac:dyDescent="0.25">
      <c r="F1386" s="16"/>
    </row>
    <row r="1387" spans="6:6" x14ac:dyDescent="0.25">
      <c r="F1387" s="16"/>
    </row>
    <row r="1388" spans="6:6" x14ac:dyDescent="0.25">
      <c r="F1388" s="16"/>
    </row>
    <row r="1389" spans="6:6" x14ac:dyDescent="0.25">
      <c r="F1389" s="16"/>
    </row>
    <row r="1390" spans="6:6" x14ac:dyDescent="0.25">
      <c r="F1390" s="16"/>
    </row>
    <row r="1391" spans="6:6" x14ac:dyDescent="0.25">
      <c r="F1391" s="16"/>
    </row>
    <row r="1392" spans="6:6" x14ac:dyDescent="0.25">
      <c r="F1392" s="16"/>
    </row>
    <row r="1393" spans="6:6" x14ac:dyDescent="0.25">
      <c r="F1393" s="16"/>
    </row>
    <row r="1394" spans="6:6" x14ac:dyDescent="0.25">
      <c r="F1394" s="16"/>
    </row>
    <row r="1395" spans="6:6" x14ac:dyDescent="0.25">
      <c r="F1395" s="16"/>
    </row>
    <row r="1396" spans="6:6" x14ac:dyDescent="0.25">
      <c r="F1396" s="16"/>
    </row>
    <row r="1397" spans="6:6" x14ac:dyDescent="0.25">
      <c r="F1397" s="16"/>
    </row>
    <row r="1398" spans="6:6" x14ac:dyDescent="0.25">
      <c r="F1398" s="16"/>
    </row>
    <row r="1399" spans="6:6" x14ac:dyDescent="0.25">
      <c r="F1399" s="16"/>
    </row>
    <row r="1400" spans="6:6" x14ac:dyDescent="0.25">
      <c r="F1400" s="16"/>
    </row>
    <row r="1401" spans="6:6" x14ac:dyDescent="0.25">
      <c r="F1401" s="16"/>
    </row>
    <row r="1402" spans="6:6" x14ac:dyDescent="0.25">
      <c r="F1402" s="16"/>
    </row>
    <row r="1403" spans="6:6" x14ac:dyDescent="0.25">
      <c r="F1403" s="16"/>
    </row>
    <row r="1404" spans="6:6" x14ac:dyDescent="0.25">
      <c r="F1404" s="16"/>
    </row>
    <row r="1405" spans="6:6" x14ac:dyDescent="0.25">
      <c r="F1405" s="16"/>
    </row>
    <row r="1406" spans="6:6" x14ac:dyDescent="0.25">
      <c r="F1406" s="16"/>
    </row>
    <row r="1407" spans="6:6" x14ac:dyDescent="0.25">
      <c r="F1407" s="16"/>
    </row>
    <row r="1408" spans="6:6" x14ac:dyDescent="0.25">
      <c r="F1408" s="16"/>
    </row>
    <row r="1409" spans="6:6" x14ac:dyDescent="0.25">
      <c r="F1409" s="16"/>
    </row>
    <row r="1410" spans="6:6" x14ac:dyDescent="0.25">
      <c r="F1410" s="16"/>
    </row>
    <row r="1411" spans="6:6" x14ac:dyDescent="0.25">
      <c r="F1411" s="16"/>
    </row>
    <row r="1412" spans="6:6" x14ac:dyDescent="0.25">
      <c r="F1412" s="16"/>
    </row>
    <row r="1413" spans="6:6" x14ac:dyDescent="0.25">
      <c r="F1413" s="16"/>
    </row>
    <row r="1414" spans="6:6" x14ac:dyDescent="0.25">
      <c r="F1414" s="16"/>
    </row>
    <row r="1415" spans="6:6" x14ac:dyDescent="0.25">
      <c r="F1415" s="16"/>
    </row>
    <row r="1416" spans="6:6" x14ac:dyDescent="0.25">
      <c r="F1416" s="16"/>
    </row>
    <row r="1417" spans="6:6" x14ac:dyDescent="0.25">
      <c r="F1417" s="16"/>
    </row>
    <row r="1418" spans="6:6" x14ac:dyDescent="0.25">
      <c r="F1418" s="16"/>
    </row>
    <row r="1419" spans="6:6" x14ac:dyDescent="0.25">
      <c r="F1419" s="16"/>
    </row>
    <row r="1420" spans="6:6" x14ac:dyDescent="0.25">
      <c r="F1420" s="16"/>
    </row>
    <row r="1421" spans="6:6" x14ac:dyDescent="0.25">
      <c r="F1421" s="16"/>
    </row>
    <row r="1422" spans="6:6" x14ac:dyDescent="0.25">
      <c r="F1422" s="16"/>
    </row>
    <row r="1423" spans="6:6" x14ac:dyDescent="0.25">
      <c r="F1423" s="16"/>
    </row>
    <row r="1424" spans="6:6" x14ac:dyDescent="0.25">
      <c r="F1424" s="16"/>
    </row>
    <row r="1425" spans="6:6" x14ac:dyDescent="0.25">
      <c r="F1425" s="16"/>
    </row>
    <row r="1426" spans="6:6" x14ac:dyDescent="0.25">
      <c r="F1426" s="16"/>
    </row>
    <row r="1427" spans="6:6" x14ac:dyDescent="0.25">
      <c r="F1427" s="16"/>
    </row>
    <row r="1428" spans="6:6" x14ac:dyDescent="0.25">
      <c r="F1428" s="16"/>
    </row>
    <row r="1429" spans="6:6" x14ac:dyDescent="0.25">
      <c r="F1429" s="16"/>
    </row>
    <row r="1430" spans="6:6" x14ac:dyDescent="0.25">
      <c r="F1430" s="16"/>
    </row>
    <row r="1431" spans="6:6" x14ac:dyDescent="0.25">
      <c r="F1431" s="16"/>
    </row>
    <row r="1432" spans="6:6" x14ac:dyDescent="0.25">
      <c r="F1432" s="16"/>
    </row>
    <row r="1433" spans="6:6" x14ac:dyDescent="0.25">
      <c r="F1433" s="16"/>
    </row>
    <row r="1434" spans="6:6" x14ac:dyDescent="0.25">
      <c r="F1434" s="16"/>
    </row>
    <row r="1435" spans="6:6" x14ac:dyDescent="0.25">
      <c r="F1435" s="16"/>
    </row>
    <row r="1436" spans="6:6" x14ac:dyDescent="0.25">
      <c r="F1436" s="16"/>
    </row>
    <row r="1437" spans="6:6" x14ac:dyDescent="0.25">
      <c r="F1437" s="16"/>
    </row>
    <row r="1438" spans="6:6" x14ac:dyDescent="0.25">
      <c r="F1438" s="16"/>
    </row>
    <row r="1439" spans="6:6" x14ac:dyDescent="0.25">
      <c r="F1439" s="16"/>
    </row>
    <row r="1440" spans="6:6" x14ac:dyDescent="0.25">
      <c r="F1440" s="16"/>
    </row>
    <row r="1441" spans="6:6" x14ac:dyDescent="0.25">
      <c r="F1441" s="16"/>
    </row>
    <row r="1442" spans="6:6" x14ac:dyDescent="0.25">
      <c r="F1442" s="16"/>
    </row>
    <row r="1443" spans="6:6" x14ac:dyDescent="0.25">
      <c r="F1443" s="16"/>
    </row>
    <row r="1444" spans="6:6" x14ac:dyDescent="0.25">
      <c r="F1444" s="16"/>
    </row>
    <row r="1445" spans="6:6" x14ac:dyDescent="0.25">
      <c r="F1445" s="16"/>
    </row>
    <row r="1446" spans="6:6" x14ac:dyDescent="0.25">
      <c r="F1446" s="16"/>
    </row>
    <row r="1447" spans="6:6" x14ac:dyDescent="0.25">
      <c r="F1447" s="16"/>
    </row>
    <row r="1448" spans="6:6" x14ac:dyDescent="0.25">
      <c r="F1448" s="16"/>
    </row>
    <row r="1449" spans="6:6" x14ac:dyDescent="0.25">
      <c r="F1449" s="16"/>
    </row>
    <row r="1450" spans="6:6" x14ac:dyDescent="0.25">
      <c r="F1450" s="16"/>
    </row>
    <row r="1451" spans="6:6" x14ac:dyDescent="0.25">
      <c r="F1451" s="16"/>
    </row>
    <row r="1452" spans="6:6" x14ac:dyDescent="0.25">
      <c r="F1452" s="16"/>
    </row>
    <row r="1453" spans="6:6" x14ac:dyDescent="0.25">
      <c r="F1453" s="16"/>
    </row>
    <row r="1454" spans="6:6" x14ac:dyDescent="0.25">
      <c r="F1454" s="16"/>
    </row>
    <row r="1455" spans="6:6" x14ac:dyDescent="0.25">
      <c r="F1455" s="16"/>
    </row>
    <row r="1456" spans="6:6" x14ac:dyDescent="0.25">
      <c r="F1456" s="16"/>
    </row>
    <row r="1457" spans="6:6" x14ac:dyDescent="0.25">
      <c r="F1457" s="16"/>
    </row>
    <row r="1458" spans="6:6" x14ac:dyDescent="0.25">
      <c r="F1458" s="16"/>
    </row>
    <row r="1459" spans="6:6" x14ac:dyDescent="0.25">
      <c r="F1459" s="16"/>
    </row>
    <row r="1460" spans="6:6" x14ac:dyDescent="0.25">
      <c r="F1460" s="16"/>
    </row>
    <row r="1461" spans="6:6" x14ac:dyDescent="0.25">
      <c r="F1461" s="16"/>
    </row>
    <row r="1462" spans="6:6" x14ac:dyDescent="0.25">
      <c r="F1462" s="16"/>
    </row>
    <row r="1463" spans="6:6" x14ac:dyDescent="0.25">
      <c r="F1463" s="16"/>
    </row>
    <row r="1464" spans="6:6" x14ac:dyDescent="0.25">
      <c r="F1464" s="16"/>
    </row>
    <row r="1465" spans="6:6" x14ac:dyDescent="0.25">
      <c r="F1465" s="16"/>
    </row>
    <row r="1466" spans="6:6" x14ac:dyDescent="0.25">
      <c r="F1466" s="16"/>
    </row>
    <row r="1467" spans="6:6" x14ac:dyDescent="0.25">
      <c r="F1467" s="16"/>
    </row>
    <row r="1468" spans="6:6" x14ac:dyDescent="0.25">
      <c r="F1468" s="16"/>
    </row>
    <row r="1469" spans="6:6" x14ac:dyDescent="0.25">
      <c r="F1469" s="16"/>
    </row>
    <row r="1470" spans="6:6" x14ac:dyDescent="0.25">
      <c r="F1470" s="16"/>
    </row>
    <row r="1471" spans="6:6" x14ac:dyDescent="0.25">
      <c r="F1471" s="16"/>
    </row>
    <row r="1472" spans="6:6" x14ac:dyDescent="0.25">
      <c r="F1472" s="16"/>
    </row>
    <row r="1473" spans="6:6" x14ac:dyDescent="0.25">
      <c r="F1473" s="16"/>
    </row>
    <row r="1474" spans="6:6" x14ac:dyDescent="0.25">
      <c r="F1474" s="16"/>
    </row>
    <row r="1475" spans="6:6" x14ac:dyDescent="0.25">
      <c r="F1475" s="16"/>
    </row>
    <row r="1476" spans="6:6" x14ac:dyDescent="0.25">
      <c r="F1476" s="16"/>
    </row>
    <row r="1477" spans="6:6" x14ac:dyDescent="0.25">
      <c r="F1477" s="16"/>
    </row>
    <row r="1478" spans="6:6" x14ac:dyDescent="0.25">
      <c r="F1478" s="16"/>
    </row>
    <row r="1479" spans="6:6" x14ac:dyDescent="0.25">
      <c r="F1479" s="16"/>
    </row>
    <row r="1480" spans="6:6" x14ac:dyDescent="0.25">
      <c r="F1480" s="16"/>
    </row>
    <row r="1481" spans="6:6" x14ac:dyDescent="0.25">
      <c r="F1481" s="16"/>
    </row>
    <row r="1482" spans="6:6" x14ac:dyDescent="0.25">
      <c r="F1482" s="16"/>
    </row>
    <row r="1483" spans="6:6" x14ac:dyDescent="0.25">
      <c r="F1483" s="16"/>
    </row>
    <row r="1484" spans="6:6" x14ac:dyDescent="0.25">
      <c r="F1484" s="16"/>
    </row>
    <row r="1485" spans="6:6" x14ac:dyDescent="0.25">
      <c r="F1485" s="16"/>
    </row>
    <row r="1486" spans="6:6" x14ac:dyDescent="0.25">
      <c r="F1486" s="16"/>
    </row>
    <row r="1487" spans="6:6" x14ac:dyDescent="0.25">
      <c r="F1487" s="16"/>
    </row>
    <row r="1488" spans="6:6" x14ac:dyDescent="0.25">
      <c r="F1488" s="16"/>
    </row>
    <row r="1489" spans="6:6" x14ac:dyDescent="0.25">
      <c r="F1489" s="16"/>
    </row>
    <row r="1490" spans="6:6" x14ac:dyDescent="0.25">
      <c r="F1490" s="16"/>
    </row>
    <row r="1491" spans="6:6" x14ac:dyDescent="0.25">
      <c r="F1491" s="16"/>
    </row>
    <row r="1492" spans="6:6" x14ac:dyDescent="0.25">
      <c r="F1492" s="16"/>
    </row>
    <row r="1493" spans="6:6" x14ac:dyDescent="0.25">
      <c r="F1493" s="16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297FF8B7A85489B4B690683BF2BE3" ma:contentTypeVersion="3" ma:contentTypeDescription="Create a new document." ma:contentTypeScope="" ma:versionID="f236eb348390d3606c9b7af2633873bd">
  <xsd:schema xmlns:xsd="http://www.w3.org/2001/XMLSchema" xmlns:xs="http://www.w3.org/2001/XMLSchema" xmlns:p="http://schemas.microsoft.com/office/2006/metadata/properties" xmlns:ns2="80dbb626-d832-48de-8034-35ae4fd36c4f" xmlns:ns3="1d7dd4e0-ca3e-4683-b2df-7995e8fdf4ce" xmlns:ns4="7ed75978-c554-4008-bcb0-fb32705d88eb" targetNamespace="http://schemas.microsoft.com/office/2006/metadata/properties" ma:root="true" ma:fieldsID="f17689f83ba5e2500bb2da01967a7a01" ns2:_="" ns3:_="" ns4:_="">
    <xsd:import namespace="80dbb626-d832-48de-8034-35ae4fd36c4f"/>
    <xsd:import namespace="1d7dd4e0-ca3e-4683-b2df-7995e8fdf4ce"/>
    <xsd:import namespace="7ed75978-c554-4008-bcb0-fb32705d88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dbb626-d832-48de-8034-35ae4fd36c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dd4e0-ca3e-4683-b2df-7995e8fdf4ce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75978-c554-4008-bcb0-fb32705d88eb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67CD78-2150-42C4-93B3-C6F0B29E4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1D1121-0718-433A-BFC8-0153153EAA61}">
  <ds:schemaRefs>
    <ds:schemaRef ds:uri="http://purl.org/dc/dcmitype/"/>
    <ds:schemaRef ds:uri="7ed75978-c554-4008-bcb0-fb32705d88eb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1d7dd4e0-ca3e-4683-b2df-7995e8fdf4ce"/>
    <ds:schemaRef ds:uri="http://purl.org/dc/elements/1.1/"/>
    <ds:schemaRef ds:uri="http://schemas.microsoft.com/office/infopath/2007/PartnerControls"/>
    <ds:schemaRef ds:uri="80dbb626-d832-48de-8034-35ae4fd36c4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5B3FE71-6CE8-449C-A561-61F8B40B5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dbb626-d832-48de-8034-35ae4fd36c4f"/>
    <ds:schemaRef ds:uri="1d7dd4e0-ca3e-4683-b2df-7995e8fdf4ce"/>
    <ds:schemaRef ds:uri="7ed75978-c554-4008-bcb0-fb32705d88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CF MOn - PL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Vagstad</dc:creator>
  <cp:keywords/>
  <dc:description/>
  <cp:lastModifiedBy>Robin Smith</cp:lastModifiedBy>
  <cp:revision/>
  <dcterms:created xsi:type="dcterms:W3CDTF">2016-01-14T11:47:35Z</dcterms:created>
  <dcterms:modified xsi:type="dcterms:W3CDTF">2016-04-29T11:08:09Z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0x010100D00297FF8B7A85489B4B690683BF2BE3</vt:lpwstr>
  </property>
</Properties>
</file>